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29"/>
  <workbookPr showInkAnnotation="0" defaultThemeVersion="124226"/>
  <mc:AlternateContent xmlns:mc="http://schemas.openxmlformats.org/markup-compatibility/2006">
    <mc:Choice Requires="x15">
      <x15ac:absPath xmlns:x15ac="http://schemas.microsoft.com/office/spreadsheetml/2010/11/ac" url="C:\Users\ftotoraitiene\Desktop\2024\PS-Kelių remontas-AS\Sutartis\parama\"/>
    </mc:Choice>
  </mc:AlternateContent>
  <xr:revisionPtr revIDLastSave="0" documentId="8_{E24E3F56-7CCE-4FBB-B307-693B04FA2C5D}" xr6:coauthVersionLast="46" xr6:coauthVersionMax="46" xr10:uidLastSave="{00000000-0000-0000-0000-000000000000}"/>
  <workbookProtection workbookPassword="CAF1" lockStructure="1"/>
  <bookViews>
    <workbookView xWindow="28680" yWindow="-120" windowWidth="29040" windowHeight="17640" xr2:uid="{00000000-000D-0000-FFFF-FFFF00000000}"/>
  </bookViews>
  <sheets>
    <sheet name="Lapas1" sheetId="1" r:id="rId1"/>
    <sheet name="Lapas2" sheetId="2" r:id="rId2"/>
    <sheet name="Lapas3" sheetId="3" r:id="rId3"/>
  </sheets>
  <calcPr calcId="181029" calcOnSave="0"/>
</workbook>
</file>

<file path=xl/calcChain.xml><?xml version="1.0" encoding="utf-8"?>
<calcChain xmlns="http://schemas.openxmlformats.org/spreadsheetml/2006/main">
  <c r="H162" i="1" l="1"/>
  <c r="H163" i="1"/>
  <c r="I163" i="1" s="1"/>
  <c r="J163" i="1" s="1"/>
  <c r="H164" i="1"/>
  <c r="I164" i="1" s="1"/>
  <c r="J164" i="1" s="1"/>
  <c r="H165" i="1"/>
  <c r="I165" i="1" s="1"/>
  <c r="J165" i="1" s="1"/>
  <c r="H166" i="1"/>
  <c r="I166" i="1" s="1"/>
  <c r="J166" i="1" s="1"/>
  <c r="H168" i="1"/>
  <c r="I168" i="1" s="1"/>
  <c r="J168" i="1" s="1"/>
  <c r="H169" i="1"/>
  <c r="I169" i="1" s="1"/>
  <c r="J169" i="1" s="1"/>
  <c r="G84" i="1"/>
  <c r="H84" i="1" s="1"/>
  <c r="G153" i="1" l="1"/>
  <c r="H153" i="1" s="1"/>
  <c r="I162" i="1" l="1"/>
  <c r="J162" i="1" l="1"/>
  <c r="G51" i="1"/>
  <c r="H51" i="1" s="1"/>
  <c r="I170" i="1" l="1"/>
  <c r="J170" i="1"/>
  <c r="G103" i="1"/>
  <c r="H103" i="1" s="1"/>
  <c r="G54" i="1"/>
  <c r="H54" i="1" s="1"/>
  <c r="G65" i="1" l="1"/>
  <c r="H65" i="1" s="1"/>
  <c r="G100" i="1" l="1"/>
  <c r="H100" i="1" s="1"/>
  <c r="G101" i="1"/>
  <c r="H101" i="1" s="1"/>
  <c r="G142" i="1" l="1"/>
  <c r="H142" i="1" s="1"/>
  <c r="G143" i="1"/>
  <c r="H143" i="1" s="1"/>
  <c r="G144" i="1"/>
  <c r="H144" i="1" s="1"/>
  <c r="G29" i="1" l="1"/>
  <c r="H29" i="1" s="1"/>
  <c r="G30" i="1"/>
  <c r="H30" i="1" s="1"/>
  <c r="G31" i="1"/>
  <c r="H31" i="1" s="1"/>
  <c r="G32" i="1"/>
  <c r="H32" i="1" s="1"/>
  <c r="G33" i="1"/>
  <c r="H33" i="1" s="1"/>
  <c r="G34" i="1"/>
  <c r="H34" i="1" s="1"/>
  <c r="G35" i="1"/>
  <c r="H35" i="1" s="1"/>
  <c r="G36" i="1"/>
  <c r="H36" i="1" s="1"/>
  <c r="G37" i="1"/>
  <c r="H37" i="1" s="1"/>
  <c r="G38" i="1"/>
  <c r="H38" i="1" s="1"/>
  <c r="G40" i="1"/>
  <c r="H40" i="1" s="1"/>
  <c r="G41" i="1"/>
  <c r="H41" i="1" s="1"/>
  <c r="G42" i="1"/>
  <c r="H42" i="1" s="1"/>
  <c r="G43" i="1"/>
  <c r="H43" i="1" s="1"/>
  <c r="G44" i="1"/>
  <c r="H44" i="1" s="1"/>
  <c r="G45" i="1"/>
  <c r="H45" i="1" s="1"/>
  <c r="G47" i="1"/>
  <c r="H47" i="1" s="1"/>
  <c r="G48" i="1"/>
  <c r="H48" i="1" s="1"/>
  <c r="G49" i="1"/>
  <c r="H49" i="1" s="1"/>
  <c r="G50" i="1"/>
  <c r="H50" i="1" s="1"/>
  <c r="G52" i="1"/>
  <c r="H52" i="1" s="1"/>
  <c r="G53" i="1"/>
  <c r="H53" i="1" s="1"/>
  <c r="G55" i="1"/>
  <c r="H55" i="1" s="1"/>
  <c r="G56" i="1"/>
  <c r="H56" i="1" s="1"/>
  <c r="G57" i="1"/>
  <c r="H57" i="1" s="1"/>
  <c r="G58" i="1"/>
  <c r="H58" i="1" s="1"/>
  <c r="G59" i="1"/>
  <c r="H59" i="1" s="1"/>
  <c r="G60" i="1"/>
  <c r="H60" i="1" s="1"/>
  <c r="G61" i="1"/>
  <c r="H61" i="1" s="1"/>
  <c r="G62" i="1"/>
  <c r="H62" i="1" s="1"/>
  <c r="G63" i="1"/>
  <c r="H63" i="1" s="1"/>
  <c r="G64" i="1"/>
  <c r="H64" i="1" s="1"/>
  <c r="G66" i="1"/>
  <c r="H66" i="1" s="1"/>
  <c r="G67" i="1"/>
  <c r="H67" i="1" s="1"/>
  <c r="G68" i="1"/>
  <c r="H68" i="1" s="1"/>
  <c r="G69" i="1"/>
  <c r="H69" i="1" s="1"/>
  <c r="G70" i="1"/>
  <c r="H70" i="1" s="1"/>
  <c r="G71" i="1"/>
  <c r="H71" i="1" s="1"/>
  <c r="G72" i="1"/>
  <c r="H72" i="1" s="1"/>
  <c r="G73" i="1"/>
  <c r="H73" i="1" s="1"/>
  <c r="G74" i="1"/>
  <c r="H74" i="1" s="1"/>
  <c r="G75" i="1"/>
  <c r="H75" i="1" s="1"/>
  <c r="G76" i="1"/>
  <c r="H76" i="1" s="1"/>
  <c r="G78" i="1"/>
  <c r="H78" i="1" s="1"/>
  <c r="G79" i="1"/>
  <c r="H79" i="1" s="1"/>
  <c r="G80" i="1"/>
  <c r="H80" i="1" s="1"/>
  <c r="G81" i="1"/>
  <c r="H81" i="1" s="1"/>
  <c r="G82" i="1"/>
  <c r="H82" i="1" s="1"/>
  <c r="G83" i="1"/>
  <c r="H83" i="1" s="1"/>
  <c r="G85" i="1"/>
  <c r="H85" i="1" s="1"/>
  <c r="G86" i="1"/>
  <c r="H86" i="1" s="1"/>
  <c r="G87" i="1"/>
  <c r="H87" i="1" s="1"/>
  <c r="G88" i="1"/>
  <c r="H88" i="1" s="1"/>
  <c r="G89" i="1"/>
  <c r="H89" i="1" s="1"/>
  <c r="G90" i="1"/>
  <c r="H90" i="1" s="1"/>
  <c r="G94" i="1"/>
  <c r="H94" i="1" s="1"/>
  <c r="G95" i="1"/>
  <c r="H95" i="1" s="1"/>
  <c r="G96" i="1"/>
  <c r="H96" i="1" s="1"/>
  <c r="G98" i="1"/>
  <c r="H98" i="1" s="1"/>
  <c r="G99" i="1"/>
  <c r="H99" i="1" s="1"/>
  <c r="G102" i="1"/>
  <c r="H102" i="1" s="1"/>
  <c r="G104" i="1"/>
  <c r="H104" i="1" s="1"/>
  <c r="G105" i="1"/>
  <c r="H105" i="1" s="1"/>
  <c r="G107" i="1"/>
  <c r="H107" i="1" s="1"/>
  <c r="G108" i="1"/>
  <c r="H108" i="1" s="1"/>
  <c r="G109" i="1"/>
  <c r="H109" i="1" s="1"/>
  <c r="G110" i="1"/>
  <c r="H110" i="1" s="1"/>
  <c r="G112" i="1"/>
  <c r="H112" i="1" s="1"/>
  <c r="G113" i="1"/>
  <c r="H113" i="1" s="1"/>
  <c r="G114" i="1"/>
  <c r="H114" i="1" s="1"/>
  <c r="G115" i="1"/>
  <c r="H115" i="1" s="1"/>
  <c r="G116" i="1"/>
  <c r="H116" i="1" s="1"/>
  <c r="G117" i="1"/>
  <c r="H117" i="1" s="1"/>
  <c r="G120" i="1"/>
  <c r="H120" i="1" s="1"/>
  <c r="G121" i="1"/>
  <c r="H121" i="1" s="1"/>
  <c r="G122" i="1"/>
  <c r="H122" i="1" s="1"/>
  <c r="G123" i="1"/>
  <c r="H123" i="1" s="1"/>
  <c r="G124" i="1"/>
  <c r="H124" i="1" s="1"/>
  <c r="G125" i="1"/>
  <c r="H125" i="1" s="1"/>
  <c r="G127" i="1"/>
  <c r="H127" i="1" s="1"/>
  <c r="G129" i="1"/>
  <c r="H129" i="1" s="1"/>
  <c r="G130" i="1"/>
  <c r="H130" i="1" s="1"/>
  <c r="G131" i="1"/>
  <c r="H131" i="1" s="1"/>
  <c r="G132" i="1"/>
  <c r="H132" i="1" s="1"/>
  <c r="G133" i="1"/>
  <c r="H133" i="1" s="1"/>
  <c r="G134" i="1"/>
  <c r="H134" i="1" s="1"/>
  <c r="G135" i="1"/>
  <c r="H135" i="1" s="1"/>
  <c r="G136" i="1"/>
  <c r="H136" i="1" s="1"/>
  <c r="G137" i="1"/>
  <c r="H137" i="1" s="1"/>
  <c r="G138" i="1"/>
  <c r="H138" i="1" s="1"/>
  <c r="G139" i="1"/>
  <c r="H139" i="1" s="1"/>
  <c r="G140" i="1"/>
  <c r="H140" i="1" s="1"/>
  <c r="G141" i="1"/>
  <c r="H141" i="1" s="1"/>
  <c r="G145" i="1"/>
  <c r="H145" i="1" s="1"/>
  <c r="G146" i="1"/>
  <c r="H146" i="1" s="1"/>
  <c r="G148" i="1"/>
  <c r="H148" i="1" s="1"/>
  <c r="G149" i="1"/>
  <c r="H149" i="1" s="1"/>
  <c r="G150" i="1"/>
  <c r="H150" i="1" s="1"/>
  <c r="G151" i="1"/>
  <c r="H151" i="1" s="1"/>
  <c r="G152" i="1"/>
  <c r="H152" i="1" s="1"/>
  <c r="G154" i="1"/>
  <c r="H154" i="1" s="1"/>
  <c r="H155" i="1" l="1"/>
  <c r="B17" i="1" s="1"/>
  <c r="G155" i="1"/>
  <c r="B19" i="1" s="1"/>
</calcChain>
</file>

<file path=xl/sharedStrings.xml><?xml version="1.0" encoding="utf-8"?>
<sst xmlns="http://schemas.openxmlformats.org/spreadsheetml/2006/main" count="487" uniqueCount="362">
  <si>
    <t>Eil. Nr.</t>
  </si>
  <si>
    <t>(Data)</t>
  </si>
  <si>
    <t>(Vieta)</t>
  </si>
  <si>
    <t>Už pasiūlymą atsakingo asmens vardas, pavardė</t>
  </si>
  <si>
    <t>Telefono numeris</t>
  </si>
  <si>
    <t>El. pašto adresas</t>
  </si>
  <si>
    <t>Mato vnt.</t>
  </si>
  <si>
    <t>Viso</t>
  </si>
  <si>
    <t>Bendrą planuojamą kainą sudaro:</t>
  </si>
  <si>
    <t>Pateikto dokumento pavadinimas</t>
  </si>
  <si>
    <t xml:space="preserve">                            PASIŪLYMAS                     </t>
  </si>
  <si>
    <t xml:space="preserve">Eil. Nr. </t>
  </si>
  <si>
    <r>
      <t xml:space="preserve">Tiekėjo pavadinimas, įmonės kodas (pagal įmonės registravimo pažymėjimo duomenis) </t>
    </r>
    <r>
      <rPr>
        <i/>
        <sz val="12"/>
        <color theme="1"/>
        <rFont val="Times New Roman"/>
        <family val="1"/>
      </rPr>
      <t>/jei dalyvauja jungtinės veiklos sutartimi, surašomi visų sutarties šalių duomenys.</t>
    </r>
  </si>
  <si>
    <r>
      <t xml:space="preserve">Tiekėjo adresas, pašto kodas </t>
    </r>
    <r>
      <rPr>
        <i/>
        <sz val="12"/>
        <color theme="1"/>
        <rFont val="Times New Roman"/>
        <family val="1"/>
      </rPr>
      <t>/jei dalyvauja jungtinės veiklos sutartimi, surašomi visų sutarties šalių duomenys.</t>
    </r>
  </si>
  <si>
    <t xml:space="preserve">Eur su PVM </t>
  </si>
  <si>
    <t>5. Šiuo pasiūlymu įsipareigojame laikytis Viešųjų pirkimų įstatymo, kitų teisės aktų, pirkimo dokumentuose išdėstytų reikalavimų bei sutarties sąlygų.</t>
  </si>
  <si>
    <t>6. Patvirtiname, kad visi pridedami dokumentai yra mūsų pasiūlymo dalis.</t>
  </si>
  <si>
    <t>7. Įsipareigojame laikytis pasiūlyme pateiktų ir pirkimo dokumentuose nustatytų sąlygų bei nesiimti jokių veiksmų, galinčių sutrukdyti pasiūlymo akceptavimui ar sutarties pasirašymui ir įsipareigojimui.</t>
  </si>
  <si>
    <t>9. Jeigu mūsų pasiūlymas bus priimtas, mes įsipareigojame Užsakovo nurodytu terminu sudaryti sutartį.</t>
  </si>
  <si>
    <t xml:space="preserve">Bendra planuojama kaina, Eur  </t>
  </si>
  <si>
    <t>Darbų rūšis ir aprašymas (įskaitant medžiagų ir darbų vertę)</t>
  </si>
  <si>
    <t>14. Kartu su pasiūlymu pateikiami šie dokumentai:</t>
  </si>
  <si>
    <t>Kvazisubrangovo vardas ir pavardė</t>
  </si>
  <si>
    <t>Kvazisubrangovams numatomi perduoti atlikti darbai (įvardinti konkrečius darbus)</t>
  </si>
  <si>
    <t>8. Pasiūlymas galioja iki pirkimo dokumentų 8.1 punkte nurodyto termino.</t>
  </si>
  <si>
    <t>1. Paruošiamieji darbai/ardymas</t>
  </si>
  <si>
    <t>1.1</t>
  </si>
  <si>
    <t>100 m2</t>
  </si>
  <si>
    <t>1.2</t>
  </si>
  <si>
    <t>1.3</t>
  </si>
  <si>
    <t>100 m3</t>
  </si>
  <si>
    <t>1.4</t>
  </si>
  <si>
    <t>m</t>
  </si>
  <si>
    <t>1.5</t>
  </si>
  <si>
    <t>1.6</t>
  </si>
  <si>
    <t>Grindinio iš akmenų išardymas mechanizuotai</t>
  </si>
  <si>
    <t>m3</t>
  </si>
  <si>
    <t>1.7</t>
  </si>
  <si>
    <t>1.8</t>
  </si>
  <si>
    <t>1.9</t>
  </si>
  <si>
    <t>t</t>
  </si>
  <si>
    <t>1.10</t>
  </si>
  <si>
    <t>Dangos valymas mechaniniu būdu</t>
  </si>
  <si>
    <t>m2</t>
  </si>
  <si>
    <t>2. Žemės darbai</t>
  </si>
  <si>
    <t>2.1</t>
  </si>
  <si>
    <t>1000 m3</t>
  </si>
  <si>
    <t>2.2</t>
  </si>
  <si>
    <t>Grunto kasimas rankinius būdu</t>
  </si>
  <si>
    <t>2.3</t>
  </si>
  <si>
    <t>Dirvos paruošimas gazonams mech. būdu II gr. grunte, užpilant 10 cm storio sluoksnį juodžemio</t>
  </si>
  <si>
    <t>2.4</t>
  </si>
  <si>
    <t xml:space="preserve">Paprastų, parterinių ir mauritaniškų gazonų užsėjimas rankiniu būdu                                                                                                                                                                                             </t>
  </si>
  <si>
    <t>2.5</t>
  </si>
  <si>
    <t>Iškasų paviršiaus išlyginimas mechanizuotu būdu, kai gruntas II grupės</t>
  </si>
  <si>
    <t>1000 m2</t>
  </si>
  <si>
    <t>2.6</t>
  </si>
  <si>
    <t>Plotų planiravimas rankiniu būdu, kai gruntas II grupės</t>
  </si>
  <si>
    <t>3. Inžineriniai tinklai</t>
  </si>
  <si>
    <t>3.1</t>
  </si>
  <si>
    <t>Šulinio landos paaukštinimas gelžbetonio žiedais iki 10 cm</t>
  </si>
  <si>
    <t>vnt.</t>
  </si>
  <si>
    <t>3.2</t>
  </si>
  <si>
    <t>Šulinio landos paaukštinimas gelžbetonio žiedais nuo 10 cm  iki  30 cm</t>
  </si>
  <si>
    <t>3.3</t>
  </si>
  <si>
    <t>Šulinio landos paaukštinimas gelžbetonio žiedais nuo 30 cm  iki  50 cm</t>
  </si>
  <si>
    <t>3.4</t>
  </si>
  <si>
    <t>Plaukiojančio tipo liukų pakėlimas asfaltavimo metu</t>
  </si>
  <si>
    <t>3.6</t>
  </si>
  <si>
    <t xml:space="preserve">Gelžbetoninių vandens surinkimo šulinių įrengimas, kai šulinio gylis 1 m, diametras - 1 m </t>
  </si>
  <si>
    <t>3.7</t>
  </si>
  <si>
    <t>Vandens surinkimo trapų įrengimas (bortiniai) (Trapas su grotelėmis Užsakovo)</t>
  </si>
  <si>
    <t>3.8</t>
  </si>
  <si>
    <t>Vandens surikimo trapų įrengimas (važiuojamojoje dalyje) (Trapas su grotelėmis Užsakovo)</t>
  </si>
  <si>
    <t>3.9</t>
  </si>
  <si>
    <t>Plastmasinio lietaus kanalizacijos šulinio 315 mm skersmens montavimas (su vandens surinkimo trapais 40 t apkrovai)</t>
  </si>
  <si>
    <t>3.10</t>
  </si>
  <si>
    <t>Lietaus surinkimo PVC šulinėlio d425 montavimas ir ketinio dangčio pastatymas</t>
  </si>
  <si>
    <t>3.11</t>
  </si>
  <si>
    <t>Polimerbetoninio latako su kaliojo ketaus briauna ir ketinėmis grotelėmis D400/E600 įrengimas</t>
  </si>
  <si>
    <t>3.12</t>
  </si>
  <si>
    <t xml:space="preserve">Betoninių vandens nuvedimo latako LE (250 mm x 398 mm x 80 mm arba lygiaverčio) įrengimas </t>
  </si>
  <si>
    <t>3.13</t>
  </si>
  <si>
    <t xml:space="preserve">Betoninių (teleskopinių) vandens nuvedimo latako TL -110 (arba lygiaverčio)  įrengimas </t>
  </si>
  <si>
    <t>3.14</t>
  </si>
  <si>
    <t>Betoninių latakų įrengimas šaligatvio zonoje (300x200x80 mm)</t>
  </si>
  <si>
    <t>3.15</t>
  </si>
  <si>
    <t>Kapų  reguliavimas  ir  paaukštinimas  iki 10 cm</t>
  </si>
  <si>
    <t>3.16</t>
  </si>
  <si>
    <t>Pogriovinio drenažo iš plastikinių gofruotų vamzdžių su geotekstilės arba kokoso plaušo filtru įrengimas, užpilant filtracinį sluoksnį rankiniu būdu, kai vamzdžių skersmuo 113/126 mm</t>
  </si>
  <si>
    <t>100 m</t>
  </si>
  <si>
    <t>3.17</t>
  </si>
  <si>
    <t>Drenažo vamzdžio d100 įrengimas</t>
  </si>
  <si>
    <t>3.18</t>
  </si>
  <si>
    <t>160 mm skersmens plastmasinių įmovinių vamzdžių montavimas, kai 100 m vamzdyne - 17 sandūrų</t>
  </si>
  <si>
    <t>3.19</t>
  </si>
  <si>
    <t>200 mm skersmens plastmasinių įmovinių vamzdžių montavimas, kai 100 m vamzdyne - 17 sandūrų</t>
  </si>
  <si>
    <t>3.20</t>
  </si>
  <si>
    <t>315 mm skersmens plastmasinių įmovinių vamzdžių montavimas, kai 100 m vamzdyne - 17 sandūrų</t>
  </si>
  <si>
    <t>3.21</t>
  </si>
  <si>
    <t>Pralaidų iš plastikinių gofruotų vamzdžių montavimas, kai vamzdžių skersmuo 400 mm</t>
  </si>
  <si>
    <t>3.22</t>
  </si>
  <si>
    <t>Pralaidų iš plastikinių gofruotų vamzdžių montavimas, kai vamzdžių skersmuo 600 mm</t>
  </si>
  <si>
    <t>3.23</t>
  </si>
  <si>
    <t>Pralaidų iš plastikinių gofruotų vamzdžių montavimas, kai vamzdžių skersmuo 800 mm</t>
  </si>
  <si>
    <t>3.24</t>
  </si>
  <si>
    <t>Įstrižųjų antgalių iš surenkamo gelžbetonio įrengimas, kai pralaidos vamzdžių skersmuo 400 mm</t>
  </si>
  <si>
    <t>3.25</t>
  </si>
  <si>
    <t>Įstrižųjų antgalių iš surenkamo gelžbetonio įrengimas, kai pralaidos vamzdžių skersmuo 600 mm</t>
  </si>
  <si>
    <t>3.26</t>
  </si>
  <si>
    <t>Įstrižųjų antgalių iš surenkamo gelžbetonio įrengimas, kai pralaidos vamzdžių skersmuo 800 mm</t>
  </si>
  <si>
    <t>3.27</t>
  </si>
  <si>
    <t>3.28</t>
  </si>
  <si>
    <t>3.29</t>
  </si>
  <si>
    <t>Pralaidų iš plastikinių gofruotų vamzdžių demontavimas</t>
  </si>
  <si>
    <t>3.30</t>
  </si>
  <si>
    <t>Kabelių apsauga gaubtais d110</t>
  </si>
  <si>
    <t>Gofruoto vamzdžio klojimas kabelių apsaugai d100</t>
  </si>
  <si>
    <t>4. Pagrindų įrengimas</t>
  </si>
  <si>
    <t>4.1</t>
  </si>
  <si>
    <t>Grunto sluoksnio sutankinimas vibraciniu volu</t>
  </si>
  <si>
    <t>4.2</t>
  </si>
  <si>
    <t>Viensl. pagrindo iš dolomit. Skaldos 0/32 įrengimas</t>
  </si>
  <si>
    <t>4.3</t>
  </si>
  <si>
    <t>Viensl. pagrindo iš dolomit. skaldos 0/45 įrengimas</t>
  </si>
  <si>
    <t>4.4</t>
  </si>
  <si>
    <t>Pagrindų profilio ištaisymas nepridedant medžiagų</t>
  </si>
  <si>
    <t>4.7</t>
  </si>
  <si>
    <t>Pagrindų išlyginamųjų ir paruošiamųjų sluoksnių iš smėlio-žvyro mišinių įrengimas</t>
  </si>
  <si>
    <t>4.8</t>
  </si>
  <si>
    <t>4.9</t>
  </si>
  <si>
    <t>Išlyginamojo sluoksnio įrengimas iš sijoto žvyro fr. 0/32</t>
  </si>
  <si>
    <t>4.10</t>
  </si>
  <si>
    <t>4.11</t>
  </si>
  <si>
    <t>10 cm storio kelkraščių iš dolomitinės skaldos (80 proc.)  įrengimas fr 16/32 (pridedant 20 proc. juodžemį su žolės sėklomis)</t>
  </si>
  <si>
    <t>4.12</t>
  </si>
  <si>
    <t>Smėlio pagrindo po vamzdynais įrengimas</t>
  </si>
  <si>
    <t>Vamzdynų pirminis (apsauginis) užpylimas, rankiniu būdu sutankinant gruntą</t>
  </si>
  <si>
    <t>I-II grupės grunto tankinimas vibroplokštėmis</t>
  </si>
  <si>
    <t>5. Dangų įrengimas</t>
  </si>
  <si>
    <t>Išlyginamasis sluoksnis</t>
  </si>
  <si>
    <t>5.1.1</t>
  </si>
  <si>
    <t>5.1.2</t>
  </si>
  <si>
    <t>5.1.3</t>
  </si>
  <si>
    <t>Asfalto pagrindo sluoksnis</t>
  </si>
  <si>
    <t>5.1.4</t>
  </si>
  <si>
    <t>5.1.5</t>
  </si>
  <si>
    <t>Keičiant sluoksnio storį, kiekvienam 0,5 cm pasikeitimui su asfaltbetoniu AC 22 PN pridėti</t>
  </si>
  <si>
    <t>5.1.6</t>
  </si>
  <si>
    <t>5.1.7</t>
  </si>
  <si>
    <t>Keičiant sluoksnio storį, kiekvienam 0,5 cm pasikeitimui su asfaltbetoniu AC 32 PN  pridėti</t>
  </si>
  <si>
    <t>5.1.8</t>
  </si>
  <si>
    <t>5.1.9</t>
  </si>
  <si>
    <t>Keičiant sluoksnio storį, kiekvienam 0,5 cm pasikeitimui su asfaltbetoniu AC 22 PS pridėti</t>
  </si>
  <si>
    <t>5.1.10</t>
  </si>
  <si>
    <t>5.1.11</t>
  </si>
  <si>
    <t>Keičiant sluoksnio storį, kiekvienam 0,5 cm pasikeitimui su asfaltbetoniu AC 32 PS pridėti</t>
  </si>
  <si>
    <t>Asfalto pagrindo-dangos sluoksnis</t>
  </si>
  <si>
    <t>5.1.12</t>
  </si>
  <si>
    <t>5.1.13</t>
  </si>
  <si>
    <t>Keičiant sluoksnio storį, kiekvienam 0,5 cm pasikeitimui su asfaltbetoniu AC 16 PD  pridėti</t>
  </si>
  <si>
    <t>5.1.14</t>
  </si>
  <si>
    <t>5.1.15</t>
  </si>
  <si>
    <t>Keičiant sluoksnio storį, kiekvienam 0,5 cm pasikeitimui su asfaltbetoniu AC 16 PD (raudonos spalvos) pridėti</t>
  </si>
  <si>
    <t>Asfalto apatinis sluoksnis</t>
  </si>
  <si>
    <t>5.1.16</t>
  </si>
  <si>
    <t>5.1.17</t>
  </si>
  <si>
    <t>Keičiant sluoksnio storį, kiekvienam 0,5 cm pasikeitimui su asfaltbetoniu AC 16 AN pridėti</t>
  </si>
  <si>
    <t>5.1.18</t>
  </si>
  <si>
    <t>5.1.19</t>
  </si>
  <si>
    <t>Keičiant sluoksnio storį, kiekvienam 0,5 cm pasikeitimui su asfaltbetoniu AC 16 AS pridėti</t>
  </si>
  <si>
    <t>5.1.20</t>
  </si>
  <si>
    <t>5.1.21</t>
  </si>
  <si>
    <t>Keičiant sluoksnio storį, kiekvienam 0,5 cm pasikeitimui su asfaltbetoniu AC 22 AS pridėti</t>
  </si>
  <si>
    <t>Viršutinis sluoksnis</t>
  </si>
  <si>
    <t>Asfaltbetonio</t>
  </si>
  <si>
    <t>5.1.22</t>
  </si>
  <si>
    <t>5.1.23</t>
  </si>
  <si>
    <t>Keičiant sluoksnio storį, kiekvienam 0,5 cm pasikeitimui su asfaltbetoniu AC 11 VS prie normatyvų K16-152-2 pridėti arba atimti</t>
  </si>
  <si>
    <t>5.1.24</t>
  </si>
  <si>
    <t>5.1.25</t>
  </si>
  <si>
    <t>Keičiant sluoksnio storį, kiekvienam 0,5 cm pasikeitimui su asfaltbetoniu AC 11 VN prie normatyvų N27-292 pridėti</t>
  </si>
  <si>
    <t>5.1.26</t>
  </si>
  <si>
    <t>5.1.27</t>
  </si>
  <si>
    <t>Keičiant sluoksnio storį, kiekvienam 0,5 cm pasikeitimui su asfaltbetoniu AC 8 VN prie normatyvų N27-296 pridėti</t>
  </si>
  <si>
    <t>Skaldos ir mastikos</t>
  </si>
  <si>
    <t>5.1.28</t>
  </si>
  <si>
    <t>4 cm storio dangos įrengimas, panaudojant asfaltbetonio klotuvą su automatiniu aukščio reguliavimu, iš asfaltbetonio mišinio SMA 11 S (asfaltavimo metu įterpiant skaldelę)</t>
  </si>
  <si>
    <t xml:space="preserve">4 cm storio dangos įrengimas, panaudojant asfaltbetonio klotuvą su automatiniu aukščio reguliavimu, iš asfaltbetonio mišinio  AC 11 VS </t>
  </si>
  <si>
    <t>4 cm storio viršut. dangos sluoksnio iš AC 8 VN asfaltbetonio mišinio įrengimas klotuvu, kurio našumas daugiau 200 iki 500 t/h</t>
  </si>
  <si>
    <t>10 m2</t>
  </si>
  <si>
    <t>5.2.1</t>
  </si>
  <si>
    <t>5.2.2</t>
  </si>
  <si>
    <t>5.2.3</t>
  </si>
  <si>
    <t>5.2.4</t>
  </si>
  <si>
    <t>5.2.5</t>
  </si>
  <si>
    <t>5.2.6</t>
  </si>
  <si>
    <t>5.2.7</t>
  </si>
  <si>
    <t>5.2.8</t>
  </si>
  <si>
    <t>5.2.9</t>
  </si>
  <si>
    <t>5.2.10</t>
  </si>
  <si>
    <t>5.2.11</t>
  </si>
  <si>
    <t>5.2.12</t>
  </si>
  <si>
    <t>5.2.13</t>
  </si>
  <si>
    <t>5.2.14</t>
  </si>
  <si>
    <t>5.2.15</t>
  </si>
  <si>
    <t>5.2.16</t>
  </si>
  <si>
    <t>5.2.17</t>
  </si>
  <si>
    <t>5.2.18</t>
  </si>
  <si>
    <t>3 cm storio pasluoksnio iš dolomito atsijų įrengimas</t>
  </si>
  <si>
    <t>Šaligatvio iš betoninių plytelių įrengimas, panaudojant užsakovo medžiagas</t>
  </si>
  <si>
    <t>Betonavimo darbai</t>
  </si>
  <si>
    <t>Natūralios spalvos ažūrinių trinkelių 10 cm dangos įrengimas</t>
  </si>
  <si>
    <t>6.1</t>
  </si>
  <si>
    <t>6.2</t>
  </si>
  <si>
    <t>6.3</t>
  </si>
  <si>
    <t>6.4</t>
  </si>
  <si>
    <t>6.5</t>
  </si>
  <si>
    <t>6.6</t>
  </si>
  <si>
    <t>Geotinklo 100/100 paklojimas asfaltbetonio dangoje</t>
  </si>
  <si>
    <t>Kelkraščių dangos įrengimas iš žvyro (6 cm)</t>
  </si>
  <si>
    <t>5.2 Betonas</t>
  </si>
  <si>
    <t>6. Kiti darbai ir medžiagos</t>
  </si>
  <si>
    <t>Paviršinio vandens PE nuleistuvo PN-42 (Dangčio skersmuo: Ø 630 mm, Korpuso skersmuo: Ø 780 mm, Aukštis: 1350 mm. Išorinis vamzdžio skersmuo: Ø 630 mm) įrengimas</t>
  </si>
  <si>
    <t>Pagrindų iš žvyro profilio pataisymas pridedant naujų medžiagų (žvyras 0/32 fr., 5 cm)</t>
  </si>
  <si>
    <t>Sankasos sutvirtinimas geotinklu (radialinis standumas prie 0.5% deformacijų ≥390 kN/m)</t>
  </si>
  <si>
    <t>Šlaitų/sankasos sutvirtinimas geotekstile, svoris ≥170g/m2</t>
  </si>
  <si>
    <t>Tiekėjo atsiskaitomosios sąskaitos Nr., bankas, banko kodas</t>
  </si>
  <si>
    <t>Eur be PVM</t>
  </si>
  <si>
    <t>Vieneto įkainis, Eur (be PVM)</t>
  </si>
  <si>
    <t>Eur su PVM</t>
  </si>
  <si>
    <t>4. Į pasiūlymo kainą yra įskaičiuoti visi mokesčiai (išskyrus PVM, kuris nurodomas atskirai) ir visos su darbų (darbai, medžiagos, įrengimai ir kt.) atlikimu ar paslaugų teikimu susijusios išlaidos, reikalingos tinkamai pagal Preliminariąją sutartį sudaromoms Pagrindinėms sutartims įgyvendinti.</t>
  </si>
  <si>
    <t xml:space="preserve">Ūkio subjekto, kurio pajėgumais tiekėjas remiasi, pavadinimas, kodas, adresas </t>
  </si>
  <si>
    <t xml:space="preserve">¹Pildyti tuomet, jei sutarties vykdymui bus pasitelkti ūkio subjektai, kurių pajėgumais tiekėjas remiasi, kad atitiktų kvalifikacijos reikalavimus. Pateikiama ūkio subjektų, kurių pajėgumais tiekėjas remiasi, pasirašytos laisvos formos deklaracijos ar  kito dokumento, patvirtinančio sutikimą dalyvauti šiame viešajame pirkime, skaitmeninė kopija. </t>
  </si>
  <si>
    <t xml:space="preserve">Subrangovo pavadinimas, kodas, adresas </t>
  </si>
  <si>
    <t>²Pildyti tuomet, jei sutarties vykdymui bus pasitelkti subrangovai, kurių kvalifikacija tiekėjas nesiremia, kad atitiktų kvalifikacijos reikalavimus.</t>
  </si>
  <si>
    <t>12. Vykdant sutartį pasitelksiu šiuos specialistus, kuriuos ketinu įdarbinti (toliau - kvazisubrangovas)³:</t>
  </si>
  <si>
    <t>³Pildyti tuomet, jei sutarties vykdymui bus pasitelkti kvazisubrangovai, kurių pajėgumais tiekėjas remiasi, kad atitiktų kvalifikacijos reikalavimus. 
Pateikiama kvazisubrangovų pasirašytas laisvos formos sutikimas, patvirtinantis atlikti sutartyje nurodytus darbus ir tiekėjo ar ūkio subjekto, kurio pajėgumais tiekėjas remiasi, patvirtinimas, kad laimėjęs konkursą, įdarbins šį kvazisubrangovą (tik tuo atveju, jei šis specialistas nesiūlomas kaip ūkio subjektas, kurio pajėgumais tiekėjas remiasi).</t>
  </si>
  <si>
    <t>13. Šiame pasiūlyme yra pateikta ir konfidenciali informacija (dokumentai su konfidencialia informacija įsegti atskirai)⁴:</t>
  </si>
  <si>
    <t xml:space="preserve">10. Vykdant sutartį pasitelksiu šiuos ūkio subjektus, kurių pajėgumais remiuosi¹: </t>
  </si>
  <si>
    <t xml:space="preserve">⁴Pildyti tuomet, jei bus pateikta konfidenciali informacija. Tiekėjas negali nurodyti, kad konfidenciali yra pasiūlymo kaina arba, kad visas pasiūlymas yra konfidencialus. </t>
  </si>
  <si>
    <t>Dokumento puslapių skaičius</t>
  </si>
  <si>
    <r>
      <rPr>
        <b/>
        <i/>
        <sz val="11"/>
        <rFont val="Times New Roman"/>
        <family val="1"/>
      </rPr>
      <t>Tais atvejais, kai pagal galiojančius teisės aktus tiekėjui nereikia mokėti PVM, nurodyti juridinį pagrindą:</t>
    </r>
    <r>
      <rPr>
        <b/>
        <i/>
        <sz val="11"/>
        <color rgb="FFFF0000"/>
        <rFont val="Times New Roman"/>
        <family val="1"/>
      </rPr>
      <t xml:space="preserve"> ...........................</t>
    </r>
  </si>
  <si>
    <t>Darbų rūšis ir aprašymas</t>
  </si>
  <si>
    <t>Bendra planuojama kaina, Eur</t>
  </si>
  <si>
    <t>be PVM</t>
  </si>
  <si>
    <t>su PVM</t>
  </si>
  <si>
    <t xml:space="preserve">(pildyti nereikia, langelyje automatiškai nusirodys 1 lentelės 7 stulpelio suminės eilutės ir 2 lentelės 9 stulpelio suminės eilutės SUMA): </t>
  </si>
  <si>
    <t>1 lentelė</t>
  </si>
  <si>
    <r>
      <rPr>
        <b/>
        <i/>
        <u/>
        <sz val="11"/>
        <color rgb="FFFF0000"/>
        <rFont val="Times New Roman"/>
        <family val="1"/>
      </rPr>
      <t xml:space="preserve">I Pastaba: </t>
    </r>
    <r>
      <rPr>
        <b/>
        <i/>
        <sz val="11"/>
        <rFont val="Times New Roman"/>
        <family val="1"/>
      </rPr>
      <t xml:space="preserve">Tiekėjai 1 lentelėje nurodo taikomą (jei taikoma) PVM tarifą (5-tas lentelės stulpelis) ir įkainį (6-tas lentelės stulpelis). 6 stulpelyje darbų įkainį pageidaujama nurodyti </t>
    </r>
    <r>
      <rPr>
        <b/>
        <i/>
        <u/>
        <sz val="11"/>
        <rFont val="Times New Roman"/>
        <family val="1"/>
      </rPr>
      <t>ne daugiau kaip 2 skaitmenų po kablelio tikslumu</t>
    </r>
    <r>
      <rPr>
        <b/>
        <i/>
        <sz val="11"/>
        <rFont val="Times New Roman"/>
        <family val="1"/>
      </rPr>
      <t xml:space="preserve">. Kiti pasiūlymo kainos skaičiavimai bus paskaičiuoti automatiškai.        </t>
    </r>
    <r>
      <rPr>
        <b/>
        <i/>
        <sz val="11"/>
        <color rgb="FFFF0000"/>
        <rFont val="Times New Roman"/>
        <family val="1"/>
      </rPr>
      <t xml:space="preserve">   </t>
    </r>
  </si>
  <si>
    <t>2 lentelė</t>
  </si>
  <si>
    <r>
      <rPr>
        <b/>
        <i/>
        <u/>
        <sz val="11"/>
        <color rgb="FFFF0000"/>
        <rFont val="Times New Roman"/>
        <family val="1"/>
      </rPr>
      <t>IV Pastaba:</t>
    </r>
    <r>
      <rPr>
        <sz val="11"/>
        <rFont val="Times New Roman"/>
        <family val="1"/>
      </rPr>
      <t xml:space="preserve">  </t>
    </r>
    <r>
      <rPr>
        <i/>
        <sz val="11"/>
        <rFont val="Times New Roman"/>
        <family val="1"/>
      </rPr>
      <t>Į pasiūlymo įkainius turi būti įskaičiuotos visos su darbų (darbai, medžiagos, įrengimai ir kt.) atlikimu ar paslaugų teikimu susijusios išlaidos.</t>
    </r>
  </si>
  <si>
    <r>
      <t xml:space="preserve">3. Socialinis kriterijus: Tiekėjo siūloma mokėti (ateityje) darbo užmokesčio mėnesio mediana perkančiosios organizacijos nurodytas užduotis faktiškai atliksiantiems (vykdant šią konkrečią sutartį) darbuotojams, įskaitant ūkio subjektus, kurių pajėgumais remiamasi, subrangovo darbuotojus, yra: </t>
    </r>
    <r>
      <rPr>
        <b/>
        <sz val="11"/>
        <rFont val="Times New Roman"/>
        <family val="1"/>
      </rPr>
      <t xml:space="preserve"> </t>
    </r>
  </si>
  <si>
    <t>Topografinis planas po statybų ir/ar inžinerinių tinklų planas</t>
  </si>
  <si>
    <t>Nekilnojamojo daikto kadastrinių matavimų bylos parengimas (tikslinimas)</t>
  </si>
  <si>
    <t>Projektavimo paslaugos</t>
  </si>
  <si>
    <t xml:space="preserve">7. </t>
  </si>
  <si>
    <t>7.1.</t>
  </si>
  <si>
    <t>7.2.</t>
  </si>
  <si>
    <t xml:space="preserve">Betono ar gelžbetonio konstrukcijų ardymas ir statybinio laužo išvežimas, pakraunant rankiniu būdu </t>
  </si>
  <si>
    <t>Statybinių atliekų/išardytų elementų kasimas ekskavatoriais, pakrovimass ir išvežimas</t>
  </si>
  <si>
    <t xml:space="preserve">Frezuoto asfalto  transportavimas </t>
  </si>
  <si>
    <t>II grupės grunto kasimas ekskavatoriais, pakrovimas į autosavivarčius, vežiojimas darbas sąvartoje</t>
  </si>
  <si>
    <t>4.5.</t>
  </si>
  <si>
    <t>4.6</t>
  </si>
  <si>
    <t>4 cm storio virš. dangos sluoksnio iš AC 11 VN asfaltbetonio mišinio įrengimas klotuvu</t>
  </si>
  <si>
    <t>Betoninių (geltonos spalvos) trinkelių 200x100x80 mm (neregių vedimo sistemos) grindinys, kai siūlės užpildomos atsijomis</t>
  </si>
  <si>
    <t>Betoninių  pilkos spalvos 8cm trinkelių (įvairių formų) grindinio grindimas siūles užpilant atsijomis</t>
  </si>
  <si>
    <t>Betoninių spalvotų 8cm trinkelių (įvairių formų) grindinio grindimas siūles užpilant atsijomis</t>
  </si>
  <si>
    <t>Betoninių  pilkų 10 cm trinkelių (įvairių formų) grindinio grindimas siūles užpilant atsijomis</t>
  </si>
  <si>
    <t>Betoninių  spalvotų 10cm trinkelių (įvairių formų) grindinio grindimas siūles užpilant atsijomis</t>
  </si>
  <si>
    <t>80x200 mm betoninių bordiūrų ant betoninio pagrindo įrengimas</t>
  </si>
  <si>
    <t>80x200 mm (spalvoti) betoninių bordiūrų ant betoninio pagrindo įrengimas</t>
  </si>
  <si>
    <t>80x300mm betoninių bordiūrų ant betoninio pagrindo įrengimas</t>
  </si>
  <si>
    <t>150x300 mm betoninių bordiūrų ant betoninio pagrindo įrengimas</t>
  </si>
  <si>
    <t>150x300 mm (spalvoti) betoninių bordiūrų ant betoninio pagrindo įrengimas</t>
  </si>
  <si>
    <t>150x300 mm (lenktų) betoninių bordiūrų ant betoninio pagrindo įrengimas</t>
  </si>
  <si>
    <t>Betono plytelių 8 cm (įvairių formų) šaligatvių įrengimas užtaisant siūles atsijomis</t>
  </si>
  <si>
    <t>Spalvotų betono plytelių 7 cm (įvairių formų) šaligatvių įrengimas užtaisant siūles atsijomis</t>
  </si>
  <si>
    <t>Spalvotų betono plytelių 8 cm (įvairių formų) šaligatvių įrengimas užtaisant siūles atsijomis</t>
  </si>
  <si>
    <t>Gelžbetoninė perdengimo plokštės (inžinerinių tinklų apsaugai)</t>
  </si>
  <si>
    <t>Piltinis gruntas (Užpylimo medžiagos ŽB, ŽG, ŽP, ŽD, ŽM, SB, SG, S, SD, SM)</t>
  </si>
  <si>
    <t>6.7</t>
  </si>
  <si>
    <t>Granitinių bortų (autobusų stotelėms) ant betoninio pagrindo įrengimas</t>
  </si>
  <si>
    <t>Asfalto dangų nufrezavimas**</t>
  </si>
  <si>
    <t>Šaligatvių iš betono plytelių ir trinkelių ardymas**</t>
  </si>
  <si>
    <t>Asfaltbetonio dangos išardymas mechanizuotai**</t>
  </si>
  <si>
    <t>Bordiūrų (šaligatvio bortų), sudėtų ant betono pagrindo, išardymas**</t>
  </si>
  <si>
    <t>Bordiūrų, sudėtų ant betoninio pagrindo, išardymas**</t>
  </si>
  <si>
    <t>5.1. Asfaltas***</t>
  </si>
  <si>
    <t>SMD vertė Eur be PVM*****</t>
  </si>
  <si>
    <t xml:space="preserve">***** 2 lentelės 6 stulpelyje nurodyta SMD vertė naudojama tik pasiūlymų kainų palyginimui. </t>
  </si>
  <si>
    <r>
      <t xml:space="preserve">Išlyginamojo sluoksnio iš asfaltbetonio mišinio </t>
    </r>
    <r>
      <rPr>
        <b/>
        <sz val="11"/>
        <rFont val="Times New Roman"/>
        <family val="1"/>
      </rPr>
      <t>AC 11 AN</t>
    </r>
    <r>
      <rPr>
        <sz val="11"/>
        <rFont val="Times New Roman"/>
        <family val="1"/>
      </rPr>
      <t xml:space="preserve"> (0/11-A) įrengimas, panaudojant asfaltbetonio klotuvą su automatinio aukščio reguliavimu, pagruntuojant bitumine emulsija prieš klojant išlyginamąjį sluoksnį</t>
    </r>
  </si>
  <si>
    <r>
      <t xml:space="preserve">Išlyginamojo sluoksnio iš asfaltbetonio mišinio </t>
    </r>
    <r>
      <rPr>
        <b/>
        <sz val="11"/>
        <rFont val="Times New Roman"/>
        <family val="1"/>
      </rPr>
      <t>AC 11 VN</t>
    </r>
    <r>
      <rPr>
        <sz val="11"/>
        <rFont val="Times New Roman"/>
        <family val="1"/>
      </rPr>
      <t xml:space="preserve"> (0/11-V) įrengimas, panaudojant asfaltbetonio klotuvą su automatinio aukščio reguliavimu</t>
    </r>
  </si>
  <si>
    <r>
      <t xml:space="preserve">Išlyginamojo sluoksnio iš asfaltbetonio mišinio </t>
    </r>
    <r>
      <rPr>
        <b/>
        <sz val="11"/>
        <rFont val="Times New Roman"/>
        <family val="1"/>
      </rPr>
      <t>AC 11 VS</t>
    </r>
    <r>
      <rPr>
        <sz val="11"/>
        <rFont val="Times New Roman"/>
        <family val="1"/>
      </rPr>
      <t xml:space="preserve"> (0/11-V) įrengimas, panaudojant asfaltbetonio klotuvą su automatinio aukščio reguliavimu</t>
    </r>
  </si>
  <si>
    <r>
      <t xml:space="preserve">8 cm storio pagrindo dangos sluoksnio iš asfaltbetonio </t>
    </r>
    <r>
      <rPr>
        <b/>
        <sz val="11"/>
        <rFont val="Times New Roman"/>
        <family val="1"/>
      </rPr>
      <t xml:space="preserve">AC 22 PN </t>
    </r>
    <r>
      <rPr>
        <sz val="11"/>
        <rFont val="Times New Roman"/>
        <family val="1"/>
      </rPr>
      <t>mišinio įrengimas klotuvu, kurio našumas daugiau 200 iki 500 t/h</t>
    </r>
  </si>
  <si>
    <r>
      <t xml:space="preserve">8 cm storio pagrindo dangos sluoksnio iš asfaltbetonio </t>
    </r>
    <r>
      <rPr>
        <b/>
        <sz val="11"/>
        <rFont val="Times New Roman"/>
        <family val="1"/>
      </rPr>
      <t xml:space="preserve">AC 32 PN </t>
    </r>
    <r>
      <rPr>
        <sz val="11"/>
        <rFont val="Times New Roman"/>
        <family val="1"/>
      </rPr>
      <t>mišinio įrengimas klotuvu, kurio našumas daugiau 200 iki 500 t/h</t>
    </r>
  </si>
  <si>
    <r>
      <t xml:space="preserve">8 cm storio apatinio pagrindo sluoksnio iš mišinio </t>
    </r>
    <r>
      <rPr>
        <b/>
        <sz val="11"/>
        <rFont val="Times New Roman"/>
        <family val="1"/>
      </rPr>
      <t>AC 22 PS</t>
    </r>
    <r>
      <rPr>
        <sz val="11"/>
        <rFont val="Times New Roman"/>
        <family val="1"/>
      </rPr>
      <t xml:space="preserve"> įrengimas</t>
    </r>
  </si>
  <si>
    <r>
      <t xml:space="preserve">8 cm storio apatinio pagrindo sluoksnio iš mišinio  </t>
    </r>
    <r>
      <rPr>
        <b/>
        <sz val="11"/>
        <rFont val="Times New Roman"/>
        <family val="1"/>
      </rPr>
      <t>AC 32 PS</t>
    </r>
    <r>
      <rPr>
        <sz val="11"/>
        <rFont val="Times New Roman"/>
        <family val="1"/>
      </rPr>
      <t xml:space="preserve"> įrengimas</t>
    </r>
  </si>
  <si>
    <r>
      <t xml:space="preserve">5 cm storio viensl. dangos iš </t>
    </r>
    <r>
      <rPr>
        <b/>
        <sz val="11"/>
        <rFont val="Times New Roman"/>
        <family val="1"/>
      </rPr>
      <t>AC 16 PD</t>
    </r>
    <r>
      <rPr>
        <sz val="11"/>
        <rFont val="Times New Roman"/>
        <family val="1"/>
      </rPr>
      <t xml:space="preserve"> asfaltbetonio mišinio įrengimas klotuvu</t>
    </r>
  </si>
  <si>
    <r>
      <t xml:space="preserve">5 cm storio viensl. dangos iš </t>
    </r>
    <r>
      <rPr>
        <b/>
        <sz val="11"/>
        <rFont val="Times New Roman"/>
        <family val="1"/>
      </rPr>
      <t>AC 16 PD</t>
    </r>
    <r>
      <rPr>
        <sz val="11"/>
        <rFont val="Times New Roman"/>
        <family val="1"/>
      </rPr>
      <t xml:space="preserve"> (raudonos spalvos) asfaltbetonio mišinio įrengimas klotuvu</t>
    </r>
  </si>
  <si>
    <r>
      <t xml:space="preserve">5 cm storio dangos įrengimas, panaudojant asfaltbetonio klotuvą su automatiniu aukščio reguliavimu, iš asfaltbetonio mišinio  </t>
    </r>
    <r>
      <rPr>
        <b/>
        <sz val="11"/>
        <rFont val="Times New Roman"/>
        <family val="1"/>
      </rPr>
      <t>AC 16 AN</t>
    </r>
  </si>
  <si>
    <r>
      <t xml:space="preserve">5 cm storio apatinio dangos sl. iš </t>
    </r>
    <r>
      <rPr>
        <b/>
        <sz val="11"/>
        <rFont val="Times New Roman"/>
        <family val="1"/>
      </rPr>
      <t>AC 16 AS</t>
    </r>
    <r>
      <rPr>
        <sz val="11"/>
        <rFont val="Times New Roman"/>
        <family val="1"/>
      </rPr>
      <t xml:space="preserve"> asfaltbetonio mišinio įrengimas klotuvu</t>
    </r>
  </si>
  <si>
    <r>
      <t xml:space="preserve">8 cm storio apatinio pagrindo sluoksnio iš mišinio </t>
    </r>
    <r>
      <rPr>
        <b/>
        <sz val="11"/>
        <rFont val="Times New Roman"/>
        <family val="1"/>
      </rPr>
      <t>AC 22 AS</t>
    </r>
    <r>
      <rPr>
        <sz val="11"/>
        <rFont val="Times New Roman"/>
        <family val="1"/>
      </rPr>
      <t xml:space="preserve"> su PMB 45/80-55 įrengimas</t>
    </r>
  </si>
  <si>
    <t>PASTABOS: – 10 ir 12 punktuose prašome nurodyti ūkio subjektus, kurių pajėgumais tiekėjas remiasi ir kvazisubrangovus, nes ūkio subjektai, kurių pajėgumais tiekėjas remiasi ir kvazisubrangovai turi būti išviešinti teikiant pasiūlymą, nes po pasiūlymo pateikimo termino pabaigos pasitelkti (nurodyti) naujų ūkio subjektų, kurių pajėgumais remiamasi / kvazisubrangovų tam, kad atitiktų kvalifikacijos reikalavimus, tiekėjas negalės, t. y. po pasiūlymo pateikimo tiekėjas neturi teisės nurodyti naujų ūkio subjektų, kurių pajėgumais remiamasi / kvazisubrangovų, nes tokie veiksmai, laikomi pasiūlymo keitimu, prieštarauja Viešųjų pirkimų tarnybos  taisyklių (Pasiūlymų patikslinimo, papildymo ar paaiškinimo taisyklės) nuostatoms (VPĮ 45 str. 3 d.)  ir todėl toks tiekėjo pasiūlymas yra atmetamas, kaip nurodyta konkurso sąlygų 7.22.3 punkte. Jeigu teikiant pasiūlymą išviešintas ūkio subjektas, kurio pajėgumais tiekėjas remiasi / kvazisubrangovas, netenkins jam keliamų kvalifikacijos reikalavimų, perkančioji organizacija pareikalaus per jos nustatytą terminą pakeisti jį reikalavimus atitinkančiu ūkio subjektu, kurio pajėgumais tiekėjas remiasi / kvazisubrangovu.                                                                                                                                                                                                                                                                                                               – 13 punkte prašome nurodyti pasiūlymo konfidencialią informaciją. Konfidencialia informacija gali būti, įskaitant, bet ja neapsiribojant, komercinė (gamybinė) paslaptis ir konfidencialieji pasiūlymų aspektai. Konfidencialia negalima laikyti informacijos nurodytos VPĮ 20 str. 2 d. Tiekėjas neturi teisės nurodyti, kad visa pasiūlyme pateikta informacija yra konfidenciali. Tiekėjas turi aiškiai nurodyti, kokie su pasiūlymu pateikti dokumentai laikytini konfidencialiais. Perkančioji organizacija, viešojo pirkimo komisija, jos nariai ar ekspertai ir kiti asmenys negali atskleisti tiekėjo pateiktos informacijos, kurią tiekėjas nurodė kaip konfidencialią. Jei tiekėjas nenurodo konfidencialios informacijos, laikoma, kad tokios tiekėjo pasiūlyme nėra.</t>
  </si>
  <si>
    <t>Išlyginamojo sluoksnio įrengimas iš 0/45 frakcijos dolomitinės skaldos</t>
  </si>
  <si>
    <t>Ūkio subjektams, kurių pajėgumais remiasi,  numatomos perduoti paslaugos / darbai (įvardinti konkrečiai paslaugas / darbus)</t>
  </si>
  <si>
    <t>Subrangovams numatomi perduoti atlikti darbai / paslaugos (įvardinti konkrečiai darbus / paslaugas)</t>
  </si>
  <si>
    <r>
      <rPr>
        <b/>
        <i/>
        <u/>
        <sz val="11"/>
        <rFont val="Times New Roman"/>
        <family val="1"/>
      </rPr>
      <t xml:space="preserve">II Pastaba: </t>
    </r>
    <r>
      <rPr>
        <b/>
        <i/>
        <sz val="11"/>
        <rFont val="Times New Roman"/>
        <family val="1"/>
      </rPr>
      <t xml:space="preserve">
</t>
    </r>
    <r>
      <rPr>
        <i/>
        <sz val="11"/>
        <rFont val="Times New Roman"/>
        <family val="1"/>
      </rPr>
      <t xml:space="preserve">1) 1 punkto lentelės 4 stulpelyje nurodyti darbų kiekiai (apimtis) yra preliminarūs ir naudojami tik pasiūlymų kainų palyginimui;                                                                                                                                                                                                            2)  Į pasiūlymo įkainius turi būti įskaičiuotos visos su darbų (darbai, medžiagos, įrengimai ir kt.) atlikimu ar paslaugų teikimu susijusios išlaidos;
3) **1.1-1.5 pozicijose statybinio laužo išvežimo darbų įsivertinti nereikia; be šiukšlių išvežimo;
4) *** Bituminė markė asfaltuojant yra reglamentuota ĮT Asfaltas ir TRA Asfaltas.
5) Jei iš pateiktų duomenų (reikalavimų) būtų galima daryti prielaidą apie konkrečius prekių modelius ar šaltinius, konkrečius technologinius procesus ar prekių ženklus, patentus, tipus, standartus, sertifikatus, konkrečią kilmę ar gamybą, laikoma, kad duomenys (reikalavimai) yra tik orientaciniai ir tiekėjai gali siūlyti lygiaverčius (lygiavertiškumą privalo įrodyti tiekėjas) ar geresnių charakteristikų.
</t>
    </r>
    <r>
      <rPr>
        <b/>
        <i/>
        <u/>
        <sz val="11"/>
        <rFont val="Times New Roman"/>
        <family val="1"/>
        <charset val="186"/>
      </rPr>
      <t>6) 1 lentelės 5.1.1 - 5.1.11, 5.1.16-5.1.21 ir 4.7 pozicijose nurodytiems darbams taikomi Lietuvos Respublikos aplinkos ministro 2011 m. birželio 28 d. įsakymu Nr. D1-508 patvirtinto Aplinkos apsaugos kriterijų, kuriuos perkančiosios organizacijos ir perkantieji subjektai turi taikyti pirkdami prekes, paslaugas ar darbus, taikymo tvarkos aprašo 2 priedo 26.2.1 papunktyje nustatyti minimalūs aplinkos apsaugos kriterijai, nurodyti Preliminariosios sutarties 5 priede / Pagrindinės sutarties 3 priede "Teisės aktai, reglamentuojantys darbų atlikimą, ir darbų techninės specifikacijos".</t>
    </r>
    <r>
      <rPr>
        <i/>
        <sz val="11"/>
        <rFont val="Times New Roman"/>
        <family val="1"/>
      </rPr>
      <t xml:space="preserve">
</t>
    </r>
  </si>
  <si>
    <t>Pagrindų išlyginamųjų ir paruošiamųjų sluoksnių iš perdirbtų medžiagų, nepavojingų atliekų ir (ar) šalutinių gamybos produktų fr. 0/16 įrengimas</t>
  </si>
  <si>
    <t>4.13</t>
  </si>
  <si>
    <t>11. Vykdant sutartį pasitelksiu šiuos subrangovus²:</t>
  </si>
  <si>
    <t>Gatvės (ypatingojo statinio)  kapitalinio remonto techninio darbo projekto parengimas</t>
  </si>
  <si>
    <t>Gatvės (ypatingojo statinio)  rekonstravimo techninio darbo projekto parengimas</t>
  </si>
  <si>
    <t>Išpildomosios dokumentacijos parengimas :</t>
  </si>
  <si>
    <t>7.4.</t>
  </si>
  <si>
    <t>Statinio projekto vykdymo priežiūros paslaugos</t>
  </si>
  <si>
    <t xml:space="preserve">Konkurso sąlygų  2 priedas </t>
  </si>
  <si>
    <t xml:space="preserve">DĖL ŠAKIŲ RAJONO KELIŲ KAPITALINIO REMONTO, REKONSTRUKCIJOS TECHNINIO DARBO PROJEKTO, PROJEKTO VYKDYMO PRIEŽIŪROS IR DARBŲ PIRKIMO
</t>
  </si>
  <si>
    <t xml:space="preserve">Preliminarūs kiekiai per 24 mėn. </t>
  </si>
  <si>
    <t>* Pasiūlymo bendra planuojama kaina neturi viršyti 5 000 000,00 Eur su PVM, priešingu atveju tiekėjo pasiūlymas bus atmestas kaip neatitinkanti pirkimo dokumentuose nustatytų reikalavimų.</t>
  </si>
  <si>
    <t>3.5.</t>
  </si>
  <si>
    <t xml:space="preserve">Liukai su 40 t apkrova  </t>
  </si>
  <si>
    <r>
      <t xml:space="preserve">1. Išnagrinėję pirkimo dokumentus ir reikalavimus, mes siūlome: </t>
    </r>
    <r>
      <rPr>
        <b/>
        <sz val="12"/>
        <rFont val="Times New Roman"/>
        <family val="1"/>
      </rPr>
      <t xml:space="preserve">Šakių rajono kelių kapitalinio remonto, rekonstrukcijos techninio darbo projektų, projekto vykdymo priežiūrą ir darbus </t>
    </r>
    <r>
      <rPr>
        <b/>
        <sz val="11"/>
        <rFont val="Times New Roman"/>
        <family val="1"/>
      </rPr>
      <t>atlikti už bendrą planuojamą kai</t>
    </r>
    <r>
      <rPr>
        <b/>
        <sz val="11"/>
        <color indexed="8"/>
        <rFont val="Times New Roman"/>
        <family val="1"/>
      </rPr>
      <t xml:space="preserve">ną* </t>
    </r>
    <r>
      <rPr>
        <sz val="11"/>
        <color rgb="FFFF0000"/>
        <rFont val="Times New Roman"/>
        <family val="1"/>
      </rPr>
      <t>(pildyti nereikia, langelyje automatiškai nusirodys 1  lentelės 8 stulpelio suminės</t>
    </r>
    <r>
      <rPr>
        <sz val="11"/>
        <color rgb="FF00B0F0"/>
        <rFont val="Times New Roman"/>
        <family val="1"/>
      </rPr>
      <t xml:space="preserve"> </t>
    </r>
    <r>
      <rPr>
        <sz val="11"/>
        <color rgb="FFFF0000"/>
        <rFont val="Times New Roman"/>
        <family val="1"/>
      </rPr>
      <t>eilutės ir 2 lentelės 10 stulpelio suminės eilutės SUMA)</t>
    </r>
    <r>
      <rPr>
        <b/>
        <sz val="11"/>
        <color rgb="FFFF0000"/>
        <rFont val="Times New Roman"/>
        <family val="1"/>
      </rPr>
      <t>:</t>
    </r>
    <r>
      <rPr>
        <b/>
        <sz val="11"/>
        <color rgb="FF7030A0"/>
        <rFont val="Times New Roman"/>
        <family val="1"/>
      </rPr>
      <t xml:space="preserve"> </t>
    </r>
  </si>
  <si>
    <r>
      <rPr>
        <b/>
        <i/>
        <u/>
        <sz val="11"/>
        <color rgb="FFFF0000"/>
        <rFont val="Times New Roman"/>
        <family val="1"/>
      </rPr>
      <t xml:space="preserve">III Pastaba: </t>
    </r>
    <r>
      <rPr>
        <b/>
        <i/>
        <sz val="11"/>
        <rFont val="Times New Roman"/>
        <family val="1"/>
      </rPr>
      <t xml:space="preserve">Tiekėjas 2 lentelės: 7 stulpelio 7.1, 7.2, 7.3, 7.4, 7.5, 7.6.1 ir 7.6.2 pozicijose turi įrašyti įkainio dydį proc.,  5 stulpelyje - taikomą PVM tarifą (jei taikoma), kiti pasiūlymo kainos skaičiavimai bus atlikti automatiškai.  </t>
    </r>
    <r>
      <rPr>
        <b/>
        <i/>
        <sz val="11"/>
        <color rgb="FFFF0000"/>
        <rFont val="Times New Roman"/>
        <family val="1"/>
      </rPr>
      <t xml:space="preserve">****2 lentelės 7.1, 7.2, 7.3, 7.4, 7.5, 7.6.1 ir 7.6.2 pozicijose nurodytų įkainių dydis(dydžiai) proc. negali būti didesnis(-i) nei 3 proc. </t>
    </r>
  </si>
  <si>
    <t>7.3.</t>
  </si>
  <si>
    <t>7.5.</t>
  </si>
  <si>
    <t>Kelio (ypatingojo statinio)  kapitalinio remonto techninio darbo projekto parengimas</t>
  </si>
  <si>
    <t>7.6.1.</t>
  </si>
  <si>
    <t>7.6.2.</t>
  </si>
  <si>
    <t>7.6.</t>
  </si>
  <si>
    <t>Kelio (ypatingojo statinio)  rekonstravimo techninio darbo projekto parengimas</t>
  </si>
  <si>
    <t>2. Tiekėjo vadovaujančio specialisto - ypatingojo statinio statybos vadovo - patirtis (statinių skaičius) pagal pirkimo sąlygų 7.24.4 punkto reikalavimus:</t>
  </si>
  <si>
    <r>
      <t xml:space="preserve">V Pastaba. </t>
    </r>
    <r>
      <rPr>
        <sz val="11"/>
        <color rgb="FFFF0000"/>
        <rFont val="Times New Roman"/>
        <family val="1"/>
      </rPr>
      <t xml:space="preserve">Tiekėjas turi nurodyti konkretų statinių skaičių (0, 1, ...). </t>
    </r>
    <r>
      <rPr>
        <sz val="11"/>
        <rFont val="Times New Roman"/>
        <family val="1"/>
      </rPr>
      <t>Jei tiekėjo siūlomas statinio statybos vadovas per pastaruosius 5 metus iki pasiūlymų pateikimo termino pabaigos dienos yra vadovavęs darbams daugiau kaip 3 objektuose, papildomi balai už įgyvendintas sutartis nesuteikiami.</t>
    </r>
  </si>
  <si>
    <t xml:space="preserve">Tuo atveju, kai viešajame pirkime nurodomi fiziniai asmenys (pvz. tiekėjai, tiekėjo darbuotojai, subrangovai ir (ar) kvazisubrangovai), pateiktų asmens duomenų valdytojas yra Šakių rajono savivaldybės  administracija (juridinio asmens kodas 188772814, adresas: Bažnyčios g. 4,  LT-71115 Šakiai, tel. +370 345 60750, el. p. savivaldybe@sakiai.lt ). Asmens duomenys tvarkomi (tvarkymo pagrindas) siekiant išnagrinėti viešajame pirkime pateiktus dokumentus ir informuoti apie viešojo pirkimo procedūras Viešųjų pirkimų įstatymo nustatyta tvarka. Asmens duomenys Savivaldybės administracijoje bus saugomi teisės aktų, reglamentuojančių duomenų saugojimo terminus, nustatyta tvarka ir gali būti teikiami tretiesiems asmenims tokia apimtimi, kuri yra būtina pagal Viešųjų pirkimų įstatymą. 
Jeigu tiekėjas viešajame pirkime pateikia fizinių asmenų – darbuotojų, subrangovų ir (ar) kvazisubrangovų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Vilnius 10312, el. p. ada@ada.lt), o taip pat pasikonsultuoti su Šakių rajono savivaldybės administracijos Bendrųjų reikalų skyriaus vedėja el. p. rita.vaiciuniene@sakiai.lt </t>
  </si>
  <si>
    <r>
      <rPr>
        <i/>
        <sz val="11"/>
        <color rgb="FFFF0000"/>
        <rFont val="Times New Roman"/>
        <family val="1"/>
      </rPr>
      <t xml:space="preserve">Tiekėjas turi nurodyti konkretų (nurodyti konkrečią sumą be intervalų ar be žodžio nuo / iki) siūlomą mokėti darbo užmokesčio mėnesio medianos dydį.                 </t>
    </r>
    <r>
      <rPr>
        <sz val="11"/>
        <color indexed="8"/>
        <rFont val="Times New Roman"/>
        <family val="1"/>
      </rPr>
      <t xml:space="preserve">                                                                            
</t>
    </r>
    <r>
      <rPr>
        <b/>
        <i/>
        <u/>
        <sz val="11"/>
        <color rgb="FFFF0000"/>
        <rFont val="Times New Roman"/>
        <family val="1"/>
      </rPr>
      <t>VI Pastaba:</t>
    </r>
    <r>
      <rPr>
        <b/>
        <i/>
        <sz val="11"/>
        <color indexed="8"/>
        <rFont val="Times New Roman"/>
        <family val="1"/>
      </rPr>
      <t xml:space="preserve"> </t>
    </r>
    <r>
      <rPr>
        <i/>
        <sz val="11"/>
        <color indexed="8"/>
        <rFont val="Times New Roman"/>
        <family val="1"/>
      </rPr>
      <t xml:space="preserve">Rangovo sprendimu parinkti darbuotojai Perkančiosios organizacijos nurodytiems darbams (užduotims) atlikti (ypatingo statinio statybos vadovas, ypatingojo statinio specialiųjų statybos darbų vadovas, darbuotojai) įskaitant ir ūkio subjektų, kurių pajėgumais remiamasi, subrangovų darbuotojus.
Perkančioji organizacija nustato, kad skaičiuojant socialinio kriterijaus balą (V), bus vertinama ne didesnė kaip 2 500 Eur siūloma darbo užmokesčio mėnesio mediana. Jei tiekėjas pasiūlyme nurodys didesnę kaip 2 500 Eur siūlomą darbo užmokesčio mėnesio medianą, skaičiuojant socialinio kriterijaus balą (V) bus vertinama, kad tiekėjas pasiūlė maksimalią 2 500 Eur siūlomą darbo užmokesčio mėnesio medianą.
Tuo atveju, jei pasiūlymo vertinimo metu, Tiekėjo pasiūlymas gaus papildomų balų už socialinį kriterijų, konkurso laimėjimo atveju Tiekėjas įsipareigoja visą Pagrindinės sutarties vykdymo laikotarpį užtikrinti, kad pagrindinėje sutartyje perkančiosios organizacijos nurodytas užduotis faktiškai atliksiantiems (vykdant šią konkrečią sutartį), darbuotojams, įskaitant ūkio subjekto, kurio pajėgumais Tiekėjas remiasi ir subrangovo darbuotojus bus mokama pasiūlyme nurodyto dydžio mėnesio darbo užmokesčio mediana. Sutartyje nustatytos sankcijos už šių Tiekėjo prisiimtų įsipareigojimų nesilaikymą. </t>
    </r>
  </si>
  <si>
    <t>UAB "Parama",   įm. k. 165108836</t>
  </si>
  <si>
    <t>Gardino g. 30, LT-62154 Alytus</t>
  </si>
  <si>
    <t>Daiva  Aliulienė</t>
  </si>
  <si>
    <t>info@alytausparama.lt</t>
  </si>
  <si>
    <t>LT20 7181 2000 0346 7712                             AB Šiaulių bankas</t>
  </si>
  <si>
    <t>1.</t>
  </si>
  <si>
    <t>Įgaliojimas teikti pasiūlymą</t>
  </si>
  <si>
    <t>2.</t>
  </si>
  <si>
    <t>Europos bendrasis viešųjų pirkimų dokumentas (EBVPD)</t>
  </si>
  <si>
    <t>3.</t>
  </si>
  <si>
    <t>Pasiūlymo galiojimo užtikrinimas</t>
  </si>
  <si>
    <t>4.</t>
  </si>
  <si>
    <t>Deklaracija dėl Tarybos reglamente (ES) 2022/576 nustatytų sąlygų nebuvimo</t>
  </si>
  <si>
    <t>5.</t>
  </si>
  <si>
    <t>Alytus</t>
  </si>
  <si>
    <t>UAB "Metrum LT", įm. k. 303644359,                                                Vytauto g. 34A, LT-68295 Marijampolė</t>
  </si>
  <si>
    <t>Topografinis planas po statybų ir/ar inžinerinių tinklų planas Nekilnojamojo daikto kadastrinių matavimų bylos parengimas (tikslinimas)</t>
  </si>
  <si>
    <t>UAB "URBAN LINE", įm. k. 300149157,                                                Liepkalnio g. 85, LT-02120 Vilnius</t>
  </si>
  <si>
    <t>PVM tarifas 21 %</t>
  </si>
  <si>
    <r>
      <t xml:space="preserve">2 skaičius </t>
    </r>
    <r>
      <rPr>
        <i/>
        <sz val="11"/>
        <color rgb="FFFF0000"/>
        <rFont val="Times New Roman"/>
        <family val="1"/>
      </rPr>
      <t>(įrašyti)</t>
    </r>
  </si>
  <si>
    <r>
      <t xml:space="preserve">2500 Eur </t>
    </r>
    <r>
      <rPr>
        <i/>
        <sz val="11"/>
        <color rgb="FFFF0000"/>
        <rFont val="Times New Roman"/>
        <family val="1"/>
      </rPr>
      <t>(nurodyti konkretų skaičių)</t>
    </r>
  </si>
  <si>
    <t>UAB "URBAIN LINE" įgaliojimas</t>
  </si>
  <si>
    <t>6.</t>
  </si>
  <si>
    <t>Subrangovų dokumentai</t>
  </si>
  <si>
    <t>Tiekėjo vadovaujančio specialisto objektų sąrašas ir atliktų statybos darbų aktai</t>
  </si>
  <si>
    <r>
      <t>Vieneto įkainio dydis</t>
    </r>
    <r>
      <rPr>
        <b/>
        <sz val="11"/>
        <color rgb="FFFF0000"/>
        <rFont val="Times New Roman"/>
        <family val="1"/>
        <charset val="186"/>
      </rPr>
      <t>****</t>
    </r>
    <r>
      <rPr>
        <b/>
        <sz val="11"/>
        <rFont val="Times New Roman"/>
        <family val="1"/>
      </rPr>
      <t>, % skaičiuojant nuo SMD vertės be PVM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</si>
</sst>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x14ac:knownFonts="1">
    <font>
      <sz val="11"/>
      <color indexed="8"/>
      <name val="Calibri"/>
      <family val="2"/>
      <charset val="186"/>
    </font>
    <font>
      <sz val="10"/>
      <color indexed="8"/>
      <name val="Calibri"/>
      <family val="2"/>
      <charset val="186"/>
    </font>
    <font>
      <sz val="8"/>
      <name val="Calibri"/>
      <family val="2"/>
      <charset val="186"/>
    </font>
    <font>
      <b/>
      <sz val="12"/>
      <color indexed="8"/>
      <name val="Times New Roman"/>
      <family val="1"/>
    </font>
    <font>
      <sz val="12"/>
      <color indexed="10"/>
      <name val="Times New Roman"/>
      <family val="1"/>
    </font>
    <font>
      <sz val="10"/>
      <color indexed="8"/>
      <name val="Times New Roman"/>
      <family val="1"/>
    </font>
    <font>
      <sz val="12"/>
      <color indexed="8"/>
      <name val="Times New Roman"/>
      <family val="1"/>
    </font>
    <font>
      <sz val="11"/>
      <color indexed="8"/>
      <name val="Times New Roman"/>
      <family val="1"/>
    </font>
    <font>
      <b/>
      <sz val="10"/>
      <color indexed="8"/>
      <name val="Times New Roman"/>
      <family val="1"/>
    </font>
    <font>
      <sz val="12"/>
      <name val="Times New Roman"/>
      <family val="1"/>
    </font>
    <font>
      <b/>
      <sz val="11"/>
      <color indexed="8"/>
      <name val="Times New Roman"/>
      <family val="1"/>
    </font>
    <font>
      <b/>
      <i/>
      <sz val="11"/>
      <color indexed="8"/>
      <name val="Times New Roman"/>
      <family val="1"/>
    </font>
    <font>
      <b/>
      <sz val="12"/>
      <name val="Times New Roman"/>
      <family val="1"/>
    </font>
    <font>
      <b/>
      <sz val="11"/>
      <name val="Times New Roman"/>
      <family val="1"/>
    </font>
    <font>
      <b/>
      <sz val="14"/>
      <color indexed="8"/>
      <name val="Times New Roman"/>
      <family val="1"/>
    </font>
    <font>
      <sz val="12"/>
      <color theme="1"/>
      <name val="Times New Roman"/>
      <family val="1"/>
    </font>
    <font>
      <i/>
      <sz val="12"/>
      <color theme="1"/>
      <name val="Times New Roman"/>
      <family val="1"/>
    </font>
    <font>
      <b/>
      <u/>
      <sz val="12"/>
      <color indexed="8"/>
      <name val="Times New Roman"/>
      <family val="1"/>
    </font>
    <font>
      <i/>
      <sz val="11"/>
      <color indexed="8"/>
      <name val="Times New Roman"/>
      <family val="1"/>
    </font>
    <font>
      <sz val="10"/>
      <name val="Times New Roman"/>
      <family val="1"/>
    </font>
    <font>
      <sz val="10"/>
      <color indexed="8"/>
      <name val="Times New Roman"/>
      <family val="1"/>
      <charset val="186"/>
    </font>
    <font>
      <sz val="9"/>
      <color indexed="8"/>
      <name val="Times New Roman"/>
      <family val="1"/>
      <charset val="186"/>
    </font>
    <font>
      <sz val="11"/>
      <color rgb="FFFF0000"/>
      <name val="Times New Roman"/>
      <family val="1"/>
    </font>
    <font>
      <sz val="11"/>
      <color theme="1"/>
      <name val="Times New Roman"/>
      <family val="1"/>
    </font>
    <font>
      <i/>
      <sz val="11"/>
      <color rgb="FFFF0000"/>
      <name val="Times New Roman"/>
      <family val="1"/>
    </font>
    <font>
      <b/>
      <sz val="11"/>
      <color theme="1"/>
      <name val="Times New Roman"/>
      <family val="1"/>
    </font>
    <font>
      <sz val="10"/>
      <name val="Times New Roman"/>
      <family val="1"/>
      <charset val="186"/>
    </font>
    <font>
      <sz val="11"/>
      <name val="Times New Roman"/>
      <family val="1"/>
    </font>
    <font>
      <b/>
      <i/>
      <sz val="11"/>
      <color rgb="FFFF0000"/>
      <name val="Times New Roman"/>
      <family val="1"/>
    </font>
    <font>
      <b/>
      <i/>
      <sz val="11"/>
      <color rgb="FFFF0000"/>
      <name val="Calibri"/>
      <family val="2"/>
      <charset val="186"/>
    </font>
    <font>
      <b/>
      <sz val="11"/>
      <color rgb="FFFF0000"/>
      <name val="Times New Roman"/>
      <family val="1"/>
    </font>
    <font>
      <b/>
      <sz val="11"/>
      <color rgb="FF7030A0"/>
      <name val="Times New Roman"/>
      <family val="1"/>
    </font>
    <font>
      <b/>
      <i/>
      <u/>
      <sz val="11"/>
      <color rgb="FFFF0000"/>
      <name val="Times New Roman"/>
      <family val="1"/>
    </font>
    <font>
      <b/>
      <i/>
      <sz val="11"/>
      <name val="Times New Roman"/>
      <family val="1"/>
    </font>
    <font>
      <i/>
      <u/>
      <sz val="11"/>
      <name val="Times New Roman"/>
      <family val="1"/>
    </font>
    <font>
      <i/>
      <sz val="11"/>
      <name val="Times New Roman"/>
      <family val="1"/>
    </font>
    <font>
      <b/>
      <i/>
      <u/>
      <sz val="11"/>
      <name val="Times New Roman"/>
      <family val="1"/>
    </font>
    <font>
      <b/>
      <sz val="11"/>
      <color theme="1"/>
      <name val="Times New Roman"/>
      <family val="1"/>
      <charset val="186"/>
    </font>
    <font>
      <sz val="11"/>
      <color theme="1"/>
      <name val="Times New Roman"/>
      <family val="1"/>
      <charset val="186"/>
    </font>
    <font>
      <sz val="10"/>
      <color theme="1"/>
      <name val="Times New Roman"/>
      <family val="1"/>
    </font>
    <font>
      <i/>
      <sz val="10"/>
      <color indexed="8"/>
      <name val="Times New Roman"/>
      <family val="1"/>
    </font>
    <font>
      <b/>
      <i/>
      <sz val="10"/>
      <color indexed="8"/>
      <name val="Times New Roman"/>
      <family val="1"/>
    </font>
    <font>
      <i/>
      <sz val="10"/>
      <color indexed="8"/>
      <name val="Times New Roman"/>
      <family val="1"/>
      <charset val="186"/>
    </font>
    <font>
      <i/>
      <sz val="10"/>
      <color indexed="8"/>
      <name val="Calibri"/>
      <family val="2"/>
      <charset val="186"/>
    </font>
    <font>
      <strike/>
      <sz val="11"/>
      <color rgb="FF7030A0"/>
      <name val="Cambria"/>
      <family val="1"/>
    </font>
    <font>
      <sz val="11"/>
      <color rgb="FF00B0F0"/>
      <name val="Times New Roman"/>
      <family val="1"/>
    </font>
    <font>
      <b/>
      <i/>
      <sz val="11"/>
      <color rgb="FF00B0F0"/>
      <name val="Times New Roman"/>
      <family val="1"/>
    </font>
    <font>
      <sz val="11"/>
      <color rgb="FF00B0F0"/>
      <name val="Calibri"/>
      <family val="2"/>
      <charset val="186"/>
    </font>
    <font>
      <u/>
      <sz val="11"/>
      <name val="Calibri"/>
      <family val="2"/>
      <charset val="186"/>
    </font>
    <font>
      <b/>
      <u/>
      <sz val="11"/>
      <name val="Times New Roman"/>
      <family val="1"/>
    </font>
    <font>
      <i/>
      <sz val="11"/>
      <name val="Calibri"/>
      <family val="2"/>
      <charset val="186"/>
    </font>
    <font>
      <sz val="11"/>
      <color theme="7"/>
      <name val="Times New Roman"/>
      <family val="1"/>
    </font>
    <font>
      <strike/>
      <sz val="11"/>
      <color theme="7"/>
      <name val="Times New Roman"/>
      <family val="1"/>
    </font>
    <font>
      <b/>
      <sz val="11"/>
      <name val="Cambria"/>
      <family val="1"/>
    </font>
    <font>
      <strike/>
      <sz val="11"/>
      <color rgb="FF7030A0"/>
      <name val="Times New Roman"/>
      <family val="1"/>
    </font>
    <font>
      <strike/>
      <sz val="11"/>
      <name val="Cambria"/>
      <family val="1"/>
    </font>
    <font>
      <strike/>
      <sz val="11"/>
      <name val="Times New Roman"/>
      <family val="1"/>
    </font>
    <font>
      <b/>
      <i/>
      <u/>
      <sz val="11"/>
      <name val="Times New Roman"/>
      <family val="1"/>
      <charset val="186"/>
    </font>
    <font>
      <u/>
      <sz val="11"/>
      <color theme="10"/>
      <name val="Calibri"/>
      <family val="2"/>
      <charset val="186"/>
    </font>
    <font>
      <b/>
      <sz val="11"/>
      <color rgb="FFFF0000"/>
      <name val="Times New Roman"/>
      <family val="1"/>
      <charset val="186"/>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3" tint="0.79998168889431442"/>
        <bgColor indexed="64"/>
      </patternFill>
    </fill>
    <fill>
      <patternFill patternType="solid">
        <fgColor theme="4" tint="0.79998168889431442"/>
        <bgColor indexed="64"/>
      </patternFill>
    </fill>
  </fills>
  <borders count="5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bottom style="medium">
        <color indexed="64"/>
      </bottom>
      <diagonal/>
    </border>
    <border>
      <left style="thin">
        <color indexed="64"/>
      </left>
      <right/>
      <top style="thin">
        <color indexed="64"/>
      </top>
      <bottom/>
      <diagonal/>
    </border>
  </borders>
  <cellStyleXfs count="2">
    <xf numFmtId="0" fontId="0" fillId="0" borderId="0"/>
    <xf numFmtId="0" fontId="58" fillId="0" borderId="0" applyNumberFormat="0" applyFill="0" applyBorder="0" applyAlignment="0" applyProtection="0"/>
  </cellStyleXfs>
  <cellXfs count="391">
    <xf numFmtId="0" fontId="0" fillId="0" borderId="0" xfId="0"/>
    <xf numFmtId="0" fontId="0" fillId="0" borderId="0" xfId="0" applyProtection="1">
      <protection locked="0"/>
    </xf>
    <xf numFmtId="0" fontId="6" fillId="0" borderId="0" xfId="0" applyFont="1" applyAlignment="1" applyProtection="1">
      <alignment wrapText="1"/>
      <protection locked="0"/>
    </xf>
    <xf numFmtId="0" fontId="9" fillId="0" borderId="0" xfId="0" applyFont="1" applyAlignment="1" applyProtection="1">
      <alignment vertical="justify" wrapText="1"/>
      <protection locked="0"/>
    </xf>
    <xf numFmtId="0" fontId="0" fillId="0" borderId="0" xfId="0" applyProtection="1">
      <protection hidden="1"/>
    </xf>
    <xf numFmtId="0" fontId="5" fillId="0" borderId="0" xfId="0" applyFont="1" applyProtection="1">
      <protection hidden="1"/>
    </xf>
    <xf numFmtId="0" fontId="1" fillId="0" borderId="0" xfId="0" applyFont="1" applyAlignment="1" applyProtection="1">
      <alignment horizontal="center"/>
      <protection hidden="1"/>
    </xf>
    <xf numFmtId="0" fontId="7" fillId="0" borderId="0" xfId="0" applyFont="1" applyProtection="1">
      <protection locked="0"/>
    </xf>
    <xf numFmtId="0" fontId="7" fillId="0" borderId="0" xfId="0" applyFont="1" applyProtection="1">
      <protection hidden="1"/>
    </xf>
    <xf numFmtId="0" fontId="14" fillId="0" borderId="0" xfId="0" applyFont="1" applyProtection="1">
      <protection hidden="1"/>
    </xf>
    <xf numFmtId="0" fontId="3" fillId="0" borderId="0" xfId="0" applyFont="1" applyAlignment="1" applyProtection="1">
      <alignment horizontal="center" wrapText="1"/>
      <protection locked="0"/>
    </xf>
    <xf numFmtId="0" fontId="6" fillId="0" borderId="0" xfId="0" applyFont="1" applyAlignment="1" applyProtection="1">
      <alignment vertical="top" wrapText="1"/>
      <protection locked="0"/>
    </xf>
    <xf numFmtId="0" fontId="6" fillId="0" borderId="0" xfId="0" applyFont="1" applyAlignment="1" applyProtection="1">
      <alignment vertical="top"/>
      <protection locked="0"/>
    </xf>
    <xf numFmtId="0" fontId="15" fillId="0" borderId="0" xfId="0" applyFont="1" applyAlignment="1" applyProtection="1">
      <alignment vertical="center"/>
      <protection locked="0"/>
    </xf>
    <xf numFmtId="0" fontId="17" fillId="0" borderId="0" xfId="0" applyFont="1" applyAlignment="1" applyProtection="1">
      <alignment wrapText="1"/>
      <protection hidden="1"/>
    </xf>
    <xf numFmtId="0" fontId="10" fillId="0" borderId="0" xfId="0" applyFont="1" applyAlignment="1" applyProtection="1">
      <alignment vertical="center" wrapText="1"/>
      <protection locked="0"/>
    </xf>
    <xf numFmtId="0" fontId="10" fillId="0" borderId="0" xfId="0" applyFont="1" applyProtection="1">
      <protection locked="0"/>
    </xf>
    <xf numFmtId="0" fontId="0" fillId="0" borderId="0" xfId="0" applyAlignment="1" applyProtection="1">
      <alignment horizontal="left"/>
      <protection locked="0"/>
    </xf>
    <xf numFmtId="0" fontId="19" fillId="2" borderId="2" xfId="0" applyFont="1" applyFill="1" applyBorder="1" applyAlignment="1" applyProtection="1">
      <alignment horizontal="left" vertical="top" wrapText="1"/>
      <protection hidden="1"/>
    </xf>
    <xf numFmtId="0" fontId="12" fillId="0" borderId="0" xfId="0" applyFont="1" applyAlignment="1" applyProtection="1">
      <alignment vertical="center"/>
      <protection hidden="1"/>
    </xf>
    <xf numFmtId="0" fontId="7" fillId="0" borderId="0" xfId="0" applyFont="1" applyAlignment="1" applyProtection="1">
      <alignment horizontal="center"/>
      <protection locked="0"/>
    </xf>
    <xf numFmtId="0" fontId="7" fillId="0" borderId="0" xfId="0" applyFont="1" applyAlignment="1" applyProtection="1">
      <alignment vertical="top"/>
      <protection hidden="1"/>
    </xf>
    <xf numFmtId="0" fontId="7" fillId="0" borderId="0" xfId="0" applyFont="1" applyAlignment="1" applyProtection="1">
      <alignment vertical="top"/>
      <protection locked="0"/>
    </xf>
    <xf numFmtId="0" fontId="7" fillId="0" borderId="0" xfId="0" applyFont="1" applyAlignment="1" applyProtection="1">
      <alignment horizontal="left" vertical="top" wrapText="1"/>
      <protection hidden="1"/>
    </xf>
    <xf numFmtId="0" fontId="20" fillId="0" borderId="0" xfId="0" applyFont="1" applyAlignment="1" applyProtection="1">
      <alignment vertical="top"/>
      <protection locked="0"/>
    </xf>
    <xf numFmtId="0" fontId="0" fillId="0" borderId="0" xfId="0" applyAlignment="1" applyProtection="1">
      <alignment vertical="top"/>
      <protection locked="0"/>
    </xf>
    <xf numFmtId="0" fontId="0" fillId="0" borderId="0" xfId="0" applyAlignment="1" applyProtection="1">
      <alignment vertical="top" wrapText="1"/>
      <protection locked="0"/>
    </xf>
    <xf numFmtId="0" fontId="10" fillId="0" borderId="0" xfId="0" applyFont="1" applyAlignment="1" applyProtection="1">
      <alignment vertical="center" wrapText="1"/>
      <protection hidden="1"/>
    </xf>
    <xf numFmtId="0" fontId="7" fillId="0" borderId="0" xfId="0" applyFont="1" applyAlignment="1" applyProtection="1">
      <alignment horizontal="center" vertical="top"/>
      <protection hidden="1"/>
    </xf>
    <xf numFmtId="0" fontId="6" fillId="0" borderId="0" xfId="0" applyFont="1" applyAlignment="1" applyProtection="1">
      <alignment horizontal="center" vertical="top" wrapText="1"/>
      <protection locked="0"/>
    </xf>
    <xf numFmtId="0" fontId="5" fillId="0" borderId="0" xfId="0" applyFont="1" applyAlignment="1" applyProtection="1">
      <alignment horizontal="center" vertical="top"/>
      <protection locked="0"/>
    </xf>
    <xf numFmtId="0" fontId="7" fillId="0" borderId="0" xfId="0" applyFont="1" applyAlignment="1" applyProtection="1">
      <alignment horizontal="center" vertical="top"/>
      <protection locked="0"/>
    </xf>
    <xf numFmtId="0" fontId="7" fillId="0" borderId="0" xfId="0" applyFont="1" applyAlignment="1" applyProtection="1">
      <alignment horizontal="center" vertical="top" wrapText="1"/>
      <protection hidden="1"/>
    </xf>
    <xf numFmtId="0" fontId="20" fillId="0" borderId="0" xfId="0" applyFont="1" applyAlignment="1" applyProtection="1">
      <alignment horizontal="center" vertical="top"/>
      <protection locked="0"/>
    </xf>
    <xf numFmtId="0" fontId="20" fillId="0" borderId="0" xfId="0" applyFont="1" applyAlignment="1" applyProtection="1">
      <alignment horizontal="center" vertical="top" wrapText="1"/>
      <protection locked="0"/>
    </xf>
    <xf numFmtId="0" fontId="0" fillId="0" borderId="0" xfId="0" applyAlignment="1" applyProtection="1">
      <alignment horizontal="center" vertical="top" wrapText="1"/>
      <protection locked="0"/>
    </xf>
    <xf numFmtId="0" fontId="0" fillId="0" borderId="0" xfId="0" applyAlignment="1" applyProtection="1">
      <alignment horizontal="center" vertical="top"/>
      <protection locked="0"/>
    </xf>
    <xf numFmtId="0" fontId="23" fillId="0" borderId="0" xfId="0" applyFont="1" applyAlignment="1" applyProtection="1">
      <alignment vertical="top"/>
      <protection hidden="1"/>
    </xf>
    <xf numFmtId="0" fontId="23" fillId="0" borderId="0" xfId="0" applyFont="1" applyAlignment="1" applyProtection="1">
      <alignment vertical="center"/>
      <protection hidden="1"/>
    </xf>
    <xf numFmtId="0" fontId="23" fillId="0" borderId="0" xfId="0" applyFont="1" applyAlignment="1" applyProtection="1">
      <alignment horizontal="center" vertical="top"/>
      <protection hidden="1"/>
    </xf>
    <xf numFmtId="0" fontId="26" fillId="2" borderId="2" xfId="0" applyFont="1" applyFill="1" applyBorder="1" applyAlignment="1" applyProtection="1">
      <alignment horizontal="left" vertical="top" wrapText="1"/>
      <protection hidden="1"/>
    </xf>
    <xf numFmtId="0" fontId="23" fillId="0" borderId="0" xfId="0" applyFont="1" applyAlignment="1" applyProtection="1">
      <alignment horizontal="left" vertical="top"/>
      <protection hidden="1"/>
    </xf>
    <xf numFmtId="0" fontId="7" fillId="0" borderId="0" xfId="0" applyFont="1" applyAlignment="1" applyProtection="1">
      <alignment horizontal="left" vertical="top"/>
      <protection hidden="1"/>
    </xf>
    <xf numFmtId="0" fontId="7" fillId="0" borderId="0" xfId="0" applyFont="1" applyAlignment="1" applyProtection="1">
      <alignment horizontal="left" vertical="top"/>
      <protection locked="0"/>
    </xf>
    <xf numFmtId="0" fontId="3" fillId="0" borderId="0" xfId="0" applyFont="1" applyAlignment="1" applyProtection="1">
      <alignment horizontal="left" vertical="top" wrapText="1"/>
      <protection locked="0"/>
    </xf>
    <xf numFmtId="0" fontId="10" fillId="0" borderId="0" xfId="0" applyFont="1" applyAlignment="1" applyProtection="1">
      <alignment horizontal="left" vertical="top"/>
      <protection locked="0"/>
    </xf>
    <xf numFmtId="0" fontId="20" fillId="0" borderId="0" xfId="0" applyFont="1" applyAlignment="1" applyProtection="1">
      <alignment horizontal="left" vertical="top"/>
      <protection locked="0"/>
    </xf>
    <xf numFmtId="0" fontId="20" fillId="0" borderId="0" xfId="0" applyFont="1" applyAlignment="1" applyProtection="1">
      <alignment horizontal="left" vertical="top" wrapText="1"/>
      <protection locked="0"/>
    </xf>
    <xf numFmtId="0" fontId="0" fillId="0" borderId="0" xfId="0" applyAlignment="1" applyProtection="1">
      <alignment horizontal="left" vertical="top"/>
      <protection locked="0"/>
    </xf>
    <xf numFmtId="0" fontId="0" fillId="0" borderId="0" xfId="0" applyAlignment="1" applyProtection="1">
      <alignment horizontal="left" vertical="top" wrapText="1"/>
      <protection locked="0"/>
    </xf>
    <xf numFmtId="0" fontId="7" fillId="0" borderId="24" xfId="0" applyFont="1" applyBorder="1" applyAlignment="1" applyProtection="1">
      <alignment horizontal="center" vertical="center" wrapText="1"/>
      <protection locked="0"/>
    </xf>
    <xf numFmtId="2" fontId="7" fillId="0" borderId="4" xfId="0" applyNumberFormat="1" applyFont="1" applyBorder="1" applyAlignment="1" applyProtection="1">
      <alignment horizontal="center" vertical="center" wrapText="1"/>
      <protection locked="0"/>
    </xf>
    <xf numFmtId="2" fontId="7" fillId="0" borderId="2" xfId="0" applyNumberFormat="1" applyFont="1" applyBorder="1" applyAlignment="1" applyProtection="1">
      <alignment horizontal="center" vertical="center" wrapText="1"/>
      <protection locked="0"/>
    </xf>
    <xf numFmtId="0" fontId="27" fillId="0" borderId="12" xfId="0" applyFont="1" applyBorder="1" applyAlignment="1" applyProtection="1">
      <alignment horizontal="center" vertical="center" wrapText="1"/>
      <protection locked="0"/>
    </xf>
    <xf numFmtId="2" fontId="7" fillId="0" borderId="4" xfId="0" applyNumberFormat="1" applyFont="1" applyBorder="1" applyAlignment="1" applyProtection="1">
      <alignment horizontal="right" vertical="center" wrapText="1"/>
      <protection hidden="1"/>
    </xf>
    <xf numFmtId="2" fontId="7" fillId="0" borderId="4" xfId="0" applyNumberFormat="1" applyFont="1" applyBorder="1" applyAlignment="1" applyProtection="1">
      <alignment horizontal="right" vertical="center"/>
      <protection hidden="1"/>
    </xf>
    <xf numFmtId="2" fontId="7" fillId="0" borderId="2" xfId="0" applyNumberFormat="1" applyFont="1" applyBorder="1" applyAlignment="1" applyProtection="1">
      <alignment horizontal="right" vertical="center" wrapText="1"/>
      <protection hidden="1"/>
    </xf>
    <xf numFmtId="2" fontId="7" fillId="0" borderId="19" xfId="0" applyNumberFormat="1" applyFont="1" applyBorder="1" applyAlignment="1" applyProtection="1">
      <alignment horizontal="right" vertical="center" wrapText="1"/>
      <protection hidden="1"/>
    </xf>
    <xf numFmtId="2" fontId="7" fillId="0" borderId="19" xfId="0" applyNumberFormat="1" applyFont="1" applyBorder="1" applyAlignment="1" applyProtection="1">
      <alignment horizontal="right" vertical="center"/>
      <protection hidden="1"/>
    </xf>
    <xf numFmtId="2" fontId="7" fillId="0" borderId="7" xfId="0" applyNumberFormat="1" applyFont="1" applyBorder="1" applyAlignment="1" applyProtection="1">
      <alignment horizontal="right" vertical="center"/>
      <protection hidden="1"/>
    </xf>
    <xf numFmtId="2" fontId="7" fillId="0" borderId="8" xfId="0" applyNumberFormat="1" applyFont="1" applyBorder="1" applyAlignment="1" applyProtection="1">
      <alignment horizontal="right" vertical="center"/>
      <protection hidden="1"/>
    </xf>
    <xf numFmtId="2" fontId="7" fillId="0" borderId="2" xfId="0" applyNumberFormat="1" applyFont="1" applyBorder="1" applyAlignment="1" applyProtection="1">
      <alignment horizontal="right" vertical="top" wrapText="1"/>
      <protection hidden="1"/>
    </xf>
    <xf numFmtId="0" fontId="7" fillId="0" borderId="0" xfId="0" applyFont="1" applyAlignment="1" applyProtection="1">
      <alignment vertical="center" wrapText="1"/>
      <protection locked="0"/>
    </xf>
    <xf numFmtId="0" fontId="7" fillId="0" borderId="0" xfId="0" applyFont="1" applyAlignment="1" applyProtection="1">
      <alignment horizontal="left" vertical="center" wrapText="1"/>
      <protection locked="0"/>
    </xf>
    <xf numFmtId="0" fontId="4" fillId="0" borderId="0" xfId="0" applyFont="1" applyAlignment="1" applyProtection="1">
      <alignment vertical="justify" wrapText="1"/>
      <protection locked="0"/>
    </xf>
    <xf numFmtId="0" fontId="6" fillId="0" borderId="0" xfId="0" applyFont="1" applyAlignment="1" applyProtection="1">
      <alignment vertical="justify" wrapText="1"/>
      <protection locked="0"/>
    </xf>
    <xf numFmtId="0" fontId="8" fillId="0" borderId="0" xfId="0" applyFont="1" applyAlignment="1" applyProtection="1">
      <alignment vertical="center" wrapText="1" shrinkToFit="1"/>
      <protection locked="0"/>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wrapText="1"/>
      <protection locked="0"/>
    </xf>
    <xf numFmtId="0" fontId="8" fillId="0" borderId="0" xfId="0" applyFont="1" applyAlignment="1" applyProtection="1">
      <alignment wrapText="1"/>
      <protection locked="0"/>
    </xf>
    <xf numFmtId="0" fontId="5" fillId="0" borderId="0" xfId="0" applyFont="1" applyProtection="1">
      <protection locked="0"/>
    </xf>
    <xf numFmtId="0" fontId="5" fillId="0" borderId="0" xfId="0" applyFont="1" applyAlignment="1" applyProtection="1">
      <alignment horizontal="center"/>
      <protection locked="0"/>
    </xf>
    <xf numFmtId="0" fontId="1" fillId="0" borderId="0" xfId="0" applyFont="1" applyAlignment="1" applyProtection="1">
      <alignment horizontal="center"/>
      <protection locked="0"/>
    </xf>
    <xf numFmtId="0" fontId="7" fillId="0" borderId="31" xfId="0" applyFont="1" applyBorder="1" applyAlignment="1" applyProtection="1">
      <alignment horizontal="left" vertical="top"/>
      <protection locked="0"/>
    </xf>
    <xf numFmtId="0" fontId="7" fillId="0" borderId="32" xfId="0" applyFont="1" applyBorder="1" applyAlignment="1" applyProtection="1">
      <alignment horizontal="left" vertical="top"/>
      <protection locked="0"/>
    </xf>
    <xf numFmtId="0" fontId="37" fillId="0" borderId="28" xfId="0" applyFont="1" applyBorder="1" applyAlignment="1" applyProtection="1">
      <alignment horizontal="center" vertical="center" wrapText="1"/>
      <protection locked="0"/>
    </xf>
    <xf numFmtId="0" fontId="38" fillId="0" borderId="0" xfId="0" applyFont="1" applyAlignment="1" applyProtection="1">
      <alignment horizontal="center" vertical="center" wrapText="1"/>
      <protection locked="0"/>
    </xf>
    <xf numFmtId="0" fontId="25" fillId="0" borderId="31" xfId="0" applyFont="1" applyBorder="1" applyAlignment="1" applyProtection="1">
      <alignment horizontal="left" vertical="top"/>
      <protection locked="0"/>
    </xf>
    <xf numFmtId="0" fontId="25" fillId="0" borderId="32" xfId="0" applyFont="1" applyBorder="1" applyAlignment="1" applyProtection="1">
      <alignment horizontal="left" vertical="top"/>
      <protection locked="0"/>
    </xf>
    <xf numFmtId="0" fontId="7" fillId="0" borderId="43" xfId="0" applyFont="1" applyBorder="1" applyAlignment="1" applyProtection="1">
      <alignment horizontal="left" vertical="top"/>
      <protection locked="0"/>
    </xf>
    <xf numFmtId="0" fontId="25" fillId="0" borderId="6" xfId="0" applyFont="1" applyBorder="1" applyAlignment="1" applyProtection="1">
      <alignment horizontal="center" vertical="top" wrapText="1"/>
      <protection hidden="1"/>
    </xf>
    <xf numFmtId="0" fontId="23" fillId="0" borderId="31" xfId="0" applyFont="1" applyBorder="1" applyAlignment="1" applyProtection="1">
      <alignment horizontal="left" vertical="top" wrapText="1"/>
      <protection locked="0"/>
    </xf>
    <xf numFmtId="0" fontId="23" fillId="0" borderId="32" xfId="0" applyFont="1" applyBorder="1" applyAlignment="1" applyProtection="1">
      <alignment horizontal="left" vertical="top" wrapText="1"/>
      <protection locked="0"/>
    </xf>
    <xf numFmtId="0" fontId="23" fillId="0" borderId="43" xfId="0" applyFont="1" applyBorder="1" applyAlignment="1" applyProtection="1">
      <alignment horizontal="left" vertical="top" wrapText="1"/>
      <protection locked="0"/>
    </xf>
    <xf numFmtId="0" fontId="23" fillId="0" borderId="6" xfId="0" applyFont="1" applyBorder="1" applyAlignment="1" applyProtection="1">
      <alignment horizontal="left" vertical="top" wrapText="1"/>
      <protection hidden="1"/>
    </xf>
    <xf numFmtId="0" fontId="10" fillId="0" borderId="6" xfId="0" applyFont="1" applyBorder="1" applyAlignment="1" applyProtection="1">
      <alignment horizontal="left" vertical="top" wrapText="1"/>
      <protection hidden="1"/>
    </xf>
    <xf numFmtId="0" fontId="7" fillId="0" borderId="13" xfId="0" applyFont="1" applyBorder="1" applyAlignment="1" applyProtection="1">
      <alignment horizontal="left" vertical="top"/>
      <protection locked="0"/>
    </xf>
    <xf numFmtId="0" fontId="10" fillId="0" borderId="9" xfId="0" applyFont="1" applyBorder="1" applyAlignment="1" applyProtection="1">
      <alignment horizontal="left" vertical="top" wrapText="1"/>
      <protection hidden="1"/>
    </xf>
    <xf numFmtId="0" fontId="10" fillId="0" borderId="34" xfId="0" applyFont="1" applyBorder="1" applyAlignment="1" applyProtection="1">
      <alignment horizontal="center" vertical="center" wrapText="1"/>
      <protection hidden="1"/>
    </xf>
    <xf numFmtId="0" fontId="10" fillId="0" borderId="47" xfId="0" applyFont="1" applyBorder="1" applyAlignment="1" applyProtection="1">
      <alignment horizontal="center" vertical="center" wrapText="1"/>
      <protection hidden="1"/>
    </xf>
    <xf numFmtId="0" fontId="11" fillId="2" borderId="0" xfId="0" applyFont="1" applyFill="1" applyAlignment="1" applyProtection="1">
      <alignment horizontal="left" vertical="top" wrapText="1"/>
      <protection hidden="1"/>
    </xf>
    <xf numFmtId="0" fontId="27" fillId="0" borderId="6" xfId="0" applyFont="1" applyBorder="1" applyAlignment="1" applyProtection="1">
      <alignment horizontal="center" vertical="center" wrapText="1"/>
      <protection hidden="1"/>
    </xf>
    <xf numFmtId="0" fontId="27" fillId="0" borderId="7" xfId="0" applyFont="1" applyBorder="1" applyAlignment="1" applyProtection="1">
      <alignment horizontal="center" vertical="center" wrapText="1"/>
      <protection hidden="1"/>
    </xf>
    <xf numFmtId="0" fontId="7" fillId="0" borderId="6" xfId="0" applyFont="1" applyBorder="1" applyAlignment="1" applyProtection="1">
      <alignment horizontal="center" vertical="top" wrapText="1"/>
      <protection hidden="1"/>
    </xf>
    <xf numFmtId="0" fontId="7" fillId="0" borderId="7" xfId="0" applyFont="1" applyBorder="1" applyAlignment="1" applyProtection="1">
      <alignment horizontal="center" vertical="top" wrapText="1"/>
      <protection hidden="1"/>
    </xf>
    <xf numFmtId="0" fontId="7" fillId="0" borderId="7" xfId="0" applyFont="1" applyBorder="1" applyAlignment="1" applyProtection="1">
      <alignment horizontal="center" vertical="center" wrapText="1"/>
      <protection hidden="1"/>
    </xf>
    <xf numFmtId="0" fontId="7" fillId="0" borderId="8" xfId="0" applyFont="1" applyBorder="1" applyAlignment="1" applyProtection="1">
      <alignment horizontal="center" vertical="center"/>
      <protection hidden="1"/>
    </xf>
    <xf numFmtId="0" fontId="11" fillId="0" borderId="0" xfId="0" applyFont="1" applyProtection="1">
      <protection locked="0"/>
    </xf>
    <xf numFmtId="0" fontId="27" fillId="0" borderId="2" xfId="0" applyFont="1" applyBorder="1" applyAlignment="1" applyProtection="1">
      <alignment horizontal="center" vertical="top" wrapText="1"/>
      <protection hidden="1"/>
    </xf>
    <xf numFmtId="0" fontId="27" fillId="0" borderId="4" xfId="0" applyFont="1" applyBorder="1" applyAlignment="1" applyProtection="1">
      <alignment horizontal="center" vertical="top" wrapText="1"/>
      <protection hidden="1"/>
    </xf>
    <xf numFmtId="0" fontId="7" fillId="0" borderId="31" xfId="0" applyFont="1" applyBorder="1" applyAlignment="1" applyProtection="1">
      <alignment horizontal="left" vertical="top"/>
      <protection hidden="1"/>
    </xf>
    <xf numFmtId="0" fontId="0" fillId="0" borderId="48" xfId="0" applyBorder="1" applyProtection="1">
      <protection locked="0"/>
    </xf>
    <xf numFmtId="0" fontId="51" fillId="0" borderId="38" xfId="0" applyFont="1" applyBorder="1" applyAlignment="1" applyProtection="1">
      <alignment horizontal="center" vertical="center" wrapText="1"/>
      <protection hidden="1"/>
    </xf>
    <xf numFmtId="0" fontId="51" fillId="0" borderId="38" xfId="0" applyFont="1" applyBorder="1" applyAlignment="1" applyProtection="1">
      <alignment horizontal="center" vertical="top" wrapText="1"/>
      <protection hidden="1"/>
    </xf>
    <xf numFmtId="2" fontId="45" fillId="0" borderId="38" xfId="0" applyNumberFormat="1" applyFont="1" applyBorder="1" applyAlignment="1" applyProtection="1">
      <alignment horizontal="center" vertical="center" wrapText="1"/>
      <protection hidden="1"/>
    </xf>
    <xf numFmtId="2" fontId="9" fillId="0" borderId="39" xfId="0" applyNumberFormat="1" applyFont="1" applyBorder="1" applyAlignment="1" applyProtection="1">
      <alignment horizontal="right" vertical="top" wrapText="1"/>
      <protection hidden="1"/>
    </xf>
    <xf numFmtId="2" fontId="27" fillId="0" borderId="2" xfId="0" applyNumberFormat="1" applyFont="1" applyBorder="1" applyAlignment="1" applyProtection="1">
      <alignment horizontal="center" vertical="top" wrapText="1"/>
      <protection hidden="1"/>
    </xf>
    <xf numFmtId="0" fontId="7" fillId="3" borderId="2" xfId="0" applyFont="1" applyFill="1" applyBorder="1" applyAlignment="1">
      <alignment horizontal="center" vertical="center" wrapText="1"/>
    </xf>
    <xf numFmtId="3" fontId="7" fillId="3" borderId="2" xfId="0" applyNumberFormat="1" applyFont="1" applyFill="1" applyBorder="1" applyAlignment="1">
      <alignment horizontal="center" vertical="center" wrapText="1"/>
    </xf>
    <xf numFmtId="0" fontId="7" fillId="0" borderId="2" xfId="0" applyFont="1" applyBorder="1" applyAlignment="1" applyProtection="1">
      <alignment horizontal="center" vertical="center" wrapText="1"/>
      <protection hidden="1"/>
    </xf>
    <xf numFmtId="0" fontId="7" fillId="0" borderId="2" xfId="0" applyFont="1" applyBorder="1" applyAlignment="1">
      <alignment horizontal="center" vertical="center" wrapText="1"/>
    </xf>
    <xf numFmtId="3" fontId="7" fillId="0" borderId="2" xfId="0" applyNumberFormat="1" applyFont="1" applyBorder="1" applyAlignment="1">
      <alignment horizontal="center" vertical="center" wrapText="1"/>
    </xf>
    <xf numFmtId="0" fontId="7" fillId="3" borderId="5" xfId="0" applyFont="1" applyFill="1" applyBorder="1" applyAlignment="1">
      <alignment horizontal="center" vertical="center" wrapText="1"/>
    </xf>
    <xf numFmtId="3" fontId="7" fillId="3" borderId="5" xfId="0" applyNumberFormat="1" applyFont="1" applyFill="1" applyBorder="1" applyAlignment="1">
      <alignment horizontal="center" vertical="center" wrapText="1"/>
    </xf>
    <xf numFmtId="0" fontId="27" fillId="0" borderId="2" xfId="0" applyFont="1" applyBorder="1" applyAlignment="1" applyProtection="1">
      <alignment horizontal="center" vertical="center"/>
      <protection hidden="1"/>
    </xf>
    <xf numFmtId="0" fontId="27" fillId="2" borderId="2" xfId="0" applyFont="1" applyFill="1" applyBorder="1" applyAlignment="1" applyProtection="1">
      <alignment horizontal="center" vertical="center"/>
      <protection hidden="1"/>
    </xf>
    <xf numFmtId="0" fontId="27" fillId="0" borderId="5" xfId="0" applyFont="1" applyBorder="1" applyAlignment="1" applyProtection="1">
      <alignment horizontal="center" vertical="center" wrapText="1"/>
      <protection hidden="1"/>
    </xf>
    <xf numFmtId="0" fontId="27" fillId="0" borderId="2" xfId="0" applyFont="1" applyBorder="1" applyAlignment="1" applyProtection="1">
      <alignment horizontal="center" vertical="center" wrapText="1"/>
      <protection hidden="1"/>
    </xf>
    <xf numFmtId="0" fontId="27" fillId="2" borderId="2" xfId="0" applyFont="1" applyFill="1" applyBorder="1" applyAlignment="1" applyProtection="1">
      <alignment horizontal="center" vertical="center" wrapText="1"/>
      <protection hidden="1"/>
    </xf>
    <xf numFmtId="0" fontId="7" fillId="3" borderId="4" xfId="0" applyFont="1" applyFill="1" applyBorder="1" applyAlignment="1">
      <alignment horizontal="center" vertical="center" wrapText="1"/>
    </xf>
    <xf numFmtId="0" fontId="7" fillId="0" borderId="12" xfId="0" applyFont="1" applyBorder="1" applyAlignment="1" applyProtection="1">
      <alignment horizontal="center" vertical="center" wrapText="1"/>
      <protection locked="0"/>
    </xf>
    <xf numFmtId="2" fontId="7" fillId="0" borderId="12" xfId="0" applyNumberFormat="1" applyFont="1" applyBorder="1" applyAlignment="1" applyProtection="1">
      <alignment horizontal="center" vertical="center" wrapText="1"/>
      <protection locked="0"/>
    </xf>
    <xf numFmtId="0" fontId="44" fillId="3" borderId="1" xfId="0" applyFont="1" applyFill="1" applyBorder="1" applyAlignment="1">
      <alignment horizontal="center" vertical="center" wrapText="1"/>
    </xf>
    <xf numFmtId="0" fontId="7" fillId="0" borderId="1" xfId="0" applyFont="1" applyBorder="1" applyAlignment="1" applyProtection="1">
      <alignment horizontal="center" vertical="center" wrapText="1"/>
      <protection locked="0"/>
    </xf>
    <xf numFmtId="2" fontId="7" fillId="0" borderId="1" xfId="0" applyNumberFormat="1" applyFont="1" applyBorder="1" applyAlignment="1" applyProtection="1">
      <alignment horizontal="center" vertical="center" wrapText="1"/>
      <protection locked="0"/>
    </xf>
    <xf numFmtId="2" fontId="7" fillId="0" borderId="1" xfId="0" applyNumberFormat="1" applyFont="1" applyBorder="1" applyAlignment="1" applyProtection="1">
      <alignment horizontal="center" vertical="center" wrapText="1"/>
      <protection hidden="1"/>
    </xf>
    <xf numFmtId="2" fontId="7" fillId="0" borderId="24" xfId="0" applyNumberFormat="1" applyFont="1" applyBorder="1" applyAlignment="1" applyProtection="1">
      <alignment horizontal="center" vertical="center"/>
      <protection hidden="1"/>
    </xf>
    <xf numFmtId="2" fontId="7" fillId="0" borderId="5" xfId="0" applyNumberFormat="1" applyFont="1" applyBorder="1" applyAlignment="1" applyProtection="1">
      <alignment horizontal="center" vertical="center" wrapText="1"/>
      <protection locked="0"/>
    </xf>
    <xf numFmtId="0" fontId="54" fillId="3" borderId="12" xfId="0" applyFont="1" applyFill="1" applyBorder="1" applyAlignment="1">
      <alignment horizontal="center" vertical="center" wrapText="1"/>
    </xf>
    <xf numFmtId="2" fontId="7" fillId="0" borderId="12" xfId="0" applyNumberFormat="1" applyFont="1" applyBorder="1" applyAlignment="1" applyProtection="1">
      <alignment horizontal="right" vertical="center" wrapText="1"/>
      <protection hidden="1"/>
    </xf>
    <xf numFmtId="2" fontId="7" fillId="0" borderId="10" xfId="0" applyNumberFormat="1" applyFont="1" applyBorder="1" applyAlignment="1" applyProtection="1">
      <alignment horizontal="right" vertical="center"/>
      <protection hidden="1"/>
    </xf>
    <xf numFmtId="0" fontId="54" fillId="3" borderId="3" xfId="0" applyFont="1" applyFill="1" applyBorder="1" applyAlignment="1">
      <alignment horizontal="center" vertical="center" wrapText="1"/>
    </xf>
    <xf numFmtId="0" fontId="7" fillId="0" borderId="3" xfId="0" applyFont="1" applyBorder="1" applyAlignment="1" applyProtection="1">
      <alignment horizontal="center" vertical="center" wrapText="1"/>
      <protection locked="0"/>
    </xf>
    <xf numFmtId="2" fontId="7" fillId="0" borderId="3" xfId="0" applyNumberFormat="1" applyFont="1" applyBorder="1" applyAlignment="1" applyProtection="1">
      <alignment horizontal="right" vertical="center" wrapText="1"/>
      <protection hidden="1"/>
    </xf>
    <xf numFmtId="2" fontId="7" fillId="0" borderId="17" xfId="0" applyNumberFormat="1" applyFont="1" applyBorder="1" applyAlignment="1" applyProtection="1">
      <alignment horizontal="right" vertical="center"/>
      <protection hidden="1"/>
    </xf>
    <xf numFmtId="3" fontId="7" fillId="3" borderId="4" xfId="0" applyNumberFormat="1" applyFont="1" applyFill="1" applyBorder="1" applyAlignment="1">
      <alignment horizontal="center" vertical="center" wrapText="1"/>
    </xf>
    <xf numFmtId="0" fontId="7" fillId="3" borderId="12" xfId="0" applyFont="1" applyFill="1" applyBorder="1" applyAlignment="1">
      <alignment horizontal="center" vertical="center" wrapText="1"/>
    </xf>
    <xf numFmtId="0" fontId="54" fillId="0" borderId="12" xfId="0" applyFont="1" applyBorder="1" applyAlignment="1">
      <alignment horizontal="center" vertical="center" wrapText="1"/>
    </xf>
    <xf numFmtId="3" fontId="7" fillId="3" borderId="19" xfId="0" applyNumberFormat="1" applyFont="1" applyFill="1" applyBorder="1" applyAlignment="1">
      <alignment horizontal="center" vertical="center" wrapText="1"/>
    </xf>
    <xf numFmtId="0" fontId="27" fillId="0" borderId="4" xfId="0" applyFont="1" applyBorder="1" applyAlignment="1" applyProtection="1">
      <alignment horizontal="center" vertical="center"/>
      <protection hidden="1"/>
    </xf>
    <xf numFmtId="0" fontId="27" fillId="0" borderId="5" xfId="0" applyFont="1" applyBorder="1" applyAlignment="1" applyProtection="1">
      <alignment horizontal="center" vertical="center"/>
      <protection hidden="1"/>
    </xf>
    <xf numFmtId="0" fontId="27" fillId="0" borderId="12" xfId="0" applyFont="1" applyBorder="1" applyAlignment="1" applyProtection="1">
      <alignment horizontal="center" vertical="center"/>
      <protection hidden="1"/>
    </xf>
    <xf numFmtId="0" fontId="27" fillId="2" borderId="4" xfId="0" applyFont="1" applyFill="1" applyBorder="1" applyAlignment="1" applyProtection="1">
      <alignment horizontal="center" vertical="center"/>
      <protection hidden="1"/>
    </xf>
    <xf numFmtId="0" fontId="27" fillId="2" borderId="2" xfId="0" applyFont="1" applyFill="1" applyBorder="1" applyAlignment="1" applyProtection="1">
      <alignment vertical="top" wrapText="1"/>
      <protection hidden="1"/>
    </xf>
    <xf numFmtId="0" fontId="13" fillId="2" borderId="11" xfId="0" applyFont="1" applyFill="1" applyBorder="1" applyAlignment="1" applyProtection="1">
      <alignment vertical="top" wrapText="1"/>
      <protection hidden="1"/>
    </xf>
    <xf numFmtId="0" fontId="27" fillId="2" borderId="2" xfId="0" applyFont="1" applyFill="1" applyBorder="1" applyAlignment="1" applyProtection="1">
      <alignment vertical="top"/>
      <protection hidden="1"/>
    </xf>
    <xf numFmtId="0" fontId="53" fillId="2" borderId="45" xfId="0" applyFont="1" applyFill="1" applyBorder="1" applyAlignment="1">
      <alignment vertical="top" wrapText="1"/>
    </xf>
    <xf numFmtId="0" fontId="27" fillId="2" borderId="2" xfId="0" applyFont="1" applyFill="1" applyBorder="1" applyAlignment="1">
      <alignment vertical="top" wrapText="1"/>
    </xf>
    <xf numFmtId="0" fontId="7" fillId="2" borderId="2" xfId="0" applyFont="1" applyFill="1" applyBorder="1" applyAlignment="1">
      <alignment horizontal="center" vertical="center" wrapText="1"/>
    </xf>
    <xf numFmtId="0" fontId="13" fillId="2" borderId="11" xfId="0" applyFont="1" applyFill="1" applyBorder="1" applyAlignment="1">
      <alignment vertical="top" wrapText="1"/>
    </xf>
    <xf numFmtId="0" fontId="27" fillId="2" borderId="5" xfId="0" applyFont="1" applyFill="1" applyBorder="1" applyAlignment="1" applyProtection="1">
      <alignment horizontal="center" vertical="center"/>
      <protection hidden="1"/>
    </xf>
    <xf numFmtId="0" fontId="27" fillId="2" borderId="11" xfId="0" applyFont="1" applyFill="1" applyBorder="1" applyAlignment="1" applyProtection="1">
      <alignment horizontal="center" vertical="center"/>
      <protection hidden="1"/>
    </xf>
    <xf numFmtId="0" fontId="27" fillId="2" borderId="5" xfId="0" applyFont="1" applyFill="1" applyBorder="1" applyAlignment="1" applyProtection="1">
      <alignment vertical="top" wrapText="1"/>
      <protection hidden="1"/>
    </xf>
    <xf numFmtId="0" fontId="27" fillId="2" borderId="5" xfId="0" applyFont="1" applyFill="1" applyBorder="1" applyAlignment="1" applyProtection="1">
      <alignment horizontal="center" vertical="center" wrapText="1"/>
      <protection hidden="1"/>
    </xf>
    <xf numFmtId="0" fontId="27" fillId="2" borderId="11" xfId="0" applyFont="1" applyFill="1" applyBorder="1" applyAlignment="1" applyProtection="1">
      <alignment horizontal="center" vertical="center" wrapText="1"/>
      <protection hidden="1"/>
    </xf>
    <xf numFmtId="0" fontId="27" fillId="2" borderId="4" xfId="0" applyFont="1" applyFill="1" applyBorder="1" applyAlignment="1" applyProtection="1">
      <alignment horizontal="center" vertical="center" wrapText="1"/>
      <protection hidden="1"/>
    </xf>
    <xf numFmtId="0" fontId="55" fillId="2" borderId="4" xfId="0" applyFont="1" applyFill="1" applyBorder="1" applyAlignment="1">
      <alignment vertical="top"/>
    </xf>
    <xf numFmtId="0" fontId="55" fillId="2" borderId="45" xfId="0" applyFont="1" applyFill="1" applyBorder="1" applyAlignment="1">
      <alignment horizontal="center" vertical="center" wrapText="1"/>
    </xf>
    <xf numFmtId="0" fontId="27" fillId="2" borderId="2" xfId="0" applyFont="1" applyFill="1" applyBorder="1" applyAlignment="1">
      <alignment vertical="top"/>
    </xf>
    <xf numFmtId="0" fontId="27" fillId="2" borderId="4" xfId="0" applyFont="1" applyFill="1" applyBorder="1" applyAlignment="1">
      <alignment horizontal="center" vertical="center" wrapText="1"/>
    </xf>
    <xf numFmtId="0" fontId="27" fillId="2" borderId="2" xfId="0" applyFont="1" applyFill="1" applyBorder="1" applyAlignment="1">
      <alignment horizontal="center" vertical="center" wrapText="1"/>
    </xf>
    <xf numFmtId="0" fontId="27" fillId="2" borderId="5" xfId="0" applyFont="1" applyFill="1" applyBorder="1" applyAlignment="1">
      <alignment horizontal="center" vertical="center" wrapText="1"/>
    </xf>
    <xf numFmtId="0" fontId="56" fillId="2" borderId="2" xfId="0" applyFont="1" applyFill="1" applyBorder="1" applyAlignment="1">
      <alignment vertical="top"/>
    </xf>
    <xf numFmtId="0" fontId="56" fillId="2" borderId="11" xfId="0" applyFont="1" applyFill="1" applyBorder="1" applyAlignment="1">
      <alignment horizontal="center" vertical="center" wrapText="1"/>
    </xf>
    <xf numFmtId="0" fontId="27" fillId="2" borderId="5" xfId="0" applyFont="1" applyFill="1" applyBorder="1" applyAlignment="1">
      <alignment vertical="top"/>
    </xf>
    <xf numFmtId="0" fontId="27" fillId="2" borderId="5" xfId="0" applyFont="1" applyFill="1" applyBorder="1" applyAlignment="1">
      <alignment vertical="top" wrapText="1"/>
    </xf>
    <xf numFmtId="0" fontId="56" fillId="2" borderId="50" xfId="0" applyFont="1" applyFill="1" applyBorder="1" applyAlignment="1">
      <alignment horizontal="center" vertical="center" wrapText="1"/>
    </xf>
    <xf numFmtId="0" fontId="27" fillId="2" borderId="11" xfId="0" applyFont="1" applyFill="1" applyBorder="1" applyAlignment="1">
      <alignment horizontal="center" vertical="center" wrapText="1"/>
    </xf>
    <xf numFmtId="0" fontId="27" fillId="2" borderId="19" xfId="0" applyFont="1" applyFill="1" applyBorder="1" applyAlignment="1">
      <alignment horizontal="center" vertical="center" wrapText="1"/>
    </xf>
    <xf numFmtId="0" fontId="27" fillId="2" borderId="5" xfId="0" applyFont="1" applyFill="1" applyBorder="1" applyAlignment="1" applyProtection="1">
      <alignment vertical="top"/>
      <protection hidden="1"/>
    </xf>
    <xf numFmtId="4" fontId="23" fillId="0" borderId="4" xfId="0" applyNumberFormat="1" applyFont="1" applyBorder="1" applyAlignment="1" applyProtection="1">
      <alignment horizontal="right" vertical="top"/>
      <protection hidden="1"/>
    </xf>
    <xf numFmtId="0" fontId="7" fillId="0" borderId="43" xfId="0" applyFont="1" applyBorder="1" applyAlignment="1" applyProtection="1">
      <alignment horizontal="left" vertical="top" wrapText="1"/>
      <protection hidden="1"/>
    </xf>
    <xf numFmtId="0" fontId="52" fillId="0" borderId="45" xfId="0" applyFont="1" applyBorder="1" applyAlignment="1" applyProtection="1">
      <alignment horizontal="center" vertical="top" wrapText="1"/>
      <protection hidden="1"/>
    </xf>
    <xf numFmtId="0" fontId="52" fillId="0" borderId="1" xfId="0" applyFont="1" applyBorder="1" applyAlignment="1" applyProtection="1">
      <alignment horizontal="center" vertical="top" wrapText="1"/>
      <protection hidden="1"/>
    </xf>
    <xf numFmtId="0" fontId="45" fillId="0" borderId="1" xfId="0" applyFont="1" applyBorder="1" applyAlignment="1" applyProtection="1">
      <alignment horizontal="center" vertical="center" wrapText="1"/>
      <protection hidden="1"/>
    </xf>
    <xf numFmtId="0" fontId="13" fillId="0" borderId="18" xfId="0" applyFont="1" applyBorder="1" applyAlignment="1" applyProtection="1">
      <alignment horizontal="center" vertical="center"/>
      <protection hidden="1"/>
    </xf>
    <xf numFmtId="0" fontId="13" fillId="0" borderId="34" xfId="0" applyFont="1" applyBorder="1" applyAlignment="1" applyProtection="1">
      <alignment horizontal="center" vertical="center"/>
      <protection hidden="1"/>
    </xf>
    <xf numFmtId="0" fontId="27" fillId="0" borderId="7" xfId="0" applyFont="1" applyBorder="1" applyAlignment="1" applyProtection="1">
      <alignment horizontal="center" vertical="center"/>
      <protection hidden="1"/>
    </xf>
    <xf numFmtId="0" fontId="27" fillId="0" borderId="8" xfId="0" applyFont="1" applyBorder="1" applyAlignment="1" applyProtection="1">
      <alignment horizontal="center" vertical="center"/>
      <protection hidden="1"/>
    </xf>
    <xf numFmtId="0" fontId="45" fillId="0" borderId="1" xfId="0" applyFont="1" applyBorder="1" applyAlignment="1" applyProtection="1">
      <alignment horizontal="center" vertical="center"/>
      <protection hidden="1"/>
    </xf>
    <xf numFmtId="0" fontId="45" fillId="0" borderId="24" xfId="0" applyFont="1" applyBorder="1" applyAlignment="1" applyProtection="1">
      <alignment horizontal="center" vertical="center"/>
      <protection hidden="1"/>
    </xf>
    <xf numFmtId="2" fontId="27" fillId="0" borderId="4" xfId="0" applyNumberFormat="1" applyFont="1" applyBorder="1" applyAlignment="1" applyProtection="1">
      <alignment horizontal="center" vertical="top" wrapText="1"/>
      <protection locked="0"/>
    </xf>
    <xf numFmtId="2" fontId="27" fillId="0" borderId="2" xfId="0" applyNumberFormat="1" applyFont="1" applyBorder="1" applyAlignment="1" applyProtection="1">
      <alignment horizontal="center" vertical="top" wrapText="1"/>
      <protection locked="0"/>
    </xf>
    <xf numFmtId="0" fontId="27" fillId="0" borderId="4" xfId="0" applyFont="1" applyBorder="1" applyAlignment="1" applyProtection="1">
      <alignment horizontal="center" vertical="top" wrapText="1"/>
      <protection locked="0"/>
    </xf>
    <xf numFmtId="0" fontId="27" fillId="0" borderId="2" xfId="0" applyFont="1" applyBorder="1" applyAlignment="1" applyProtection="1">
      <alignment horizontal="center" vertical="top" wrapText="1"/>
      <protection locked="0"/>
    </xf>
    <xf numFmtId="2" fontId="27" fillId="0" borderId="2" xfId="0" applyNumberFormat="1" applyFont="1" applyBorder="1" applyAlignment="1" applyProtection="1">
      <alignment horizontal="center" vertical="top"/>
      <protection hidden="1"/>
    </xf>
    <xf numFmtId="2" fontId="27" fillId="0" borderId="39" xfId="0" applyNumberFormat="1" applyFont="1" applyBorder="1" applyAlignment="1" applyProtection="1">
      <alignment horizontal="center" vertical="top"/>
      <protection hidden="1"/>
    </xf>
    <xf numFmtId="2" fontId="27" fillId="0" borderId="34" xfId="0" applyNumberFormat="1" applyFont="1" applyBorder="1" applyAlignment="1" applyProtection="1">
      <alignment horizontal="center" vertical="top"/>
      <protection hidden="1"/>
    </xf>
    <xf numFmtId="0" fontId="7" fillId="0" borderId="2" xfId="0" applyFont="1" applyBorder="1" applyAlignment="1" applyProtection="1">
      <alignment horizontal="left" vertical="top" wrapText="1"/>
      <protection hidden="1"/>
    </xf>
    <xf numFmtId="0" fontId="7" fillId="0" borderId="45" xfId="0" applyFont="1" applyBorder="1" applyAlignment="1" applyProtection="1">
      <alignment horizontal="left" vertical="top" wrapText="1"/>
      <protection hidden="1"/>
    </xf>
    <xf numFmtId="0" fontId="7" fillId="0" borderId="11" xfId="0" applyFont="1" applyBorder="1" applyAlignment="1" applyProtection="1">
      <alignment horizontal="left" vertical="top" wrapText="1"/>
      <protection hidden="1"/>
    </xf>
    <xf numFmtId="0" fontId="45" fillId="0" borderId="0" xfId="0" applyFont="1" applyAlignment="1" applyProtection="1">
      <alignment horizontal="center" vertical="center"/>
      <protection locked="0"/>
    </xf>
    <xf numFmtId="0" fontId="45" fillId="0" borderId="0" xfId="0" applyFont="1" applyAlignment="1" applyProtection="1">
      <alignment horizontal="left" vertical="top" wrapText="1"/>
      <protection hidden="1"/>
    </xf>
    <xf numFmtId="0" fontId="45" fillId="0" borderId="0" xfId="0" applyFont="1" applyAlignment="1" applyProtection="1">
      <alignment horizontal="center" vertical="center" wrapText="1"/>
      <protection hidden="1"/>
    </xf>
    <xf numFmtId="0" fontId="45" fillId="0" borderId="0" xfId="0" applyFont="1" applyAlignment="1" applyProtection="1">
      <alignment horizontal="center" vertical="top" wrapText="1"/>
      <protection hidden="1"/>
    </xf>
    <xf numFmtId="0" fontId="10" fillId="0" borderId="0" xfId="0" applyFont="1" applyAlignment="1" applyProtection="1">
      <alignment horizontal="left" vertical="top" wrapText="1"/>
      <protection locked="0"/>
    </xf>
    <xf numFmtId="0" fontId="7" fillId="0" borderId="0" xfId="0" applyFont="1" applyAlignment="1" applyProtection="1">
      <alignment horizontal="left" vertical="top" wrapText="1"/>
      <protection locked="0"/>
    </xf>
    <xf numFmtId="0" fontId="7" fillId="0" borderId="0" xfId="0" applyFont="1" applyAlignment="1" applyProtection="1">
      <alignment horizontal="center" vertical="top" wrapText="1"/>
      <protection locked="0"/>
    </xf>
    <xf numFmtId="0" fontId="38" fillId="0" borderId="43" xfId="0" applyFont="1" applyBorder="1" applyAlignment="1" applyProtection="1">
      <alignment horizontal="left" vertical="top"/>
      <protection locked="0"/>
    </xf>
    <xf numFmtId="0" fontId="38" fillId="0" borderId="31" xfId="0" applyFont="1" applyBorder="1" applyAlignment="1" applyProtection="1">
      <alignment horizontal="left" vertical="top"/>
      <protection locked="0"/>
    </xf>
    <xf numFmtId="2" fontId="27" fillId="0" borderId="12" xfId="0" applyNumberFormat="1" applyFont="1" applyBorder="1" applyAlignment="1" applyProtection="1">
      <alignment horizontal="center" vertical="center" wrapText="1"/>
      <protection locked="0"/>
    </xf>
    <xf numFmtId="2" fontId="27" fillId="0" borderId="4" xfId="0" applyNumberFormat="1" applyFont="1" applyBorder="1" applyAlignment="1" applyProtection="1">
      <alignment horizontal="center" vertical="center" wrapText="1"/>
      <protection locked="0"/>
    </xf>
    <xf numFmtId="2" fontId="27" fillId="0" borderId="2" xfId="0" applyNumberFormat="1" applyFont="1" applyBorder="1" applyAlignment="1" applyProtection="1">
      <alignment horizontal="center" vertical="center" wrapText="1"/>
      <protection locked="0"/>
    </xf>
    <xf numFmtId="2" fontId="27" fillId="0" borderId="5" xfId="0" applyNumberFormat="1" applyFont="1" applyBorder="1" applyAlignment="1" applyProtection="1">
      <alignment horizontal="center" vertical="center" wrapText="1"/>
      <protection locked="0"/>
    </xf>
    <xf numFmtId="2" fontId="7" fillId="0" borderId="3" xfId="0" applyNumberFormat="1" applyFont="1" applyBorder="1" applyAlignment="1" applyProtection="1">
      <alignment horizontal="center" vertical="center" wrapText="1"/>
      <protection locked="0"/>
    </xf>
    <xf numFmtId="2" fontId="27" fillId="0" borderId="19" xfId="0" applyNumberFormat="1" applyFont="1" applyBorder="1" applyAlignment="1" applyProtection="1">
      <alignment horizontal="center" vertical="center" wrapText="1"/>
      <protection locked="0"/>
    </xf>
    <xf numFmtId="2" fontId="27" fillId="0" borderId="3" xfId="0" applyNumberFormat="1" applyFont="1" applyBorder="1" applyAlignment="1" applyProtection="1">
      <alignment horizontal="center" vertical="center" wrapText="1"/>
      <protection locked="0"/>
    </xf>
    <xf numFmtId="0" fontId="25" fillId="0" borderId="0" xfId="0" applyFont="1" applyAlignment="1" applyProtection="1">
      <alignment horizontal="left"/>
      <protection hidden="1"/>
    </xf>
    <xf numFmtId="0" fontId="37" fillId="0" borderId="41" xfId="0" applyFont="1" applyBorder="1" applyAlignment="1" applyProtection="1">
      <alignment horizontal="center" vertical="center" wrapText="1"/>
      <protection locked="0"/>
    </xf>
    <xf numFmtId="0" fontId="37" fillId="0" borderId="7" xfId="0" applyFont="1" applyBorder="1" applyAlignment="1" applyProtection="1">
      <alignment horizontal="center" vertical="center" wrapText="1"/>
      <protection locked="0"/>
    </xf>
    <xf numFmtId="0" fontId="37" fillId="0" borderId="42" xfId="0" applyFont="1" applyBorder="1" applyAlignment="1" applyProtection="1">
      <alignment horizontal="center" vertical="center" wrapText="1"/>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38" fillId="0" borderId="4" xfId="0" applyFont="1" applyBorder="1" applyAlignment="1" applyProtection="1">
      <alignment horizontal="left" vertical="top" wrapText="1"/>
      <protection locked="0"/>
    </xf>
    <xf numFmtId="0" fontId="38" fillId="0" borderId="44" xfId="0" applyFont="1" applyBorder="1" applyAlignment="1" applyProtection="1">
      <alignment horizontal="left" vertical="top" wrapText="1"/>
      <protection locked="0"/>
    </xf>
    <xf numFmtId="0" fontId="38" fillId="0" borderId="2" xfId="0" applyFont="1" applyBorder="1" applyAlignment="1" applyProtection="1">
      <alignment horizontal="left" vertical="top" wrapText="1"/>
      <protection locked="0"/>
    </xf>
    <xf numFmtId="0" fontId="5" fillId="4" borderId="0" xfId="0" applyFont="1" applyFill="1" applyAlignment="1" applyProtection="1">
      <alignment horizontal="left" vertical="top" wrapText="1"/>
      <protection hidden="1"/>
    </xf>
    <xf numFmtId="0" fontId="10" fillId="0" borderId="9" xfId="0" applyFont="1" applyBorder="1" applyAlignment="1" applyProtection="1">
      <alignment horizontal="center"/>
      <protection hidden="1"/>
    </xf>
    <xf numFmtId="0" fontId="0" fillId="0" borderId="35" xfId="0" applyBorder="1" applyAlignment="1">
      <alignment horizontal="center"/>
    </xf>
    <xf numFmtId="0" fontId="0" fillId="0" borderId="23" xfId="0" applyBorder="1" applyAlignment="1">
      <alignment horizontal="center"/>
    </xf>
    <xf numFmtId="0" fontId="10" fillId="0" borderId="0" xfId="0" applyFont="1" applyAlignment="1" applyProtection="1">
      <alignment horizontal="left"/>
      <protection hidden="1"/>
    </xf>
    <xf numFmtId="0" fontId="23" fillId="0" borderId="11" xfId="0" applyFont="1" applyBorder="1" applyAlignment="1" applyProtection="1">
      <alignment horizontal="center" vertical="top" wrapText="1"/>
      <protection locked="0"/>
    </xf>
    <xf numFmtId="0" fontId="23" fillId="0" borderId="12" xfId="0" applyFont="1" applyBorder="1" applyAlignment="1" applyProtection="1">
      <alignment horizontal="center" vertical="top" wrapText="1"/>
      <protection locked="0"/>
    </xf>
    <xf numFmtId="0" fontId="23" fillId="0" borderId="10" xfId="0" applyFont="1" applyBorder="1" applyAlignment="1" applyProtection="1">
      <alignment horizontal="center" vertical="top" wrapText="1"/>
      <protection locked="0"/>
    </xf>
    <xf numFmtId="0" fontId="23" fillId="0" borderId="33" xfId="0" applyFont="1" applyBorder="1" applyAlignment="1" applyProtection="1">
      <alignment horizontal="center" vertical="top" wrapText="1"/>
      <protection locked="0"/>
    </xf>
    <xf numFmtId="0" fontId="23" fillId="0" borderId="38" xfId="0" applyFont="1" applyBorder="1" applyAlignment="1" applyProtection="1">
      <alignment horizontal="center" vertical="top" wrapText="1"/>
      <protection locked="0"/>
    </xf>
    <xf numFmtId="0" fontId="23" fillId="0" borderId="39" xfId="0" applyFont="1" applyBorder="1" applyAlignment="1" applyProtection="1">
      <alignment horizontal="center" vertical="top" wrapText="1"/>
      <protection locked="0"/>
    </xf>
    <xf numFmtId="0" fontId="23" fillId="0" borderId="37" xfId="0" applyFont="1" applyBorder="1" applyAlignment="1" applyProtection="1">
      <alignment horizontal="center" vertical="top" wrapText="1"/>
      <protection locked="0"/>
    </xf>
    <xf numFmtId="0" fontId="23" fillId="0" borderId="40" xfId="0" applyFont="1" applyBorder="1" applyAlignment="1" applyProtection="1">
      <alignment horizontal="center" vertical="top" wrapText="1"/>
      <protection locked="0"/>
    </xf>
    <xf numFmtId="0" fontId="39" fillId="4" borderId="0" xfId="0" applyFont="1" applyFill="1" applyAlignment="1" applyProtection="1">
      <alignment horizontal="left" vertical="top" wrapText="1"/>
      <protection locked="0"/>
    </xf>
    <xf numFmtId="0" fontId="7" fillId="0" borderId="33" xfId="0" applyFont="1" applyBorder="1" applyAlignment="1" applyProtection="1">
      <alignment horizontal="left" vertical="top"/>
      <protection locked="0"/>
    </xf>
    <xf numFmtId="0" fontId="7" fillId="0" borderId="38" xfId="0" applyFont="1" applyBorder="1" applyAlignment="1" applyProtection="1">
      <alignment horizontal="left" vertical="top"/>
      <protection locked="0"/>
    </xf>
    <xf numFmtId="0" fontId="7" fillId="0" borderId="40" xfId="0" applyFont="1" applyBorder="1" applyAlignment="1" applyProtection="1">
      <alignment horizontal="left" vertical="top"/>
      <protection locked="0"/>
    </xf>
    <xf numFmtId="0" fontId="7" fillId="0" borderId="11" xfId="0" applyFont="1" applyBorder="1" applyAlignment="1" applyProtection="1">
      <alignment horizontal="left" vertical="top"/>
      <protection locked="0"/>
    </xf>
    <xf numFmtId="0" fontId="7" fillId="0" borderId="12" xfId="0" applyFont="1" applyBorder="1" applyAlignment="1" applyProtection="1">
      <alignment horizontal="left" vertical="top"/>
      <protection locked="0"/>
    </xf>
    <xf numFmtId="0" fontId="7" fillId="0" borderId="37" xfId="0" applyFont="1" applyBorder="1" applyAlignment="1" applyProtection="1">
      <alignment horizontal="left" vertical="top"/>
      <protection locked="0"/>
    </xf>
    <xf numFmtId="0" fontId="5" fillId="4" borderId="0" xfId="0" applyFont="1" applyFill="1" applyAlignment="1" applyProtection="1">
      <alignment horizontal="left" wrapText="1"/>
      <protection hidden="1"/>
    </xf>
    <xf numFmtId="0" fontId="7" fillId="0" borderId="11" xfId="0" applyFont="1" applyBorder="1" applyAlignment="1" applyProtection="1">
      <alignment horizontal="center" vertical="top"/>
      <protection locked="0"/>
    </xf>
    <xf numFmtId="0" fontId="7" fillId="0" borderId="12" xfId="0" applyFont="1" applyBorder="1" applyAlignment="1" applyProtection="1">
      <alignment horizontal="center" vertical="top"/>
      <protection locked="0"/>
    </xf>
    <xf numFmtId="0" fontId="7" fillId="0" borderId="37" xfId="0" applyFont="1" applyBorder="1" applyAlignment="1" applyProtection="1">
      <alignment horizontal="center" vertical="top"/>
      <protection locked="0"/>
    </xf>
    <xf numFmtId="0" fontId="10" fillId="0" borderId="42" xfId="0" applyFont="1" applyBorder="1" applyAlignment="1" applyProtection="1">
      <alignment horizontal="center"/>
      <protection hidden="1"/>
    </xf>
    <xf numFmtId="0" fontId="10" fillId="0" borderId="35" xfId="0" applyFont="1" applyBorder="1" applyAlignment="1" applyProtection="1">
      <alignment horizontal="center"/>
      <protection hidden="1"/>
    </xf>
    <xf numFmtId="0" fontId="10" fillId="0" borderId="23" xfId="0" applyFont="1" applyBorder="1" applyAlignment="1" applyProtection="1">
      <alignment horizontal="center"/>
      <protection hidden="1"/>
    </xf>
    <xf numFmtId="0" fontId="7" fillId="0" borderId="15" xfId="0" applyFont="1" applyBorder="1" applyAlignment="1" applyProtection="1">
      <alignment horizontal="left" vertical="top"/>
      <protection locked="0"/>
    </xf>
    <xf numFmtId="0" fontId="7" fillId="0" borderId="36" xfId="0" applyFont="1" applyBorder="1" applyAlignment="1" applyProtection="1">
      <alignment horizontal="left" vertical="top"/>
      <protection locked="0"/>
    </xf>
    <xf numFmtId="0" fontId="7" fillId="0" borderId="22" xfId="0" applyFont="1" applyBorder="1" applyAlignment="1" applyProtection="1">
      <alignment horizontal="left" vertical="top"/>
      <protection locked="0"/>
    </xf>
    <xf numFmtId="0" fontId="0" fillId="0" borderId="12" xfId="0" applyBorder="1" applyAlignment="1" applyProtection="1">
      <alignment horizontal="left" vertical="top"/>
      <protection locked="0"/>
    </xf>
    <xf numFmtId="0" fontId="0" fillId="0" borderId="10" xfId="0" applyBorder="1" applyAlignment="1" applyProtection="1">
      <alignment horizontal="left" vertical="top"/>
      <protection locked="0"/>
    </xf>
    <xf numFmtId="0" fontId="0" fillId="0" borderId="38" xfId="0" applyBorder="1" applyAlignment="1" applyProtection="1">
      <alignment horizontal="left" vertical="top"/>
      <protection locked="0"/>
    </xf>
    <xf numFmtId="0" fontId="0" fillId="0" borderId="39" xfId="0" applyBorder="1" applyAlignment="1" applyProtection="1">
      <alignment horizontal="left" vertical="top"/>
      <protection locked="0"/>
    </xf>
    <xf numFmtId="0" fontId="0" fillId="0" borderId="22" xfId="0" applyBorder="1" applyAlignment="1" applyProtection="1">
      <alignment horizontal="left" vertical="top"/>
      <protection locked="0"/>
    </xf>
    <xf numFmtId="0" fontId="0" fillId="0" borderId="37" xfId="0" applyBorder="1" applyAlignment="1" applyProtection="1">
      <alignment horizontal="left" vertical="top"/>
      <protection locked="0"/>
    </xf>
    <xf numFmtId="0" fontId="0" fillId="0" borderId="40" xfId="0" applyBorder="1" applyAlignment="1" applyProtection="1">
      <alignment horizontal="left" vertical="top"/>
      <protection locked="0"/>
    </xf>
    <xf numFmtId="0" fontId="7" fillId="0" borderId="45" xfId="0" applyFont="1" applyBorder="1" applyAlignment="1" applyProtection="1">
      <alignment horizontal="left" vertical="top"/>
      <protection locked="0"/>
    </xf>
    <xf numFmtId="0" fontId="0" fillId="0" borderId="1" xfId="0" applyBorder="1" applyAlignment="1" applyProtection="1">
      <alignment horizontal="left" vertical="top"/>
      <protection locked="0"/>
    </xf>
    <xf numFmtId="0" fontId="0" fillId="0" borderId="24" xfId="0" applyBorder="1" applyAlignment="1" applyProtection="1">
      <alignment horizontal="left" vertical="top"/>
      <protection locked="0"/>
    </xf>
    <xf numFmtId="0" fontId="7" fillId="0" borderId="10" xfId="0" applyFont="1" applyBorder="1" applyAlignment="1" applyProtection="1">
      <alignment horizontal="left" vertical="top"/>
      <protection locked="0"/>
    </xf>
    <xf numFmtId="0" fontId="7" fillId="0" borderId="0" xfId="0" applyFont="1" applyAlignment="1" applyProtection="1">
      <alignment horizontal="left" wrapText="1"/>
      <protection hidden="1"/>
    </xf>
    <xf numFmtId="0" fontId="10" fillId="0" borderId="0" xfId="0" applyFont="1" applyAlignment="1" applyProtection="1">
      <alignment horizontal="left" vertical="center" wrapText="1"/>
      <protection hidden="1"/>
    </xf>
    <xf numFmtId="0" fontId="10" fillId="0" borderId="14" xfId="0" applyFont="1" applyBorder="1" applyAlignment="1" applyProtection="1">
      <alignment horizontal="left" vertical="center" wrapText="1"/>
      <protection hidden="1"/>
    </xf>
    <xf numFmtId="0" fontId="15" fillId="0" borderId="13" xfId="0" applyFont="1" applyBorder="1" applyAlignment="1" applyProtection="1">
      <alignment horizontal="left" vertical="center" wrapText="1"/>
      <protection hidden="1"/>
    </xf>
    <xf numFmtId="0" fontId="15" fillId="0" borderId="25" xfId="0" applyFont="1" applyBorder="1" applyAlignment="1" applyProtection="1">
      <alignment horizontal="left" vertical="center" wrapText="1"/>
      <protection hidden="1"/>
    </xf>
    <xf numFmtId="0" fontId="15" fillId="0" borderId="15" xfId="0" applyFont="1" applyBorder="1" applyAlignment="1" applyProtection="1">
      <alignment horizontal="left" vertical="center" wrapText="1"/>
      <protection hidden="1"/>
    </xf>
    <xf numFmtId="0" fontId="15" fillId="0" borderId="25" xfId="0" applyFont="1" applyBorder="1" applyAlignment="1" applyProtection="1">
      <alignment horizontal="left" vertical="center" wrapText="1"/>
      <protection locked="0"/>
    </xf>
    <xf numFmtId="0" fontId="15" fillId="0" borderId="26" xfId="0" applyFont="1" applyBorder="1" applyAlignment="1" applyProtection="1">
      <alignment horizontal="left" vertical="center" wrapText="1"/>
      <protection locked="0"/>
    </xf>
    <xf numFmtId="0" fontId="15" fillId="0" borderId="29" xfId="0" applyFont="1" applyBorder="1" applyAlignment="1" applyProtection="1">
      <alignment horizontal="left" vertical="center" wrapText="1"/>
      <protection hidden="1"/>
    </xf>
    <xf numFmtId="0" fontId="15" fillId="0" borderId="12" xfId="0" applyFont="1" applyBorder="1" applyAlignment="1" applyProtection="1">
      <alignment horizontal="left" vertical="center" wrapText="1"/>
      <protection hidden="1"/>
    </xf>
    <xf numFmtId="0" fontId="15" fillId="0" borderId="10" xfId="0" applyFont="1" applyBorder="1" applyAlignment="1" applyProtection="1">
      <alignment horizontal="left" vertical="center" wrapText="1"/>
      <protection hidden="1"/>
    </xf>
    <xf numFmtId="0" fontId="15" fillId="0" borderId="2" xfId="0" applyFont="1" applyBorder="1" applyAlignment="1" applyProtection="1">
      <alignment horizontal="left" vertical="center" wrapText="1"/>
      <protection locked="0"/>
    </xf>
    <xf numFmtId="0" fontId="15" fillId="0" borderId="30" xfId="0" applyFont="1" applyBorder="1" applyAlignment="1" applyProtection="1">
      <alignment horizontal="left" vertical="center" wrapText="1"/>
      <protection locked="0"/>
    </xf>
    <xf numFmtId="0" fontId="15" fillId="0" borderId="31" xfId="0" applyFont="1" applyBorder="1" applyAlignment="1" applyProtection="1">
      <alignment horizontal="left" vertical="center"/>
      <protection hidden="1"/>
    </xf>
    <xf numFmtId="0" fontId="15" fillId="0" borderId="2" xfId="0" applyFont="1" applyBorder="1" applyAlignment="1" applyProtection="1">
      <alignment horizontal="left" vertical="center"/>
      <protection hidden="1"/>
    </xf>
    <xf numFmtId="0" fontId="15" fillId="0" borderId="11" xfId="0" applyFont="1" applyBorder="1" applyAlignment="1" applyProtection="1">
      <alignment horizontal="left" vertical="center"/>
      <protection hidden="1"/>
    </xf>
    <xf numFmtId="0" fontId="14" fillId="0" borderId="0" xfId="0" applyFont="1" applyAlignment="1" applyProtection="1">
      <alignment horizontal="center"/>
      <protection hidden="1"/>
    </xf>
    <xf numFmtId="0" fontId="58" fillId="0" borderId="2" xfId="1" applyBorder="1" applyAlignment="1" applyProtection="1">
      <alignment horizontal="left" vertical="center" wrapText="1"/>
      <protection locked="0"/>
    </xf>
    <xf numFmtId="0" fontId="12" fillId="0" borderId="0" xfId="0" applyFont="1" applyAlignment="1" applyProtection="1">
      <alignment horizontal="center" vertical="center" wrapText="1"/>
      <protection hidden="1"/>
    </xf>
    <xf numFmtId="14" fontId="3" fillId="0" borderId="1" xfId="0" applyNumberFormat="1" applyFont="1" applyBorder="1" applyAlignment="1" applyProtection="1">
      <alignment horizontal="center" vertical="top" wrapText="1"/>
      <protection locked="0"/>
    </xf>
    <xf numFmtId="0" fontId="3" fillId="0" borderId="1" xfId="0" applyFont="1" applyBorder="1" applyAlignment="1" applyProtection="1">
      <alignment horizontal="center" vertical="top" wrapText="1"/>
      <protection locked="0"/>
    </xf>
    <xf numFmtId="0" fontId="5" fillId="0" borderId="3" xfId="0" applyFont="1" applyBorder="1" applyAlignment="1" applyProtection="1">
      <alignment horizontal="center" vertical="top"/>
      <protection locked="0"/>
    </xf>
    <xf numFmtId="0" fontId="7" fillId="0" borderId="1" xfId="0" applyFont="1" applyBorder="1" applyAlignment="1" applyProtection="1">
      <alignment horizontal="center" vertical="top"/>
      <protection locked="0"/>
    </xf>
    <xf numFmtId="3" fontId="15" fillId="0" borderId="2" xfId="0" applyNumberFormat="1" applyFont="1" applyBorder="1" applyAlignment="1" applyProtection="1">
      <alignment horizontal="left" vertical="center" wrapText="1"/>
      <protection locked="0"/>
    </xf>
    <xf numFmtId="0" fontId="15" fillId="0" borderId="32" xfId="0" applyFont="1" applyBorder="1" applyAlignment="1" applyProtection="1">
      <alignment horizontal="left" vertical="center"/>
      <protection hidden="1"/>
    </xf>
    <xf numFmtId="0" fontId="15" fillId="0" borderId="18" xfId="0" applyFont="1" applyBorder="1" applyAlignment="1" applyProtection="1">
      <alignment horizontal="left" vertical="center"/>
      <protection hidden="1"/>
    </xf>
    <xf numFmtId="0" fontId="15" fillId="0" borderId="33" xfId="0" applyFont="1" applyBorder="1" applyAlignment="1" applyProtection="1">
      <alignment horizontal="left" vertical="center"/>
      <protection hidden="1"/>
    </xf>
    <xf numFmtId="0" fontId="15" fillId="0" borderId="18" xfId="0" applyFont="1" applyBorder="1" applyAlignment="1" applyProtection="1">
      <alignment horizontal="left" vertical="center" wrapText="1"/>
      <protection locked="0"/>
    </xf>
    <xf numFmtId="0" fontId="15" fillId="0" borderId="34" xfId="0" applyFont="1" applyBorder="1" applyAlignment="1" applyProtection="1">
      <alignment horizontal="left" vertical="center" wrapText="1"/>
      <protection locked="0"/>
    </xf>
    <xf numFmtId="0" fontId="28" fillId="0" borderId="0" xfId="0" applyFont="1" applyAlignment="1" applyProtection="1">
      <alignment horizontal="left" vertical="top" wrapText="1"/>
      <protection hidden="1"/>
    </xf>
    <xf numFmtId="0" fontId="29" fillId="0" borderId="0" xfId="0" applyFont="1" applyAlignment="1">
      <alignment wrapText="1"/>
    </xf>
    <xf numFmtId="0" fontId="28" fillId="5" borderId="0" xfId="0" applyFont="1" applyFill="1" applyAlignment="1" applyProtection="1">
      <alignment horizontal="left" vertical="center" wrapText="1"/>
      <protection hidden="1"/>
    </xf>
    <xf numFmtId="0" fontId="0" fillId="5" borderId="0" xfId="0" applyFill="1" applyAlignment="1">
      <alignment horizontal="left" vertical="center" wrapText="1"/>
    </xf>
    <xf numFmtId="0" fontId="7" fillId="0" borderId="45" xfId="0" applyFont="1" applyBorder="1" applyAlignment="1" applyProtection="1">
      <alignment horizontal="center" vertical="top"/>
      <protection locked="0"/>
    </xf>
    <xf numFmtId="0" fontId="7" fillId="0" borderId="24" xfId="0" applyFont="1" applyBorder="1" applyAlignment="1" applyProtection="1">
      <alignment horizontal="center" vertical="top"/>
      <protection locked="0"/>
    </xf>
    <xf numFmtId="0" fontId="22" fillId="0" borderId="0" xfId="0" applyFont="1" applyAlignment="1" applyProtection="1">
      <alignment horizontal="left" wrapText="1"/>
      <protection hidden="1"/>
    </xf>
    <xf numFmtId="0" fontId="10" fillId="0" borderId="14" xfId="0" applyFont="1" applyBorder="1" applyAlignment="1" applyProtection="1">
      <alignment horizontal="left" vertical="top" wrapText="1"/>
      <protection hidden="1"/>
    </xf>
    <xf numFmtId="0" fontId="10" fillId="0" borderId="0" xfId="0" applyFont="1" applyAlignment="1" applyProtection="1">
      <alignment horizontal="left" vertical="top" wrapText="1"/>
      <protection hidden="1"/>
    </xf>
    <xf numFmtId="0" fontId="23" fillId="0" borderId="0" xfId="0" applyFont="1" applyAlignment="1" applyProtection="1">
      <alignment horizontal="left" vertical="top" wrapText="1"/>
      <protection hidden="1"/>
    </xf>
    <xf numFmtId="0" fontId="25" fillId="0" borderId="42" xfId="0" applyFont="1" applyBorder="1" applyAlignment="1" applyProtection="1">
      <alignment horizontal="center" vertical="center" wrapText="1"/>
      <protection hidden="1"/>
    </xf>
    <xf numFmtId="0" fontId="25" fillId="0" borderId="35" xfId="0" applyFont="1" applyBorder="1" applyAlignment="1" applyProtection="1">
      <alignment horizontal="center" vertical="center"/>
      <protection hidden="1"/>
    </xf>
    <xf numFmtId="0" fontId="25" fillId="0" borderId="23" xfId="0" applyFont="1" applyBorder="1" applyAlignment="1" applyProtection="1">
      <alignment horizontal="center" vertical="center"/>
      <protection hidden="1"/>
    </xf>
    <xf numFmtId="0" fontId="25" fillId="0" borderId="35" xfId="0" applyFont="1" applyBorder="1" applyAlignment="1" applyProtection="1">
      <alignment horizontal="center" vertical="center" wrapText="1"/>
      <protection hidden="1"/>
    </xf>
    <xf numFmtId="0" fontId="25" fillId="0" borderId="41" xfId="0" applyFont="1" applyBorder="1" applyAlignment="1" applyProtection="1">
      <alignment horizontal="center" vertical="center" wrapText="1"/>
      <protection hidden="1"/>
    </xf>
    <xf numFmtId="0" fontId="7" fillId="0" borderId="10" xfId="0" applyFont="1" applyBorder="1" applyAlignment="1" applyProtection="1">
      <alignment horizontal="center" vertical="top"/>
      <protection locked="0"/>
    </xf>
    <xf numFmtId="0" fontId="13" fillId="0" borderId="0" xfId="0" applyFont="1" applyAlignment="1" applyProtection="1">
      <alignment horizontal="left" wrapText="1"/>
      <protection hidden="1"/>
    </xf>
    <xf numFmtId="0" fontId="7" fillId="0" borderId="46" xfId="0" applyFont="1" applyBorder="1" applyAlignment="1" applyProtection="1">
      <alignment horizontal="center" vertical="top"/>
      <protection locked="0"/>
    </xf>
    <xf numFmtId="0" fontId="13" fillId="0" borderId="0" xfId="0" applyFont="1" applyAlignment="1" applyProtection="1">
      <alignment horizontal="left" vertical="top" wrapText="1"/>
      <protection hidden="1"/>
    </xf>
    <xf numFmtId="0" fontId="0" fillId="0" borderId="0" xfId="0" applyAlignment="1">
      <alignment horizontal="left" vertical="top" wrapText="1"/>
    </xf>
    <xf numFmtId="0" fontId="10" fillId="0" borderId="9" xfId="0" applyFont="1" applyBorder="1" applyAlignment="1" applyProtection="1">
      <alignment horizontal="center" wrapText="1"/>
      <protection locked="0"/>
    </xf>
    <xf numFmtId="0" fontId="0" fillId="0" borderId="23" xfId="0" applyBorder="1" applyAlignment="1" applyProtection="1">
      <alignment wrapText="1"/>
      <protection locked="0"/>
    </xf>
    <xf numFmtId="0" fontId="7" fillId="0" borderId="0" xfId="0" applyFont="1" applyAlignment="1" applyProtection="1">
      <alignment horizontal="left" vertical="top" wrapText="1"/>
      <protection locked="0"/>
    </xf>
    <xf numFmtId="0" fontId="0" fillId="0" borderId="0" xfId="0"/>
    <xf numFmtId="0" fontId="11" fillId="0" borderId="0" xfId="0" applyFont="1" applyAlignment="1" applyProtection="1">
      <alignment horizontal="right" vertical="center" wrapText="1"/>
      <protection hidden="1"/>
    </xf>
    <xf numFmtId="0" fontId="0" fillId="0" borderId="0" xfId="0" applyAlignment="1">
      <alignment horizontal="right" vertical="center" wrapText="1"/>
    </xf>
    <xf numFmtId="0" fontId="33" fillId="4" borderId="27" xfId="0" applyFont="1" applyFill="1" applyBorder="1" applyAlignment="1" applyProtection="1">
      <alignment horizontal="left" vertical="top" wrapText="1"/>
      <protection hidden="1"/>
    </xf>
    <xf numFmtId="0" fontId="0" fillId="0" borderId="0" xfId="0" applyAlignment="1">
      <alignment wrapText="1"/>
    </xf>
    <xf numFmtId="0" fontId="13" fillId="0" borderId="13" xfId="0" applyFont="1" applyBorder="1" applyAlignment="1" applyProtection="1">
      <alignment horizontal="left" vertical="top" wrapText="1"/>
      <protection hidden="1"/>
    </xf>
    <xf numFmtId="0" fontId="13" fillId="0" borderId="32" xfId="0" applyFont="1" applyBorder="1" applyAlignment="1" applyProtection="1">
      <alignment horizontal="left" vertical="top" wrapText="1"/>
      <protection hidden="1"/>
    </xf>
    <xf numFmtId="0" fontId="23" fillId="0" borderId="0" xfId="0" applyFont="1" applyAlignment="1" applyProtection="1">
      <alignment horizontal="left" vertical="top"/>
      <protection hidden="1"/>
    </xf>
    <xf numFmtId="0" fontId="10" fillId="0" borderId="0" xfId="0" applyFont="1" applyAlignment="1" applyProtection="1">
      <alignment horizontal="left" vertical="top" wrapText="1"/>
      <protection locked="0"/>
    </xf>
    <xf numFmtId="0" fontId="6" fillId="0" borderId="6" xfId="0" applyFont="1" applyBorder="1" applyAlignment="1" applyProtection="1">
      <alignment horizontal="right"/>
      <protection hidden="1"/>
    </xf>
    <xf numFmtId="0" fontId="6" fillId="0" borderId="7" xfId="0" applyFont="1" applyBorder="1" applyAlignment="1" applyProtection="1">
      <alignment horizontal="right"/>
      <protection hidden="1"/>
    </xf>
    <xf numFmtId="0" fontId="10" fillId="0" borderId="15" xfId="0" applyFont="1" applyBorder="1" applyAlignment="1" applyProtection="1">
      <alignment horizontal="center" vertical="top" wrapText="1"/>
      <protection hidden="1"/>
    </xf>
    <xf numFmtId="0" fontId="10" fillId="0" borderId="33" xfId="0" applyFont="1" applyBorder="1" applyAlignment="1" applyProtection="1">
      <alignment horizontal="center" vertical="top" wrapText="1"/>
      <protection hidden="1"/>
    </xf>
    <xf numFmtId="0" fontId="10" fillId="0" borderId="16" xfId="0" applyFont="1" applyBorder="1" applyAlignment="1" applyProtection="1">
      <alignment horizontal="center" vertical="top" wrapText="1"/>
      <protection hidden="1"/>
    </xf>
    <xf numFmtId="0" fontId="10" fillId="0" borderId="39" xfId="0" applyFont="1" applyBorder="1" applyAlignment="1" applyProtection="1">
      <alignment horizontal="center" vertical="top" wrapText="1"/>
      <protection hidden="1"/>
    </xf>
    <xf numFmtId="0" fontId="10" fillId="0" borderId="13" xfId="0" applyFont="1" applyBorder="1" applyAlignment="1" applyProtection="1">
      <alignment horizontal="left" vertical="top" wrapText="1"/>
      <protection hidden="1"/>
    </xf>
    <xf numFmtId="0" fontId="10" fillId="0" borderId="32" xfId="0" applyFont="1" applyBorder="1" applyAlignment="1" applyProtection="1">
      <alignment horizontal="left" vertical="top" wrapText="1"/>
      <protection hidden="1"/>
    </xf>
    <xf numFmtId="0" fontId="7" fillId="0" borderId="0" xfId="0" applyFont="1" applyAlignment="1" applyProtection="1">
      <alignment horizontal="left" vertical="top" wrapText="1"/>
      <protection hidden="1"/>
    </xf>
    <xf numFmtId="0" fontId="10" fillId="0" borderId="25" xfId="0" applyFont="1" applyBorder="1" applyAlignment="1" applyProtection="1">
      <alignment horizontal="left" vertical="top" wrapText="1"/>
      <protection hidden="1"/>
    </xf>
    <xf numFmtId="0" fontId="10" fillId="0" borderId="18" xfId="0" applyFont="1" applyBorder="1" applyAlignment="1" applyProtection="1">
      <alignment horizontal="left" vertical="top" wrapText="1"/>
      <protection hidden="1"/>
    </xf>
    <xf numFmtId="0" fontId="32" fillId="0" borderId="0" xfId="0" applyFont="1" applyAlignment="1" applyProtection="1">
      <alignment horizontal="left" vertical="top" wrapText="1"/>
      <protection hidden="1"/>
    </xf>
    <xf numFmtId="0" fontId="34" fillId="0" borderId="0" xfId="0" applyFont="1" applyAlignment="1" applyProtection="1">
      <alignment horizontal="left" vertical="top" wrapText="1"/>
      <protection hidden="1"/>
    </xf>
    <xf numFmtId="0" fontId="10" fillId="0" borderId="9" xfId="0" applyFont="1" applyBorder="1" applyAlignment="1" applyProtection="1">
      <alignment horizontal="center"/>
      <protection locked="0"/>
    </xf>
    <xf numFmtId="0" fontId="10" fillId="0" borderId="23" xfId="0" applyFont="1" applyBorder="1" applyAlignment="1" applyProtection="1">
      <alignment horizontal="center"/>
      <protection locked="0"/>
    </xf>
    <xf numFmtId="0" fontId="35" fillId="0" borderId="0" xfId="0" applyFont="1" applyAlignment="1" applyProtection="1">
      <alignment horizontal="left" vertical="center" wrapText="1"/>
      <protection hidden="1"/>
    </xf>
    <xf numFmtId="0" fontId="50" fillId="0" borderId="0" xfId="0" applyFont="1" applyAlignment="1">
      <alignment horizontal="left"/>
    </xf>
    <xf numFmtId="0" fontId="45" fillId="0" borderId="0" xfId="0" applyFont="1" applyAlignment="1" applyProtection="1">
      <alignment horizontal="left" vertical="center" wrapText="1"/>
      <protection hidden="1"/>
    </xf>
    <xf numFmtId="0" fontId="0" fillId="0" borderId="0" xfId="0" applyAlignment="1">
      <alignment horizontal="left" wrapText="1"/>
    </xf>
    <xf numFmtId="0" fontId="27" fillId="0" borderId="11" xfId="0" applyFont="1" applyBorder="1" applyAlignment="1" applyProtection="1">
      <alignment horizontal="center" vertical="top" wrapText="1"/>
      <protection hidden="1"/>
    </xf>
    <xf numFmtId="0" fontId="27" fillId="0" borderId="12" xfId="0" applyFont="1" applyBorder="1" applyAlignment="1" applyProtection="1">
      <alignment horizontal="center" vertical="top" wrapText="1"/>
      <protection hidden="1"/>
    </xf>
    <xf numFmtId="0" fontId="27" fillId="0" borderId="10" xfId="0" applyFont="1" applyBorder="1" applyAlignment="1" applyProtection="1">
      <alignment horizontal="center" vertical="top" wrapText="1"/>
      <protection hidden="1"/>
    </xf>
    <xf numFmtId="0" fontId="25" fillId="0" borderId="0" xfId="0" applyFont="1" applyAlignment="1" applyProtection="1">
      <alignment horizontal="left" vertical="top" wrapText="1"/>
      <protection hidden="1"/>
    </xf>
    <xf numFmtId="0" fontId="23" fillId="0" borderId="42" xfId="0" applyFont="1" applyBorder="1" applyAlignment="1" applyProtection="1">
      <alignment horizontal="center" vertical="top" wrapText="1"/>
      <protection hidden="1"/>
    </xf>
    <xf numFmtId="0" fontId="23" fillId="0" borderId="35" xfId="0" applyFont="1" applyBorder="1" applyAlignment="1" applyProtection="1">
      <alignment horizontal="center" vertical="top" wrapText="1"/>
      <protection hidden="1"/>
    </xf>
    <xf numFmtId="0" fontId="23" fillId="0" borderId="41" xfId="0" applyFont="1" applyBorder="1" applyAlignment="1" applyProtection="1">
      <alignment horizontal="center" vertical="top" wrapText="1"/>
      <protection hidden="1"/>
    </xf>
    <xf numFmtId="0" fontId="23" fillId="0" borderId="45" xfId="0" applyFont="1" applyBorder="1" applyAlignment="1" applyProtection="1">
      <alignment horizontal="center" vertical="top" wrapText="1"/>
      <protection locked="0"/>
    </xf>
    <xf numFmtId="0" fontId="23" fillId="0" borderId="1" xfId="0" applyFont="1" applyBorder="1" applyAlignment="1" applyProtection="1">
      <alignment horizontal="center" vertical="top" wrapText="1"/>
      <protection locked="0"/>
    </xf>
    <xf numFmtId="0" fontId="23" fillId="0" borderId="24" xfId="0" applyFont="1" applyBorder="1" applyAlignment="1" applyProtection="1">
      <alignment horizontal="center" vertical="top" wrapText="1"/>
      <protection locked="0"/>
    </xf>
    <xf numFmtId="0" fontId="23" fillId="0" borderId="23" xfId="0" applyFont="1" applyBorder="1" applyAlignment="1" applyProtection="1">
      <alignment horizontal="center" vertical="top" wrapText="1"/>
      <protection hidden="1"/>
    </xf>
    <xf numFmtId="0" fontId="23" fillId="0" borderId="46" xfId="0" applyFont="1" applyBorder="1" applyAlignment="1" applyProtection="1">
      <alignment horizontal="center" vertical="top" wrapText="1"/>
      <protection locked="0"/>
    </xf>
    <xf numFmtId="0" fontId="7" fillId="0" borderId="33" xfId="0" applyFont="1" applyBorder="1" applyAlignment="1" applyProtection="1">
      <alignment horizontal="center" vertical="top"/>
      <protection locked="0"/>
    </xf>
    <xf numFmtId="0" fontId="7" fillId="0" borderId="38" xfId="0" applyFont="1" applyBorder="1" applyAlignment="1" applyProtection="1">
      <alignment horizontal="center" vertical="top"/>
      <protection locked="0"/>
    </xf>
    <xf numFmtId="0" fontId="7" fillId="0" borderId="39" xfId="0" applyFont="1" applyBorder="1" applyAlignment="1" applyProtection="1">
      <alignment horizontal="center" vertical="top"/>
      <protection locked="0"/>
    </xf>
    <xf numFmtId="0" fontId="38" fillId="0" borderId="2" xfId="0" applyFont="1" applyBorder="1" applyAlignment="1" applyProtection="1">
      <alignment horizontal="left" vertical="top"/>
      <protection locked="0"/>
    </xf>
    <xf numFmtId="0" fontId="38" fillId="0" borderId="30" xfId="0" applyFont="1" applyBorder="1" applyAlignment="1" applyProtection="1">
      <alignment horizontal="left" vertical="top"/>
      <protection locked="0"/>
    </xf>
    <xf numFmtId="0" fontId="25" fillId="0" borderId="2" xfId="0" applyFont="1" applyBorder="1" applyAlignment="1" applyProtection="1">
      <alignment horizontal="center"/>
      <protection locked="0"/>
    </xf>
    <xf numFmtId="0" fontId="25" fillId="0" borderId="30" xfId="0" applyFont="1" applyBorder="1" applyAlignment="1" applyProtection="1">
      <alignment horizontal="center"/>
      <protection locked="0"/>
    </xf>
    <xf numFmtId="0" fontId="7" fillId="0" borderId="40" xfId="0" applyFont="1" applyBorder="1" applyAlignment="1" applyProtection="1">
      <alignment horizontal="center" vertical="top"/>
      <protection locked="0"/>
    </xf>
    <xf numFmtId="0" fontId="39" fillId="4" borderId="0" xfId="0" applyFont="1" applyFill="1" applyAlignment="1" applyProtection="1">
      <alignment horizontal="left" vertical="top" wrapText="1"/>
      <protection hidden="1"/>
    </xf>
    <xf numFmtId="0" fontId="25" fillId="0" borderId="18" xfId="0" applyFont="1" applyBorder="1" applyAlignment="1" applyProtection="1">
      <alignment horizontal="center"/>
      <protection locked="0"/>
    </xf>
    <xf numFmtId="0" fontId="25" fillId="0" borderId="34" xfId="0" applyFont="1" applyBorder="1" applyAlignment="1" applyProtection="1">
      <alignment horizontal="center"/>
      <protection locked="0"/>
    </xf>
    <xf numFmtId="0" fontId="7" fillId="0" borderId="0" xfId="0" applyFont="1" applyAlignment="1" applyProtection="1">
      <alignment horizontal="left" wrapText="1"/>
      <protection locked="0"/>
    </xf>
    <xf numFmtId="0" fontId="40" fillId="0" borderId="0" xfId="0" applyFont="1" applyAlignment="1" applyProtection="1">
      <alignment horizontal="left" vertical="top" wrapText="1"/>
      <protection hidden="1"/>
    </xf>
    <xf numFmtId="0" fontId="41" fillId="0" borderId="0" xfId="0" applyFont="1" applyAlignment="1" applyProtection="1">
      <alignment horizontal="left" vertical="top" wrapText="1"/>
      <protection hidden="1"/>
    </xf>
    <xf numFmtId="0" fontId="18" fillId="0" borderId="0" xfId="0" applyFont="1" applyAlignment="1" applyProtection="1">
      <alignment horizontal="left"/>
      <protection locked="0"/>
    </xf>
    <xf numFmtId="0" fontId="21" fillId="0" borderId="0" xfId="0" applyFont="1" applyAlignment="1" applyProtection="1">
      <alignment horizontal="center" vertical="top" wrapText="1"/>
      <protection locked="0"/>
    </xf>
    <xf numFmtId="0" fontId="20" fillId="0" borderId="0" xfId="0" applyFont="1" applyAlignment="1" applyProtection="1">
      <alignment horizontal="center" vertical="top"/>
      <protection locked="0"/>
    </xf>
    <xf numFmtId="0" fontId="20" fillId="0" borderId="0" xfId="0" applyFont="1" applyAlignment="1" applyProtection="1">
      <alignment horizontal="left" vertical="top"/>
      <protection locked="0"/>
    </xf>
    <xf numFmtId="0" fontId="10" fillId="0" borderId="0" xfId="0" applyFont="1" applyAlignment="1" applyProtection="1">
      <alignment horizontal="left" vertical="top"/>
      <protection locked="0"/>
    </xf>
    <xf numFmtId="0" fontId="10" fillId="0" borderId="0" xfId="0" applyFont="1" applyAlignment="1" applyProtection="1">
      <alignment horizontal="left"/>
      <protection locked="0"/>
    </xf>
    <xf numFmtId="0" fontId="42" fillId="0" borderId="0" xfId="0" applyFont="1" applyAlignment="1" applyProtection="1">
      <alignment horizontal="left" vertical="top" wrapText="1"/>
      <protection hidden="1"/>
    </xf>
    <xf numFmtId="0" fontId="43" fillId="0" borderId="0" xfId="0" applyFont="1" applyAlignment="1">
      <alignment wrapText="1"/>
    </xf>
    <xf numFmtId="0" fontId="49" fillId="0" borderId="0" xfId="0" applyFont="1" applyAlignment="1" applyProtection="1">
      <alignment horizontal="left" vertical="top" wrapText="1"/>
      <protection hidden="1"/>
    </xf>
    <xf numFmtId="0" fontId="48" fillId="0" borderId="0" xfId="0" applyFont="1" applyAlignment="1">
      <alignment horizontal="left" vertical="top" wrapText="1"/>
    </xf>
    <xf numFmtId="0" fontId="13" fillId="0" borderId="25" xfId="0" applyFont="1" applyBorder="1" applyAlignment="1" applyProtection="1">
      <alignment horizontal="center" vertical="center" wrapText="1"/>
      <protection hidden="1"/>
    </xf>
    <xf numFmtId="0" fontId="13" fillId="0" borderId="18" xfId="0" applyFont="1" applyBorder="1" applyAlignment="1" applyProtection="1">
      <alignment horizontal="center" vertical="center" wrapText="1"/>
      <protection hidden="1"/>
    </xf>
    <xf numFmtId="0" fontId="13" fillId="0" borderId="25" xfId="0" applyFont="1" applyBorder="1" applyAlignment="1" applyProtection="1">
      <alignment horizontal="center" vertical="top" wrapText="1"/>
      <protection hidden="1"/>
    </xf>
    <xf numFmtId="0" fontId="13" fillId="0" borderId="18" xfId="0" applyFont="1" applyBorder="1" applyAlignment="1" applyProtection="1">
      <alignment horizontal="center" vertical="top" wrapText="1"/>
      <protection hidden="1"/>
    </xf>
    <xf numFmtId="0" fontId="13" fillId="0" borderId="20" xfId="0" applyFont="1" applyBorder="1" applyAlignment="1" applyProtection="1">
      <alignment horizontal="center" vertical="top" wrapText="1"/>
      <protection hidden="1"/>
    </xf>
    <xf numFmtId="0" fontId="13" fillId="0" borderId="21" xfId="0" applyFont="1" applyBorder="1" applyAlignment="1" applyProtection="1">
      <alignment horizontal="center" vertical="top" wrapText="1"/>
      <protection hidden="1"/>
    </xf>
    <xf numFmtId="0" fontId="13" fillId="0" borderId="15" xfId="0" applyFont="1" applyBorder="1" applyAlignment="1" applyProtection="1">
      <alignment horizontal="center" wrapText="1"/>
      <protection hidden="1"/>
    </xf>
    <xf numFmtId="0" fontId="13" fillId="0" borderId="22" xfId="0" applyFont="1" applyBorder="1" applyAlignment="1" applyProtection="1">
      <alignment horizontal="center" wrapText="1"/>
      <protection hidden="1"/>
    </xf>
    <xf numFmtId="0" fontId="8" fillId="0" borderId="0" xfId="0" applyFont="1" applyAlignment="1" applyProtection="1">
      <alignment horizontal="center" vertical="center" wrapText="1"/>
      <protection locked="0"/>
    </xf>
    <xf numFmtId="0" fontId="10" fillId="0" borderId="20" xfId="0" applyFont="1" applyBorder="1" applyAlignment="1" applyProtection="1">
      <alignment horizontal="center" vertical="top" wrapText="1"/>
      <protection hidden="1"/>
    </xf>
    <xf numFmtId="0" fontId="10" fillId="0" borderId="21" xfId="0" applyFont="1" applyBorder="1" applyAlignment="1" applyProtection="1">
      <alignment horizontal="center" vertical="top" wrapText="1"/>
      <protection hidden="1"/>
    </xf>
    <xf numFmtId="0" fontId="10" fillId="0" borderId="15" xfId="0" applyFont="1" applyBorder="1" applyAlignment="1" applyProtection="1">
      <alignment horizontal="center" vertical="center" wrapText="1"/>
      <protection hidden="1"/>
    </xf>
    <xf numFmtId="0" fontId="10" fillId="0" borderId="22" xfId="0" applyFont="1" applyBorder="1" applyAlignment="1" applyProtection="1">
      <alignment horizontal="center" vertical="center" wrapText="1"/>
      <protection hidden="1"/>
    </xf>
    <xf numFmtId="0" fontId="25" fillId="0" borderId="25" xfId="0" applyFont="1" applyBorder="1" applyAlignment="1" applyProtection="1">
      <alignment horizontal="center" vertical="top" wrapText="1"/>
      <protection hidden="1"/>
    </xf>
    <xf numFmtId="0" fontId="25" fillId="0" borderId="18" xfId="0" applyFont="1" applyBorder="1" applyAlignment="1" applyProtection="1">
      <alignment horizontal="center" vertical="top" wrapText="1"/>
      <protection hidden="1"/>
    </xf>
    <xf numFmtId="0" fontId="46" fillId="2" borderId="49" xfId="0" applyFont="1" applyFill="1" applyBorder="1" applyAlignment="1" applyProtection="1">
      <alignment horizontal="left" vertical="top" wrapText="1"/>
      <protection hidden="1"/>
    </xf>
    <xf numFmtId="0" fontId="47" fillId="0" borderId="49" xfId="0" applyFont="1" applyBorder="1" applyAlignment="1">
      <alignment horizontal="left" vertical="top" wrapText="1"/>
    </xf>
    <xf numFmtId="0" fontId="0" fillId="0" borderId="49" xfId="0" applyBorder="1" applyAlignment="1">
      <alignment wrapText="1"/>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nfo@alytausparama.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253"/>
  <sheetViews>
    <sheetView tabSelected="1" topLeftCell="A151" zoomScale="130" zoomScaleNormal="130" workbookViewId="0">
      <selection activeCell="H110" sqref="H110"/>
    </sheetView>
  </sheetViews>
  <sheetFormatPr defaultColWidth="9.140625" defaultRowHeight="15" x14ac:dyDescent="0.25"/>
  <cols>
    <col min="1" max="1" width="6.28515625" style="48" customWidth="1"/>
    <col min="2" max="2" width="44" style="48" customWidth="1"/>
    <col min="3" max="3" width="8.28515625" style="25" customWidth="1"/>
    <col min="4" max="4" width="9" style="25" customWidth="1"/>
    <col min="5" max="5" width="7.140625" style="36" customWidth="1"/>
    <col min="6" max="6" width="14" style="36" customWidth="1"/>
    <col min="7" max="7" width="14.28515625" style="1" customWidth="1"/>
    <col min="8" max="8" width="14.85546875" style="1" customWidth="1"/>
    <col min="9" max="9" width="12.7109375" style="1" customWidth="1"/>
    <col min="10" max="10" width="12.28515625" style="1" customWidth="1"/>
    <col min="11" max="11" width="14.7109375" style="1" customWidth="1"/>
    <col min="12" max="12" width="17.42578125" style="1" customWidth="1"/>
    <col min="13" max="13" width="25.42578125" style="1" customWidth="1"/>
    <col min="14" max="16384" width="9.140625" style="1"/>
  </cols>
  <sheetData>
    <row r="1" spans="1:14" ht="36" customHeight="1" x14ac:dyDescent="0.25">
      <c r="A1" s="42"/>
      <c r="B1" s="42"/>
      <c r="C1" s="21"/>
      <c r="D1" s="21"/>
      <c r="E1" s="28"/>
      <c r="F1" s="28"/>
      <c r="G1" s="257" t="s">
        <v>317</v>
      </c>
      <c r="H1" s="257"/>
      <c r="I1" s="8"/>
      <c r="J1" s="7"/>
      <c r="K1" s="7"/>
      <c r="L1" s="7"/>
    </row>
    <row r="2" spans="1:14" ht="18.75" x14ac:dyDescent="0.3">
      <c r="A2" s="273" t="s">
        <v>10</v>
      </c>
      <c r="B2" s="273"/>
      <c r="C2" s="273"/>
      <c r="D2" s="273"/>
      <c r="E2" s="273"/>
      <c r="F2" s="273"/>
      <c r="G2" s="273"/>
      <c r="H2" s="273"/>
      <c r="I2" s="9"/>
      <c r="J2" s="7"/>
      <c r="K2" s="7"/>
      <c r="L2" s="7"/>
    </row>
    <row r="3" spans="1:14" s="19" customFormat="1" ht="66.75" customHeight="1" x14ac:dyDescent="0.25">
      <c r="A3" s="275" t="s">
        <v>318</v>
      </c>
      <c r="B3" s="275"/>
      <c r="C3" s="275"/>
      <c r="D3" s="275"/>
      <c r="E3" s="275"/>
      <c r="F3" s="275"/>
      <c r="G3" s="275"/>
      <c r="H3" s="275"/>
    </row>
    <row r="4" spans="1:14" ht="17.25" customHeight="1" x14ac:dyDescent="0.25">
      <c r="A4" s="43"/>
      <c r="B4" s="44"/>
      <c r="C4" s="276">
        <v>45404</v>
      </c>
      <c r="D4" s="277"/>
      <c r="E4" s="29"/>
      <c r="F4" s="29"/>
      <c r="G4" s="10"/>
      <c r="H4" s="7"/>
      <c r="I4" s="7"/>
      <c r="J4" s="7"/>
      <c r="K4" s="7"/>
      <c r="L4" s="7"/>
    </row>
    <row r="5" spans="1:14" x14ac:dyDescent="0.25">
      <c r="A5" s="43"/>
      <c r="B5" s="43"/>
      <c r="C5" s="278" t="s">
        <v>1</v>
      </c>
      <c r="D5" s="278"/>
      <c r="E5" s="30"/>
      <c r="F5" s="30"/>
      <c r="G5" s="20"/>
      <c r="H5" s="7"/>
      <c r="I5" s="7"/>
      <c r="J5" s="7"/>
      <c r="K5" s="7"/>
      <c r="L5" s="7"/>
    </row>
    <row r="6" spans="1:14" x14ac:dyDescent="0.25">
      <c r="A6" s="43"/>
      <c r="B6" s="43"/>
      <c r="C6" s="279" t="s">
        <v>350</v>
      </c>
      <c r="D6" s="279"/>
      <c r="E6" s="31"/>
      <c r="F6" s="31"/>
      <c r="G6" s="7"/>
      <c r="H6" s="7"/>
      <c r="I6" s="7"/>
      <c r="J6" s="7"/>
      <c r="K6" s="7"/>
      <c r="L6" s="7"/>
    </row>
    <row r="7" spans="1:14" x14ac:dyDescent="0.25">
      <c r="A7" s="43"/>
      <c r="B7" s="43"/>
      <c r="C7" s="278" t="s">
        <v>2</v>
      </c>
      <c r="D7" s="278"/>
      <c r="E7" s="30"/>
      <c r="F7" s="30"/>
      <c r="G7" s="7"/>
      <c r="H7" s="7"/>
      <c r="I7" s="7"/>
      <c r="J7" s="7"/>
      <c r="K7" s="7"/>
      <c r="L7" s="7"/>
    </row>
    <row r="8" spans="1:14" ht="15.75" thickBot="1" x14ac:dyDescent="0.3">
      <c r="A8" s="43"/>
      <c r="B8" s="43"/>
      <c r="C8" s="22"/>
      <c r="D8" s="22"/>
      <c r="E8" s="31"/>
      <c r="F8" s="31"/>
      <c r="G8" s="7"/>
      <c r="H8" s="7"/>
      <c r="I8" s="7"/>
      <c r="J8" s="7"/>
      <c r="K8" s="7"/>
      <c r="L8" s="7"/>
    </row>
    <row r="9" spans="1:14" ht="46.5" customHeight="1" x14ac:dyDescent="0.25">
      <c r="A9" s="260" t="s">
        <v>12</v>
      </c>
      <c r="B9" s="261"/>
      <c r="C9" s="261"/>
      <c r="D9" s="261"/>
      <c r="E9" s="262"/>
      <c r="F9" s="263" t="s">
        <v>336</v>
      </c>
      <c r="G9" s="263"/>
      <c r="H9" s="264"/>
      <c r="I9" s="11"/>
      <c r="J9" s="7"/>
      <c r="K9" s="7"/>
      <c r="L9" s="7"/>
    </row>
    <row r="10" spans="1:14" ht="39.75" customHeight="1" x14ac:dyDescent="0.25">
      <c r="A10" s="265" t="s">
        <v>13</v>
      </c>
      <c r="B10" s="266"/>
      <c r="C10" s="266"/>
      <c r="D10" s="266"/>
      <c r="E10" s="267"/>
      <c r="F10" s="268" t="s">
        <v>337</v>
      </c>
      <c r="G10" s="268"/>
      <c r="H10" s="269"/>
      <c r="I10" s="11"/>
      <c r="J10" s="7"/>
      <c r="K10" s="7"/>
      <c r="L10" s="7"/>
    </row>
    <row r="11" spans="1:14" ht="27" customHeight="1" x14ac:dyDescent="0.25">
      <c r="A11" s="270" t="s">
        <v>3</v>
      </c>
      <c r="B11" s="271"/>
      <c r="C11" s="271"/>
      <c r="D11" s="271"/>
      <c r="E11" s="272"/>
      <c r="F11" s="268" t="s">
        <v>338</v>
      </c>
      <c r="G11" s="268"/>
      <c r="H11" s="269"/>
      <c r="I11" s="12"/>
      <c r="J11" s="7"/>
      <c r="K11" s="7"/>
      <c r="L11" s="7"/>
    </row>
    <row r="12" spans="1:14" ht="24.75" customHeight="1" x14ac:dyDescent="0.25">
      <c r="A12" s="270" t="s">
        <v>4</v>
      </c>
      <c r="B12" s="271"/>
      <c r="C12" s="271"/>
      <c r="D12" s="271"/>
      <c r="E12" s="272"/>
      <c r="F12" s="280">
        <v>831574640</v>
      </c>
      <c r="G12" s="268"/>
      <c r="H12" s="269"/>
      <c r="I12" s="12"/>
      <c r="J12" s="7"/>
      <c r="K12" s="7"/>
      <c r="L12" s="7"/>
    </row>
    <row r="13" spans="1:14" ht="21" customHeight="1" x14ac:dyDescent="0.25">
      <c r="A13" s="270" t="s">
        <v>5</v>
      </c>
      <c r="B13" s="271"/>
      <c r="C13" s="271"/>
      <c r="D13" s="271"/>
      <c r="E13" s="272"/>
      <c r="F13" s="274" t="s">
        <v>339</v>
      </c>
      <c r="G13" s="268"/>
      <c r="H13" s="269"/>
      <c r="I13" s="12"/>
      <c r="J13" s="7"/>
      <c r="K13" s="7"/>
      <c r="L13" s="7"/>
    </row>
    <row r="14" spans="1:14" ht="36" customHeight="1" thickBot="1" x14ac:dyDescent="0.3">
      <c r="A14" s="281" t="s">
        <v>227</v>
      </c>
      <c r="B14" s="282"/>
      <c r="C14" s="282"/>
      <c r="D14" s="282"/>
      <c r="E14" s="283"/>
      <c r="F14" s="284" t="s">
        <v>340</v>
      </c>
      <c r="G14" s="284"/>
      <c r="H14" s="285"/>
      <c r="I14" s="12"/>
      <c r="J14" s="7"/>
      <c r="K14" s="7"/>
      <c r="L14" s="7"/>
    </row>
    <row r="15" spans="1:14" s="4" customFormat="1" x14ac:dyDescent="0.25">
      <c r="A15" s="42"/>
      <c r="B15" s="42"/>
      <c r="C15" s="21"/>
      <c r="D15" s="21"/>
      <c r="E15" s="28"/>
      <c r="F15" s="28"/>
      <c r="G15" s="8"/>
      <c r="H15" s="8"/>
      <c r="I15" s="7"/>
      <c r="J15" s="7"/>
      <c r="K15" s="7"/>
      <c r="L15" s="7"/>
      <c r="M15" s="1"/>
      <c r="N15" s="1"/>
    </row>
    <row r="16" spans="1:14" s="4" customFormat="1" ht="67.5" customHeight="1" x14ac:dyDescent="0.25">
      <c r="A16" s="258" t="s">
        <v>323</v>
      </c>
      <c r="B16" s="258"/>
      <c r="C16" s="258"/>
      <c r="D16" s="258"/>
      <c r="E16" s="258"/>
      <c r="F16" s="258"/>
      <c r="G16" s="258"/>
      <c r="H16" s="258"/>
      <c r="I16" s="62"/>
      <c r="J16" s="2"/>
      <c r="K16" s="2"/>
      <c r="L16" s="2"/>
      <c r="M16" s="1"/>
      <c r="N16" s="1"/>
    </row>
    <row r="17" spans="1:14" ht="16.5" customHeight="1" x14ac:dyDescent="0.25">
      <c r="A17" s="23"/>
      <c r="B17" s="61">
        <f>ROUND(H155+J170,2)</f>
        <v>4987608.43</v>
      </c>
      <c r="C17" s="293" t="s">
        <v>14</v>
      </c>
      <c r="D17" s="294"/>
      <c r="E17" s="32"/>
      <c r="F17" s="32"/>
      <c r="G17" s="27"/>
      <c r="H17" s="27"/>
      <c r="I17" s="15"/>
      <c r="J17" s="2"/>
      <c r="K17" s="2"/>
      <c r="L17" s="2"/>
    </row>
    <row r="18" spans="1:14" s="4" customFormat="1" ht="18.75" customHeight="1" x14ac:dyDescent="0.25">
      <c r="A18" s="292" t="s">
        <v>247</v>
      </c>
      <c r="B18" s="292"/>
      <c r="C18" s="292"/>
      <c r="D18" s="292"/>
      <c r="E18" s="292"/>
      <c r="F18" s="292"/>
      <c r="G18" s="292"/>
      <c r="H18" s="292"/>
      <c r="I18" s="63"/>
      <c r="J18" s="2"/>
      <c r="K18" s="2"/>
      <c r="L18" s="2"/>
      <c r="M18" s="1"/>
      <c r="N18" s="1"/>
    </row>
    <row r="19" spans="1:14" ht="38.25" customHeight="1" x14ac:dyDescent="0.25">
      <c r="A19" s="23"/>
      <c r="B19" s="56">
        <f>ROUND(G155+I170,2)</f>
        <v>4121990.39</v>
      </c>
      <c r="C19" s="259" t="s">
        <v>228</v>
      </c>
      <c r="D19" s="258"/>
      <c r="E19" s="258"/>
      <c r="F19" s="258"/>
      <c r="G19" s="258"/>
      <c r="H19" s="258"/>
      <c r="I19" s="15"/>
      <c r="J19" s="2"/>
      <c r="K19" s="2"/>
      <c r="L19" s="2"/>
    </row>
    <row r="20" spans="1:14" ht="33.75" customHeight="1" x14ac:dyDescent="0.25">
      <c r="A20" s="286" t="s">
        <v>320</v>
      </c>
      <c r="B20" s="287"/>
      <c r="C20" s="287"/>
      <c r="D20" s="287"/>
      <c r="E20" s="287"/>
      <c r="F20" s="287"/>
      <c r="G20" s="287"/>
      <c r="H20" s="287"/>
      <c r="I20" s="15"/>
      <c r="J20" s="2"/>
      <c r="K20" s="2"/>
      <c r="L20" s="2"/>
    </row>
    <row r="21" spans="1:14" ht="27.75" customHeight="1" x14ac:dyDescent="0.25">
      <c r="A21" s="288" t="s">
        <v>242</v>
      </c>
      <c r="B21" s="289"/>
      <c r="C21" s="289"/>
      <c r="D21" s="289"/>
      <c r="E21" s="289"/>
      <c r="F21" s="289"/>
      <c r="G21" s="289"/>
      <c r="H21" s="289"/>
      <c r="I21" s="15"/>
      <c r="J21" s="2"/>
      <c r="K21" s="2"/>
      <c r="L21" s="2"/>
    </row>
    <row r="22" spans="1:14" ht="49.5" customHeight="1" x14ac:dyDescent="0.25">
      <c r="A22" s="286" t="s">
        <v>249</v>
      </c>
      <c r="B22" s="286"/>
      <c r="C22" s="286"/>
      <c r="D22" s="286"/>
      <c r="E22" s="286"/>
      <c r="F22" s="286"/>
      <c r="G22" s="286"/>
      <c r="H22" s="286"/>
      <c r="I22" s="15"/>
      <c r="J22" s="2"/>
      <c r="K22" s="2"/>
      <c r="L22" s="2"/>
    </row>
    <row r="23" spans="1:14" ht="19.5" customHeight="1" x14ac:dyDescent="0.25">
      <c r="A23" s="371" t="s">
        <v>8</v>
      </c>
      <c r="B23" s="372"/>
      <c r="C23" s="372"/>
      <c r="D23" s="372"/>
      <c r="E23" s="372"/>
      <c r="F23" s="372"/>
      <c r="G23" s="372"/>
      <c r="H23" s="372"/>
      <c r="I23" s="15"/>
      <c r="J23" s="2"/>
      <c r="K23" s="2"/>
      <c r="L23" s="2"/>
    </row>
    <row r="24" spans="1:14" ht="15.75" customHeight="1" thickBot="1" x14ac:dyDescent="0.3">
      <c r="A24" s="310" t="s">
        <v>248</v>
      </c>
      <c r="B24" s="311"/>
      <c r="C24" s="311"/>
      <c r="D24" s="311"/>
      <c r="E24" s="311"/>
      <c r="F24" s="311"/>
      <c r="G24" s="311"/>
      <c r="H24" s="311"/>
      <c r="I24" s="15"/>
      <c r="J24" s="2"/>
      <c r="K24" s="2"/>
      <c r="L24" s="2"/>
    </row>
    <row r="25" spans="1:14" s="4" customFormat="1" ht="25.5" customHeight="1" x14ac:dyDescent="0.25">
      <c r="A25" s="324" t="s">
        <v>0</v>
      </c>
      <c r="B25" s="327" t="s">
        <v>20</v>
      </c>
      <c r="C25" s="320" t="s">
        <v>6</v>
      </c>
      <c r="D25" s="386" t="s">
        <v>319</v>
      </c>
      <c r="E25" s="322" t="s">
        <v>354</v>
      </c>
      <c r="F25" s="382" t="s">
        <v>229</v>
      </c>
      <c r="G25" s="384" t="s">
        <v>19</v>
      </c>
      <c r="H25" s="385"/>
      <c r="I25" s="3"/>
      <c r="J25" s="3"/>
      <c r="K25" s="64"/>
      <c r="L25" s="64"/>
      <c r="M25" s="1"/>
      <c r="N25" s="1"/>
    </row>
    <row r="26" spans="1:14" s="4" customFormat="1" ht="49.5" customHeight="1" thickBot="1" x14ac:dyDescent="0.3">
      <c r="A26" s="325"/>
      <c r="B26" s="328"/>
      <c r="C26" s="321"/>
      <c r="D26" s="387"/>
      <c r="E26" s="323"/>
      <c r="F26" s="383"/>
      <c r="G26" s="88" t="s">
        <v>228</v>
      </c>
      <c r="H26" s="89" t="s">
        <v>230</v>
      </c>
      <c r="I26" s="65"/>
      <c r="J26" s="65"/>
      <c r="K26" s="65"/>
      <c r="L26" s="65"/>
      <c r="M26" s="1"/>
      <c r="N26" s="1"/>
    </row>
    <row r="27" spans="1:14" s="4" customFormat="1" ht="16.5" thickBot="1" x14ac:dyDescent="0.3">
      <c r="A27" s="93">
        <v>1</v>
      </c>
      <c r="B27" s="94">
        <v>2</v>
      </c>
      <c r="C27" s="94">
        <v>3</v>
      </c>
      <c r="D27" s="94">
        <v>4</v>
      </c>
      <c r="E27" s="94">
        <v>5</v>
      </c>
      <c r="F27" s="94">
        <v>6</v>
      </c>
      <c r="G27" s="95">
        <v>7</v>
      </c>
      <c r="H27" s="96">
        <v>8</v>
      </c>
      <c r="I27" s="3"/>
      <c r="J27" s="3"/>
      <c r="K27" s="3"/>
      <c r="L27" s="3"/>
      <c r="M27" s="1"/>
      <c r="N27" s="1"/>
    </row>
    <row r="28" spans="1:14" ht="19.5" customHeight="1" x14ac:dyDescent="0.25">
      <c r="A28" s="156"/>
      <c r="B28" s="146" t="s">
        <v>25</v>
      </c>
      <c r="C28" s="157"/>
      <c r="D28" s="122"/>
      <c r="E28" s="123"/>
      <c r="F28" s="124"/>
      <c r="G28" s="125"/>
      <c r="H28" s="126"/>
      <c r="I28" s="3"/>
      <c r="J28" s="3"/>
      <c r="K28" s="3"/>
      <c r="L28" s="3"/>
    </row>
    <row r="29" spans="1:14" ht="15.75" x14ac:dyDescent="0.25">
      <c r="A29" s="158" t="s">
        <v>26</v>
      </c>
      <c r="B29" s="147" t="s">
        <v>285</v>
      </c>
      <c r="C29" s="159" t="s">
        <v>27</v>
      </c>
      <c r="D29" s="119">
        <v>100</v>
      </c>
      <c r="E29" s="50">
        <v>21</v>
      </c>
      <c r="F29" s="51">
        <v>195.5</v>
      </c>
      <c r="G29" s="54">
        <f t="shared" ref="G29:G85" si="0">ROUND(D29*F29,2)</f>
        <v>19550</v>
      </c>
      <c r="H29" s="55">
        <f t="shared" ref="H29:H85" si="1">ROUND(G29+(E29*G29)/100,2)</f>
        <v>23655.5</v>
      </c>
      <c r="I29" s="3"/>
      <c r="J29" s="3"/>
      <c r="K29" s="3"/>
      <c r="L29" s="3"/>
    </row>
    <row r="30" spans="1:14" ht="15.75" x14ac:dyDescent="0.25">
      <c r="A30" s="158" t="s">
        <v>28</v>
      </c>
      <c r="B30" s="147" t="s">
        <v>284</v>
      </c>
      <c r="C30" s="160" t="s">
        <v>27</v>
      </c>
      <c r="D30" s="108">
        <v>100</v>
      </c>
      <c r="E30" s="50">
        <v>21</v>
      </c>
      <c r="F30" s="52">
        <v>201.27</v>
      </c>
      <c r="G30" s="54">
        <f t="shared" si="0"/>
        <v>20127</v>
      </c>
      <c r="H30" s="55">
        <f t="shared" si="1"/>
        <v>24353.67</v>
      </c>
      <c r="I30" s="3"/>
      <c r="J30" s="3"/>
      <c r="K30" s="3"/>
      <c r="L30" s="3"/>
    </row>
    <row r="31" spans="1:14" ht="18.75" customHeight="1" x14ac:dyDescent="0.25">
      <c r="A31" s="158" t="s">
        <v>29</v>
      </c>
      <c r="B31" s="147" t="s">
        <v>286</v>
      </c>
      <c r="C31" s="160" t="s">
        <v>30</v>
      </c>
      <c r="D31" s="107">
        <v>5</v>
      </c>
      <c r="E31" s="50">
        <v>21</v>
      </c>
      <c r="F31" s="52">
        <v>602.09</v>
      </c>
      <c r="G31" s="54">
        <f t="shared" si="0"/>
        <v>3010.45</v>
      </c>
      <c r="H31" s="55">
        <f t="shared" si="1"/>
        <v>3642.64</v>
      </c>
      <c r="I31" s="3"/>
      <c r="J31" s="3"/>
      <c r="K31" s="3"/>
      <c r="L31" s="3"/>
    </row>
    <row r="32" spans="1:14" ht="30" x14ac:dyDescent="0.25">
      <c r="A32" s="158" t="s">
        <v>31</v>
      </c>
      <c r="B32" s="147" t="s">
        <v>287</v>
      </c>
      <c r="C32" s="160" t="s">
        <v>32</v>
      </c>
      <c r="D32" s="108">
        <v>1000</v>
      </c>
      <c r="E32" s="50">
        <v>21</v>
      </c>
      <c r="F32" s="52">
        <v>3.01</v>
      </c>
      <c r="G32" s="54">
        <f t="shared" si="0"/>
        <v>3010</v>
      </c>
      <c r="H32" s="55">
        <f t="shared" si="1"/>
        <v>3642.1</v>
      </c>
      <c r="I32" s="3"/>
      <c r="J32" s="3"/>
      <c r="K32" s="3"/>
      <c r="L32" s="3"/>
    </row>
    <row r="33" spans="1:12" ht="29.25" customHeight="1" x14ac:dyDescent="0.25">
      <c r="A33" s="158" t="s">
        <v>33</v>
      </c>
      <c r="B33" s="147" t="s">
        <v>288</v>
      </c>
      <c r="C33" s="160" t="s">
        <v>32</v>
      </c>
      <c r="D33" s="108">
        <v>500</v>
      </c>
      <c r="E33" s="50">
        <v>21</v>
      </c>
      <c r="F33" s="52">
        <v>4.93</v>
      </c>
      <c r="G33" s="54">
        <f t="shared" si="0"/>
        <v>2465</v>
      </c>
      <c r="H33" s="55">
        <f t="shared" si="1"/>
        <v>2982.65</v>
      </c>
      <c r="I33" s="3"/>
      <c r="J33" s="3"/>
      <c r="K33" s="3"/>
      <c r="L33" s="3"/>
    </row>
    <row r="34" spans="1:12" ht="18" customHeight="1" x14ac:dyDescent="0.25">
      <c r="A34" s="158" t="s">
        <v>34</v>
      </c>
      <c r="B34" s="147" t="s">
        <v>35</v>
      </c>
      <c r="C34" s="160" t="s">
        <v>36</v>
      </c>
      <c r="D34" s="107">
        <v>3</v>
      </c>
      <c r="E34" s="50">
        <v>21</v>
      </c>
      <c r="F34" s="52">
        <v>26.55</v>
      </c>
      <c r="G34" s="54">
        <f t="shared" si="0"/>
        <v>79.650000000000006</v>
      </c>
      <c r="H34" s="55">
        <f t="shared" si="1"/>
        <v>96.38</v>
      </c>
      <c r="I34" s="3"/>
      <c r="J34" s="3"/>
      <c r="K34" s="3"/>
      <c r="L34" s="3"/>
    </row>
    <row r="35" spans="1:12" ht="36.75" customHeight="1" x14ac:dyDescent="0.25">
      <c r="A35" s="158" t="s">
        <v>37</v>
      </c>
      <c r="B35" s="147" t="s">
        <v>259</v>
      </c>
      <c r="C35" s="160" t="s">
        <v>36</v>
      </c>
      <c r="D35" s="107">
        <v>50</v>
      </c>
      <c r="E35" s="50">
        <v>21</v>
      </c>
      <c r="F35" s="52">
        <v>35.799999999999997</v>
      </c>
      <c r="G35" s="54">
        <f t="shared" si="0"/>
        <v>1790</v>
      </c>
      <c r="H35" s="55">
        <f t="shared" si="1"/>
        <v>2165.9</v>
      </c>
      <c r="I35" s="3"/>
      <c r="J35" s="3"/>
      <c r="K35" s="3"/>
      <c r="L35" s="3"/>
    </row>
    <row r="36" spans="1:12" ht="30" x14ac:dyDescent="0.25">
      <c r="A36" s="158" t="s">
        <v>38</v>
      </c>
      <c r="B36" s="147" t="s">
        <v>260</v>
      </c>
      <c r="C36" s="160" t="s">
        <v>40</v>
      </c>
      <c r="D36" s="108">
        <v>5000</v>
      </c>
      <c r="E36" s="50">
        <v>21</v>
      </c>
      <c r="F36" s="52">
        <v>11.7</v>
      </c>
      <c r="G36" s="54">
        <f t="shared" si="0"/>
        <v>58500</v>
      </c>
      <c r="H36" s="55">
        <f t="shared" si="1"/>
        <v>70785</v>
      </c>
      <c r="I36" s="3"/>
      <c r="J36" s="3"/>
      <c r="K36" s="3"/>
      <c r="L36" s="3"/>
    </row>
    <row r="37" spans="1:12" ht="15.75" x14ac:dyDescent="0.25">
      <c r="A37" s="158" t="s">
        <v>39</v>
      </c>
      <c r="B37" s="147" t="s">
        <v>42</v>
      </c>
      <c r="C37" s="160" t="s">
        <v>43</v>
      </c>
      <c r="D37" s="108">
        <v>10000</v>
      </c>
      <c r="E37" s="50">
        <v>21</v>
      </c>
      <c r="F37" s="52">
        <v>0.2</v>
      </c>
      <c r="G37" s="54">
        <f t="shared" si="0"/>
        <v>2000</v>
      </c>
      <c r="H37" s="55">
        <f t="shared" si="1"/>
        <v>2420</v>
      </c>
      <c r="I37" s="3"/>
      <c r="J37" s="3"/>
      <c r="K37" s="3"/>
      <c r="L37" s="3"/>
    </row>
    <row r="38" spans="1:12" ht="19.5" customHeight="1" x14ac:dyDescent="0.25">
      <c r="A38" s="158" t="s">
        <v>41</v>
      </c>
      <c r="B38" s="147" t="s">
        <v>261</v>
      </c>
      <c r="C38" s="160" t="s">
        <v>40</v>
      </c>
      <c r="D38" s="108">
        <v>50</v>
      </c>
      <c r="E38" s="50">
        <v>21</v>
      </c>
      <c r="F38" s="52">
        <v>11.7</v>
      </c>
      <c r="G38" s="54">
        <f t="shared" si="0"/>
        <v>585</v>
      </c>
      <c r="H38" s="55">
        <f t="shared" si="1"/>
        <v>707.85</v>
      </c>
      <c r="I38" s="3"/>
      <c r="J38" s="3"/>
      <c r="K38" s="3"/>
      <c r="L38" s="3"/>
    </row>
    <row r="39" spans="1:12" ht="16.5" customHeight="1" x14ac:dyDescent="0.25">
      <c r="A39" s="162"/>
      <c r="B39" s="149" t="s">
        <v>44</v>
      </c>
      <c r="C39" s="163"/>
      <c r="D39" s="128"/>
      <c r="E39" s="120"/>
      <c r="F39" s="121"/>
      <c r="G39" s="129"/>
      <c r="H39" s="130"/>
      <c r="I39" s="3"/>
      <c r="J39" s="3"/>
      <c r="K39" s="3"/>
      <c r="L39" s="3"/>
    </row>
    <row r="40" spans="1:12" ht="47.25" customHeight="1" x14ac:dyDescent="0.25">
      <c r="A40" s="158" t="s">
        <v>45</v>
      </c>
      <c r="B40" s="147" t="s">
        <v>262</v>
      </c>
      <c r="C40" s="159" t="s">
        <v>46</v>
      </c>
      <c r="D40" s="119">
        <v>10</v>
      </c>
      <c r="E40" s="50">
        <v>21</v>
      </c>
      <c r="F40" s="51">
        <v>3094.22</v>
      </c>
      <c r="G40" s="54">
        <f t="shared" si="0"/>
        <v>30942.2</v>
      </c>
      <c r="H40" s="55">
        <f t="shared" si="1"/>
        <v>37440.06</v>
      </c>
      <c r="I40" s="3"/>
      <c r="J40" s="3"/>
      <c r="K40" s="3"/>
      <c r="L40" s="3"/>
    </row>
    <row r="41" spans="1:12" ht="18" customHeight="1" x14ac:dyDescent="0.25">
      <c r="A41" s="158" t="s">
        <v>47</v>
      </c>
      <c r="B41" s="147" t="s">
        <v>48</v>
      </c>
      <c r="C41" s="160" t="s">
        <v>36</v>
      </c>
      <c r="D41" s="107">
        <v>300</v>
      </c>
      <c r="E41" s="50">
        <v>21</v>
      </c>
      <c r="F41" s="52">
        <v>12.82</v>
      </c>
      <c r="G41" s="54">
        <f t="shared" si="0"/>
        <v>3846</v>
      </c>
      <c r="H41" s="55">
        <f t="shared" si="1"/>
        <v>4653.66</v>
      </c>
      <c r="I41" s="3"/>
      <c r="J41" s="3"/>
      <c r="K41" s="3"/>
      <c r="L41" s="3"/>
    </row>
    <row r="42" spans="1:12" ht="29.25" customHeight="1" x14ac:dyDescent="0.25">
      <c r="A42" s="158" t="s">
        <v>49</v>
      </c>
      <c r="B42" s="147" t="s">
        <v>50</v>
      </c>
      <c r="C42" s="160" t="s">
        <v>27</v>
      </c>
      <c r="D42" s="107">
        <v>50</v>
      </c>
      <c r="E42" s="50">
        <v>21</v>
      </c>
      <c r="F42" s="52">
        <v>267.87</v>
      </c>
      <c r="G42" s="54">
        <f t="shared" si="0"/>
        <v>13393.5</v>
      </c>
      <c r="H42" s="55">
        <f t="shared" si="1"/>
        <v>16206.14</v>
      </c>
      <c r="I42" s="3"/>
      <c r="J42" s="3"/>
      <c r="K42" s="3"/>
      <c r="L42" s="3"/>
    </row>
    <row r="43" spans="1:12" ht="33.75" customHeight="1" x14ac:dyDescent="0.25">
      <c r="A43" s="158" t="s">
        <v>51</v>
      </c>
      <c r="B43" s="147" t="s">
        <v>52</v>
      </c>
      <c r="C43" s="160" t="s">
        <v>27</v>
      </c>
      <c r="D43" s="107">
        <v>50</v>
      </c>
      <c r="E43" s="50">
        <v>21</v>
      </c>
      <c r="F43" s="52">
        <v>91.55</v>
      </c>
      <c r="G43" s="54">
        <f t="shared" si="0"/>
        <v>4577.5</v>
      </c>
      <c r="H43" s="55">
        <f t="shared" si="1"/>
        <v>5538.78</v>
      </c>
      <c r="I43" s="3"/>
      <c r="J43" s="3"/>
      <c r="K43" s="3"/>
      <c r="L43" s="3"/>
    </row>
    <row r="44" spans="1:12" ht="35.25" customHeight="1" x14ac:dyDescent="0.25">
      <c r="A44" s="158" t="s">
        <v>53</v>
      </c>
      <c r="B44" s="147" t="s">
        <v>54</v>
      </c>
      <c r="C44" s="160" t="s">
        <v>55</v>
      </c>
      <c r="D44" s="107">
        <v>20</v>
      </c>
      <c r="E44" s="50">
        <v>21</v>
      </c>
      <c r="F44" s="52">
        <v>995.59</v>
      </c>
      <c r="G44" s="54">
        <f t="shared" si="0"/>
        <v>19911.8</v>
      </c>
      <c r="H44" s="55">
        <f t="shared" si="1"/>
        <v>24093.279999999999</v>
      </c>
      <c r="I44" s="3"/>
      <c r="J44" s="3"/>
      <c r="K44" s="3"/>
      <c r="L44" s="3"/>
    </row>
    <row r="45" spans="1:12" ht="30" x14ac:dyDescent="0.25">
      <c r="A45" s="158" t="s">
        <v>56</v>
      </c>
      <c r="B45" s="147" t="s">
        <v>57</v>
      </c>
      <c r="C45" s="161" t="s">
        <v>55</v>
      </c>
      <c r="D45" s="112">
        <v>5</v>
      </c>
      <c r="E45" s="50">
        <v>21</v>
      </c>
      <c r="F45" s="127">
        <v>1653.76</v>
      </c>
      <c r="G45" s="57">
        <f t="shared" si="0"/>
        <v>8268.7999999999993</v>
      </c>
      <c r="H45" s="58">
        <f t="shared" si="1"/>
        <v>10005.25</v>
      </c>
      <c r="I45" s="3"/>
      <c r="J45" s="3"/>
      <c r="K45" s="3"/>
      <c r="L45" s="3"/>
    </row>
    <row r="46" spans="1:12" ht="16.5" customHeight="1" x14ac:dyDescent="0.25">
      <c r="A46" s="162"/>
      <c r="B46" s="149" t="s">
        <v>58</v>
      </c>
      <c r="C46" s="163"/>
      <c r="D46" s="128"/>
      <c r="E46" s="53"/>
      <c r="F46" s="200"/>
      <c r="G46" s="129"/>
      <c r="H46" s="130"/>
      <c r="I46" s="3"/>
      <c r="J46" s="3"/>
      <c r="K46" s="3"/>
      <c r="L46" s="3"/>
    </row>
    <row r="47" spans="1:12" ht="30" x14ac:dyDescent="0.25">
      <c r="A47" s="158" t="s">
        <v>59</v>
      </c>
      <c r="B47" s="147" t="s">
        <v>60</v>
      </c>
      <c r="C47" s="159" t="s">
        <v>61</v>
      </c>
      <c r="D47" s="119">
        <v>20</v>
      </c>
      <c r="E47" s="50">
        <v>21</v>
      </c>
      <c r="F47" s="201">
        <v>97.49</v>
      </c>
      <c r="G47" s="54">
        <f t="shared" si="0"/>
        <v>1949.8</v>
      </c>
      <c r="H47" s="55">
        <f t="shared" si="1"/>
        <v>2359.2600000000002</v>
      </c>
      <c r="I47" s="3"/>
      <c r="J47" s="3"/>
      <c r="K47" s="3"/>
      <c r="L47" s="3"/>
    </row>
    <row r="48" spans="1:12" ht="33" customHeight="1" x14ac:dyDescent="0.25">
      <c r="A48" s="158" t="s">
        <v>62</v>
      </c>
      <c r="B48" s="147" t="s">
        <v>63</v>
      </c>
      <c r="C48" s="160" t="s">
        <v>61</v>
      </c>
      <c r="D48" s="107">
        <v>10</v>
      </c>
      <c r="E48" s="50">
        <v>21</v>
      </c>
      <c r="F48" s="51">
        <v>98.21</v>
      </c>
      <c r="G48" s="54">
        <f t="shared" si="0"/>
        <v>982.1</v>
      </c>
      <c r="H48" s="55">
        <f t="shared" si="1"/>
        <v>1188.3399999999999</v>
      </c>
      <c r="I48" s="3"/>
      <c r="J48" s="3"/>
      <c r="K48" s="3"/>
      <c r="L48" s="3"/>
    </row>
    <row r="49" spans="1:12" ht="31.5" customHeight="1" x14ac:dyDescent="0.25">
      <c r="A49" s="158" t="s">
        <v>64</v>
      </c>
      <c r="B49" s="147" t="s">
        <v>65</v>
      </c>
      <c r="C49" s="160" t="s">
        <v>61</v>
      </c>
      <c r="D49" s="107">
        <v>5</v>
      </c>
      <c r="E49" s="50">
        <v>21</v>
      </c>
      <c r="F49" s="52">
        <v>119.75</v>
      </c>
      <c r="G49" s="54">
        <f t="shared" si="0"/>
        <v>598.75</v>
      </c>
      <c r="H49" s="55">
        <f t="shared" si="1"/>
        <v>724.49</v>
      </c>
      <c r="I49" s="3"/>
      <c r="J49" s="3"/>
      <c r="K49" s="3"/>
      <c r="L49" s="3"/>
    </row>
    <row r="50" spans="1:12" ht="22.5" customHeight="1" x14ac:dyDescent="0.25">
      <c r="A50" s="158" t="s">
        <v>66</v>
      </c>
      <c r="B50" s="147" t="s">
        <v>67</v>
      </c>
      <c r="C50" s="161" t="s">
        <v>61</v>
      </c>
      <c r="D50" s="112">
        <v>20</v>
      </c>
      <c r="E50" s="50">
        <v>21</v>
      </c>
      <c r="F50" s="127">
        <v>15.12</v>
      </c>
      <c r="G50" s="57">
        <f t="shared" si="0"/>
        <v>302.39999999999998</v>
      </c>
      <c r="H50" s="58">
        <f t="shared" si="1"/>
        <v>365.9</v>
      </c>
      <c r="I50" s="3"/>
      <c r="J50" s="3"/>
      <c r="K50" s="3"/>
      <c r="L50" s="3"/>
    </row>
    <row r="51" spans="1:12" ht="15" customHeight="1" x14ac:dyDescent="0.25">
      <c r="A51" s="145" t="s">
        <v>321</v>
      </c>
      <c r="B51" s="143" t="s">
        <v>322</v>
      </c>
      <c r="C51" s="118" t="s">
        <v>61</v>
      </c>
      <c r="D51" s="109">
        <v>20</v>
      </c>
      <c r="E51" s="50">
        <v>21</v>
      </c>
      <c r="F51" s="52">
        <v>228.9</v>
      </c>
      <c r="G51" s="54">
        <f t="shared" si="0"/>
        <v>4578</v>
      </c>
      <c r="H51" s="55">
        <f t="shared" si="1"/>
        <v>5539.38</v>
      </c>
      <c r="I51" s="3"/>
      <c r="J51" s="3"/>
      <c r="K51" s="3"/>
      <c r="L51" s="3"/>
    </row>
    <row r="52" spans="1:12" ht="33.75" customHeight="1" x14ac:dyDescent="0.25">
      <c r="A52" s="158" t="s">
        <v>68</v>
      </c>
      <c r="B52" s="147" t="s">
        <v>69</v>
      </c>
      <c r="C52" s="160" t="s">
        <v>61</v>
      </c>
      <c r="D52" s="107">
        <v>20</v>
      </c>
      <c r="E52" s="50">
        <v>21</v>
      </c>
      <c r="F52" s="52">
        <v>822.39</v>
      </c>
      <c r="G52" s="54">
        <f t="shared" si="0"/>
        <v>16447.8</v>
      </c>
      <c r="H52" s="55">
        <f t="shared" si="1"/>
        <v>19901.84</v>
      </c>
      <c r="I52" s="3"/>
      <c r="J52" s="3"/>
      <c r="K52" s="3"/>
      <c r="L52" s="3"/>
    </row>
    <row r="53" spans="1:12" ht="30" customHeight="1" x14ac:dyDescent="0.25">
      <c r="A53" s="158" t="s">
        <v>70</v>
      </c>
      <c r="B53" s="147" t="s">
        <v>71</v>
      </c>
      <c r="C53" s="160" t="s">
        <v>61</v>
      </c>
      <c r="D53" s="107">
        <v>20</v>
      </c>
      <c r="E53" s="50">
        <v>21</v>
      </c>
      <c r="F53" s="52">
        <v>424.06</v>
      </c>
      <c r="G53" s="54">
        <f t="shared" si="0"/>
        <v>8481.2000000000007</v>
      </c>
      <c r="H53" s="55">
        <f t="shared" si="1"/>
        <v>10262.25</v>
      </c>
      <c r="I53" s="3"/>
      <c r="J53" s="3"/>
      <c r="K53" s="3"/>
      <c r="L53" s="3"/>
    </row>
    <row r="54" spans="1:12" ht="30" customHeight="1" x14ac:dyDescent="0.25">
      <c r="A54" s="158" t="s">
        <v>72</v>
      </c>
      <c r="B54" s="147" t="s">
        <v>73</v>
      </c>
      <c r="C54" s="160" t="s">
        <v>61</v>
      </c>
      <c r="D54" s="107">
        <v>20</v>
      </c>
      <c r="E54" s="50">
        <v>21</v>
      </c>
      <c r="F54" s="52">
        <v>424.06</v>
      </c>
      <c r="G54" s="54">
        <f t="shared" si="0"/>
        <v>8481.2000000000007</v>
      </c>
      <c r="H54" s="55">
        <f>ROUND(G54+(E54*G54)/100,2)</f>
        <v>10262.25</v>
      </c>
      <c r="I54" s="3"/>
      <c r="J54" s="3"/>
      <c r="K54" s="3"/>
      <c r="L54" s="3"/>
    </row>
    <row r="55" spans="1:12" ht="43.5" customHeight="1" x14ac:dyDescent="0.25">
      <c r="A55" s="158" t="s">
        <v>74</v>
      </c>
      <c r="B55" s="147" t="s">
        <v>75</v>
      </c>
      <c r="C55" s="160" t="s">
        <v>61</v>
      </c>
      <c r="D55" s="107">
        <v>30</v>
      </c>
      <c r="E55" s="50">
        <v>21</v>
      </c>
      <c r="F55" s="52">
        <v>153.85</v>
      </c>
      <c r="G55" s="54">
        <f t="shared" si="0"/>
        <v>4615.5</v>
      </c>
      <c r="H55" s="55">
        <f t="shared" si="1"/>
        <v>5584.76</v>
      </c>
      <c r="I55" s="3"/>
      <c r="J55" s="3"/>
      <c r="K55" s="3"/>
      <c r="L55" s="3"/>
    </row>
    <row r="56" spans="1:12" ht="35.25" customHeight="1" x14ac:dyDescent="0.25">
      <c r="A56" s="158" t="s">
        <v>76</v>
      </c>
      <c r="B56" s="147" t="s">
        <v>77</v>
      </c>
      <c r="C56" s="160" t="s">
        <v>61</v>
      </c>
      <c r="D56" s="107">
        <v>20</v>
      </c>
      <c r="E56" s="50">
        <v>21</v>
      </c>
      <c r="F56" s="52">
        <v>303.85000000000002</v>
      </c>
      <c r="G56" s="54">
        <f t="shared" si="0"/>
        <v>6077</v>
      </c>
      <c r="H56" s="55">
        <f t="shared" si="1"/>
        <v>7353.17</v>
      </c>
      <c r="I56" s="3"/>
      <c r="J56" s="3"/>
      <c r="K56" s="3"/>
      <c r="L56" s="3"/>
    </row>
    <row r="57" spans="1:12" ht="31.5" customHeight="1" x14ac:dyDescent="0.25">
      <c r="A57" s="158" t="s">
        <v>78</v>
      </c>
      <c r="B57" s="147" t="s">
        <v>79</v>
      </c>
      <c r="C57" s="160" t="s">
        <v>32</v>
      </c>
      <c r="D57" s="107">
        <v>50</v>
      </c>
      <c r="E57" s="50">
        <v>21</v>
      </c>
      <c r="F57" s="202">
        <v>151.44999999999999</v>
      </c>
      <c r="G57" s="54">
        <f t="shared" si="0"/>
        <v>7572.5</v>
      </c>
      <c r="H57" s="55">
        <f t="shared" si="1"/>
        <v>9162.73</v>
      </c>
      <c r="I57" s="3"/>
      <c r="J57" s="3"/>
      <c r="K57" s="3"/>
      <c r="L57" s="3"/>
    </row>
    <row r="58" spans="1:12" ht="31.5" customHeight="1" x14ac:dyDescent="0.25">
      <c r="A58" s="158" t="s">
        <v>80</v>
      </c>
      <c r="B58" s="147" t="s">
        <v>81</v>
      </c>
      <c r="C58" s="160" t="s">
        <v>32</v>
      </c>
      <c r="D58" s="107">
        <v>50</v>
      </c>
      <c r="E58" s="50">
        <v>21</v>
      </c>
      <c r="F58" s="52">
        <v>78.209999999999994</v>
      </c>
      <c r="G58" s="54">
        <f t="shared" si="0"/>
        <v>3910.5</v>
      </c>
      <c r="H58" s="55">
        <f t="shared" si="1"/>
        <v>4731.71</v>
      </c>
      <c r="I58" s="3"/>
      <c r="J58" s="3"/>
      <c r="K58" s="3"/>
      <c r="L58" s="3"/>
    </row>
    <row r="59" spans="1:12" ht="35.25" customHeight="1" x14ac:dyDescent="0.25">
      <c r="A59" s="158" t="s">
        <v>82</v>
      </c>
      <c r="B59" s="147" t="s">
        <v>83</v>
      </c>
      <c r="C59" s="160" t="s">
        <v>32</v>
      </c>
      <c r="D59" s="107">
        <v>50</v>
      </c>
      <c r="E59" s="50">
        <v>21</v>
      </c>
      <c r="F59" s="127">
        <v>86.7</v>
      </c>
      <c r="G59" s="54">
        <f t="shared" si="0"/>
        <v>4335</v>
      </c>
      <c r="H59" s="55">
        <f t="shared" si="1"/>
        <v>5245.35</v>
      </c>
      <c r="I59" s="3"/>
      <c r="J59" s="3"/>
      <c r="K59" s="3"/>
      <c r="L59" s="3"/>
    </row>
    <row r="60" spans="1:12" ht="33" customHeight="1" x14ac:dyDescent="0.25">
      <c r="A60" s="158" t="s">
        <v>84</v>
      </c>
      <c r="B60" s="147" t="s">
        <v>85</v>
      </c>
      <c r="C60" s="160" t="s">
        <v>32</v>
      </c>
      <c r="D60" s="107">
        <v>50</v>
      </c>
      <c r="E60" s="50">
        <v>21</v>
      </c>
      <c r="F60" s="202">
        <v>142.30000000000001</v>
      </c>
      <c r="G60" s="54">
        <f t="shared" si="0"/>
        <v>7115</v>
      </c>
      <c r="H60" s="55">
        <f t="shared" si="1"/>
        <v>8609.15</v>
      </c>
      <c r="I60" s="3"/>
      <c r="J60" s="3"/>
      <c r="K60" s="3"/>
      <c r="L60" s="3"/>
    </row>
    <row r="61" spans="1:12" ht="15.75" customHeight="1" x14ac:dyDescent="0.25">
      <c r="A61" s="158" t="s">
        <v>86</v>
      </c>
      <c r="B61" s="147" t="s">
        <v>87</v>
      </c>
      <c r="C61" s="160" t="s">
        <v>61</v>
      </c>
      <c r="D61" s="107">
        <v>20</v>
      </c>
      <c r="E61" s="50">
        <v>21</v>
      </c>
      <c r="F61" s="51">
        <v>37.72</v>
      </c>
      <c r="G61" s="54">
        <f t="shared" si="0"/>
        <v>754.4</v>
      </c>
      <c r="H61" s="55">
        <f t="shared" si="1"/>
        <v>912.82</v>
      </c>
      <c r="I61" s="3"/>
      <c r="J61" s="3"/>
      <c r="K61" s="3"/>
      <c r="L61" s="3"/>
    </row>
    <row r="62" spans="1:12" ht="64.5" customHeight="1" x14ac:dyDescent="0.25">
      <c r="A62" s="158" t="s">
        <v>88</v>
      </c>
      <c r="B62" s="147" t="s">
        <v>89</v>
      </c>
      <c r="C62" s="160" t="s">
        <v>90</v>
      </c>
      <c r="D62" s="148">
        <v>3</v>
      </c>
      <c r="E62" s="50">
        <v>21</v>
      </c>
      <c r="F62" s="52">
        <v>1672.61</v>
      </c>
      <c r="G62" s="54">
        <f t="shared" si="0"/>
        <v>5017.83</v>
      </c>
      <c r="H62" s="55">
        <f t="shared" si="1"/>
        <v>6071.57</v>
      </c>
      <c r="I62" s="3"/>
      <c r="J62" s="3"/>
      <c r="K62" s="3"/>
      <c r="L62" s="3"/>
    </row>
    <row r="63" spans="1:12" ht="19.5" customHeight="1" x14ac:dyDescent="0.25">
      <c r="A63" s="158" t="s">
        <v>91</v>
      </c>
      <c r="B63" s="147" t="s">
        <v>92</v>
      </c>
      <c r="C63" s="160" t="s">
        <v>32</v>
      </c>
      <c r="D63" s="107">
        <v>100</v>
      </c>
      <c r="E63" s="50">
        <v>21</v>
      </c>
      <c r="F63" s="52">
        <v>2.92</v>
      </c>
      <c r="G63" s="54">
        <f t="shared" si="0"/>
        <v>292</v>
      </c>
      <c r="H63" s="55">
        <f t="shared" si="1"/>
        <v>353.32</v>
      </c>
      <c r="I63" s="3"/>
      <c r="J63" s="3"/>
      <c r="K63" s="3"/>
      <c r="L63" s="3"/>
    </row>
    <row r="64" spans="1:12" ht="31.5" customHeight="1" x14ac:dyDescent="0.25">
      <c r="A64" s="158" t="s">
        <v>93</v>
      </c>
      <c r="B64" s="147" t="s">
        <v>94</v>
      </c>
      <c r="C64" s="160" t="s">
        <v>90</v>
      </c>
      <c r="D64" s="107">
        <v>5</v>
      </c>
      <c r="E64" s="50">
        <v>21</v>
      </c>
      <c r="F64" s="203">
        <v>707.7</v>
      </c>
      <c r="G64" s="54">
        <f t="shared" si="0"/>
        <v>3538.5</v>
      </c>
      <c r="H64" s="55">
        <f t="shared" si="1"/>
        <v>4281.59</v>
      </c>
      <c r="I64" s="3"/>
      <c r="J64" s="3"/>
      <c r="K64" s="3"/>
      <c r="L64" s="3"/>
    </row>
    <row r="65" spans="1:12" ht="31.5" customHeight="1" x14ac:dyDescent="0.25">
      <c r="A65" s="158" t="s">
        <v>95</v>
      </c>
      <c r="B65" s="147" t="s">
        <v>96</v>
      </c>
      <c r="C65" s="160" t="s">
        <v>90</v>
      </c>
      <c r="D65" s="107">
        <v>5</v>
      </c>
      <c r="E65" s="50">
        <v>21</v>
      </c>
      <c r="F65" s="52">
        <v>1077.3</v>
      </c>
      <c r="G65" s="54">
        <f t="shared" si="0"/>
        <v>5386.5</v>
      </c>
      <c r="H65" s="55">
        <f>ROUND(G65+(E65*G65)/100,2)</f>
        <v>6517.67</v>
      </c>
      <c r="I65" s="3"/>
      <c r="J65" s="3"/>
      <c r="K65" s="3"/>
      <c r="L65" s="3"/>
    </row>
    <row r="66" spans="1:12" ht="31.5" customHeight="1" x14ac:dyDescent="0.25">
      <c r="A66" s="158" t="s">
        <v>97</v>
      </c>
      <c r="B66" s="147" t="s">
        <v>98</v>
      </c>
      <c r="C66" s="160" t="s">
        <v>90</v>
      </c>
      <c r="D66" s="107">
        <v>5</v>
      </c>
      <c r="E66" s="50">
        <v>21</v>
      </c>
      <c r="F66" s="201">
        <v>2794.5</v>
      </c>
      <c r="G66" s="54">
        <f t="shared" si="0"/>
        <v>13972.5</v>
      </c>
      <c r="H66" s="55">
        <f t="shared" si="1"/>
        <v>16906.73</v>
      </c>
      <c r="I66" s="3"/>
      <c r="J66" s="3"/>
      <c r="K66" s="3"/>
      <c r="L66" s="3"/>
    </row>
    <row r="67" spans="1:12" ht="32.25" customHeight="1" x14ac:dyDescent="0.25">
      <c r="A67" s="158" t="s">
        <v>99</v>
      </c>
      <c r="B67" s="147" t="s">
        <v>100</v>
      </c>
      <c r="C67" s="160" t="s">
        <v>32</v>
      </c>
      <c r="D67" s="107">
        <v>10</v>
      </c>
      <c r="E67" s="50">
        <v>21</v>
      </c>
      <c r="F67" s="51">
        <v>31.19</v>
      </c>
      <c r="G67" s="54">
        <f t="shared" si="0"/>
        <v>311.89999999999998</v>
      </c>
      <c r="H67" s="55">
        <f t="shared" si="1"/>
        <v>377.4</v>
      </c>
      <c r="I67" s="3"/>
      <c r="J67" s="3"/>
      <c r="K67" s="3"/>
      <c r="L67" s="3"/>
    </row>
    <row r="68" spans="1:12" ht="31.5" customHeight="1" x14ac:dyDescent="0.25">
      <c r="A68" s="158" t="s">
        <v>101</v>
      </c>
      <c r="B68" s="147" t="s">
        <v>102</v>
      </c>
      <c r="C68" s="160" t="s">
        <v>32</v>
      </c>
      <c r="D68" s="107">
        <v>10</v>
      </c>
      <c r="E68" s="50">
        <v>21</v>
      </c>
      <c r="F68" s="52">
        <v>72.569999999999993</v>
      </c>
      <c r="G68" s="54">
        <f t="shared" si="0"/>
        <v>725.7</v>
      </c>
      <c r="H68" s="55">
        <f t="shared" si="1"/>
        <v>878.1</v>
      </c>
      <c r="I68" s="3"/>
      <c r="J68" s="3"/>
      <c r="K68" s="3"/>
      <c r="L68" s="3"/>
    </row>
    <row r="69" spans="1:12" ht="32.25" customHeight="1" x14ac:dyDescent="0.25">
      <c r="A69" s="158" t="s">
        <v>103</v>
      </c>
      <c r="B69" s="147" t="s">
        <v>104</v>
      </c>
      <c r="C69" s="160" t="s">
        <v>32</v>
      </c>
      <c r="D69" s="107">
        <v>5</v>
      </c>
      <c r="E69" s="50">
        <v>21</v>
      </c>
      <c r="F69" s="52">
        <v>118.18</v>
      </c>
      <c r="G69" s="54">
        <f t="shared" si="0"/>
        <v>590.9</v>
      </c>
      <c r="H69" s="55">
        <f t="shared" si="1"/>
        <v>714.99</v>
      </c>
      <c r="I69" s="3"/>
      <c r="J69" s="3"/>
      <c r="K69" s="3"/>
      <c r="L69" s="3"/>
    </row>
    <row r="70" spans="1:12" ht="45" x14ac:dyDescent="0.25">
      <c r="A70" s="158" t="s">
        <v>105</v>
      </c>
      <c r="B70" s="147" t="s">
        <v>106</v>
      </c>
      <c r="C70" s="160" t="s">
        <v>36</v>
      </c>
      <c r="D70" s="110">
        <v>5</v>
      </c>
      <c r="E70" s="50">
        <v>21</v>
      </c>
      <c r="F70" s="52">
        <v>867.72</v>
      </c>
      <c r="G70" s="54">
        <f t="shared" si="0"/>
        <v>4338.6000000000004</v>
      </c>
      <c r="H70" s="55">
        <f t="shared" si="1"/>
        <v>5249.71</v>
      </c>
      <c r="I70" s="3"/>
      <c r="J70" s="3"/>
      <c r="K70" s="3"/>
      <c r="L70" s="3"/>
    </row>
    <row r="71" spans="1:12" ht="45" x14ac:dyDescent="0.25">
      <c r="A71" s="158" t="s">
        <v>107</v>
      </c>
      <c r="B71" s="147" t="s">
        <v>108</v>
      </c>
      <c r="C71" s="160" t="s">
        <v>36</v>
      </c>
      <c r="D71" s="110">
        <v>5</v>
      </c>
      <c r="E71" s="50">
        <v>21</v>
      </c>
      <c r="F71" s="52">
        <v>867.72</v>
      </c>
      <c r="G71" s="54">
        <f t="shared" si="0"/>
        <v>4338.6000000000004</v>
      </c>
      <c r="H71" s="55">
        <f t="shared" si="1"/>
        <v>5249.71</v>
      </c>
      <c r="I71" s="3"/>
      <c r="J71" s="3"/>
      <c r="K71" s="3"/>
      <c r="L71" s="3"/>
    </row>
    <row r="72" spans="1:12" ht="45" x14ac:dyDescent="0.25">
      <c r="A72" s="158" t="s">
        <v>109</v>
      </c>
      <c r="B72" s="147" t="s">
        <v>110</v>
      </c>
      <c r="C72" s="160" t="s">
        <v>36</v>
      </c>
      <c r="D72" s="110">
        <v>5</v>
      </c>
      <c r="E72" s="50">
        <v>21</v>
      </c>
      <c r="F72" s="202">
        <v>867.72</v>
      </c>
      <c r="G72" s="54">
        <f t="shared" si="0"/>
        <v>4338.6000000000004</v>
      </c>
      <c r="H72" s="55">
        <f t="shared" si="1"/>
        <v>5249.71</v>
      </c>
      <c r="I72" s="3"/>
      <c r="J72" s="3"/>
      <c r="K72" s="3"/>
      <c r="L72" s="3"/>
    </row>
    <row r="73" spans="1:12" ht="59.25" customHeight="1" x14ac:dyDescent="0.25">
      <c r="A73" s="158" t="s">
        <v>111</v>
      </c>
      <c r="B73" s="147" t="s">
        <v>223</v>
      </c>
      <c r="C73" s="160" t="s">
        <v>61</v>
      </c>
      <c r="D73" s="107">
        <v>5</v>
      </c>
      <c r="E73" s="50">
        <v>21</v>
      </c>
      <c r="F73" s="127">
        <v>557.42999999999995</v>
      </c>
      <c r="G73" s="54">
        <f t="shared" si="0"/>
        <v>2787.15</v>
      </c>
      <c r="H73" s="55">
        <f t="shared" si="1"/>
        <v>3372.45</v>
      </c>
      <c r="I73" s="3"/>
      <c r="J73" s="3"/>
      <c r="K73" s="3"/>
      <c r="L73" s="3"/>
    </row>
    <row r="74" spans="1:12" ht="33" customHeight="1" x14ac:dyDescent="0.25">
      <c r="A74" s="158" t="s">
        <v>112</v>
      </c>
      <c r="B74" s="147" t="s">
        <v>114</v>
      </c>
      <c r="C74" s="160" t="s">
        <v>32</v>
      </c>
      <c r="D74" s="107">
        <v>10</v>
      </c>
      <c r="E74" s="50">
        <v>21</v>
      </c>
      <c r="F74" s="202">
        <v>7.3</v>
      </c>
      <c r="G74" s="54">
        <f t="shared" si="0"/>
        <v>73</v>
      </c>
      <c r="H74" s="55">
        <f t="shared" si="1"/>
        <v>88.33</v>
      </c>
      <c r="I74" s="3"/>
      <c r="J74" s="3"/>
      <c r="K74" s="3"/>
      <c r="L74" s="3"/>
    </row>
    <row r="75" spans="1:12" ht="15.75" x14ac:dyDescent="0.25">
      <c r="A75" s="158" t="s">
        <v>113</v>
      </c>
      <c r="B75" s="147" t="s">
        <v>116</v>
      </c>
      <c r="C75" s="160" t="s">
        <v>32</v>
      </c>
      <c r="D75" s="107">
        <v>80</v>
      </c>
      <c r="E75" s="50">
        <v>21</v>
      </c>
      <c r="F75" s="52">
        <v>20.05</v>
      </c>
      <c r="G75" s="54">
        <f t="shared" si="0"/>
        <v>1604</v>
      </c>
      <c r="H75" s="55">
        <f t="shared" si="1"/>
        <v>1940.84</v>
      </c>
      <c r="I75" s="3"/>
      <c r="J75" s="3"/>
      <c r="K75" s="3"/>
      <c r="L75" s="3"/>
    </row>
    <row r="76" spans="1:12" ht="15.75" x14ac:dyDescent="0.25">
      <c r="A76" s="158" t="s">
        <v>115</v>
      </c>
      <c r="B76" s="147" t="s">
        <v>117</v>
      </c>
      <c r="C76" s="161" t="s">
        <v>32</v>
      </c>
      <c r="D76" s="112">
        <v>80</v>
      </c>
      <c r="E76" s="50">
        <v>21</v>
      </c>
      <c r="F76" s="127">
        <v>5.45</v>
      </c>
      <c r="G76" s="57">
        <f t="shared" si="0"/>
        <v>436</v>
      </c>
      <c r="H76" s="58">
        <f t="shared" si="1"/>
        <v>527.55999999999995</v>
      </c>
      <c r="I76" s="3"/>
      <c r="J76" s="3"/>
      <c r="K76" s="3"/>
      <c r="L76" s="3"/>
    </row>
    <row r="77" spans="1:12" ht="15" customHeight="1" x14ac:dyDescent="0.25">
      <c r="A77" s="162"/>
      <c r="B77" s="149" t="s">
        <v>118</v>
      </c>
      <c r="C77" s="163"/>
      <c r="D77" s="128"/>
      <c r="E77" s="120"/>
      <c r="F77" s="121"/>
      <c r="G77" s="129"/>
      <c r="H77" s="130"/>
      <c r="I77" s="3"/>
      <c r="J77" s="3"/>
      <c r="K77" s="3"/>
      <c r="L77" s="3"/>
    </row>
    <row r="78" spans="1:12" ht="18.75" customHeight="1" x14ac:dyDescent="0.25">
      <c r="A78" s="158" t="s">
        <v>119</v>
      </c>
      <c r="B78" s="147" t="s">
        <v>120</v>
      </c>
      <c r="C78" s="159" t="s">
        <v>27</v>
      </c>
      <c r="D78" s="119">
        <v>100</v>
      </c>
      <c r="E78" s="50">
        <v>21</v>
      </c>
      <c r="F78" s="51">
        <v>105.49</v>
      </c>
      <c r="G78" s="54">
        <f t="shared" si="0"/>
        <v>10549</v>
      </c>
      <c r="H78" s="55">
        <f t="shared" si="1"/>
        <v>12764.29</v>
      </c>
      <c r="I78" s="3"/>
      <c r="J78" s="3"/>
      <c r="K78" s="3"/>
      <c r="L78" s="3"/>
    </row>
    <row r="79" spans="1:12" ht="20.25" customHeight="1" x14ac:dyDescent="0.25">
      <c r="A79" s="158" t="s">
        <v>121</v>
      </c>
      <c r="B79" s="147" t="s">
        <v>122</v>
      </c>
      <c r="C79" s="160" t="s">
        <v>30</v>
      </c>
      <c r="D79" s="107">
        <v>30</v>
      </c>
      <c r="E79" s="50">
        <v>21</v>
      </c>
      <c r="F79" s="52">
        <v>6883.91</v>
      </c>
      <c r="G79" s="54">
        <f t="shared" si="0"/>
        <v>206517.3</v>
      </c>
      <c r="H79" s="55">
        <f t="shared" si="1"/>
        <v>249885.93</v>
      </c>
      <c r="I79" s="3"/>
      <c r="J79" s="3"/>
      <c r="K79" s="3"/>
      <c r="L79" s="3"/>
    </row>
    <row r="80" spans="1:12" ht="16.5" customHeight="1" x14ac:dyDescent="0.25">
      <c r="A80" s="158" t="s">
        <v>123</v>
      </c>
      <c r="B80" s="147" t="s">
        <v>124</v>
      </c>
      <c r="C80" s="160" t="s">
        <v>30</v>
      </c>
      <c r="D80" s="107">
        <v>30</v>
      </c>
      <c r="E80" s="50">
        <v>21</v>
      </c>
      <c r="F80" s="52">
        <v>6883.91</v>
      </c>
      <c r="G80" s="54">
        <f t="shared" si="0"/>
        <v>206517.3</v>
      </c>
      <c r="H80" s="55">
        <f t="shared" si="1"/>
        <v>249885.93</v>
      </c>
      <c r="I80" s="3"/>
      <c r="J80" s="3"/>
      <c r="K80" s="3"/>
      <c r="L80" s="3"/>
    </row>
    <row r="81" spans="1:12" ht="15" customHeight="1" x14ac:dyDescent="0.25">
      <c r="A81" s="158" t="s">
        <v>125</v>
      </c>
      <c r="B81" s="147" t="s">
        <v>224</v>
      </c>
      <c r="C81" s="160" t="s">
        <v>43</v>
      </c>
      <c r="D81" s="111">
        <v>1000</v>
      </c>
      <c r="E81" s="50">
        <v>21</v>
      </c>
      <c r="F81" s="52">
        <v>2.8</v>
      </c>
      <c r="G81" s="54">
        <f t="shared" si="0"/>
        <v>2800</v>
      </c>
      <c r="H81" s="55">
        <f t="shared" si="1"/>
        <v>3388</v>
      </c>
      <c r="I81" s="3"/>
      <c r="J81" s="3"/>
      <c r="K81" s="3"/>
      <c r="L81" s="3"/>
    </row>
    <row r="82" spans="1:12" ht="27" customHeight="1" x14ac:dyDescent="0.25">
      <c r="A82" s="158" t="s">
        <v>263</v>
      </c>
      <c r="B82" s="147" t="s">
        <v>126</v>
      </c>
      <c r="C82" s="160" t="s">
        <v>43</v>
      </c>
      <c r="D82" s="111">
        <v>1000</v>
      </c>
      <c r="E82" s="50">
        <v>21</v>
      </c>
      <c r="F82" s="52">
        <v>1.67</v>
      </c>
      <c r="G82" s="54">
        <f t="shared" si="0"/>
        <v>1670</v>
      </c>
      <c r="H82" s="55">
        <f t="shared" si="1"/>
        <v>2020.7</v>
      </c>
      <c r="I82" s="3"/>
      <c r="J82" s="3"/>
      <c r="K82" s="3"/>
      <c r="L82" s="3"/>
    </row>
    <row r="83" spans="1:12" ht="30" x14ac:dyDescent="0.25">
      <c r="A83" s="158" t="s">
        <v>264</v>
      </c>
      <c r="B83" s="147" t="s">
        <v>128</v>
      </c>
      <c r="C83" s="160" t="s">
        <v>30</v>
      </c>
      <c r="D83" s="148">
        <v>10</v>
      </c>
      <c r="E83" s="50">
        <v>21</v>
      </c>
      <c r="F83" s="52">
        <v>2384.0500000000002</v>
      </c>
      <c r="G83" s="54">
        <f t="shared" si="0"/>
        <v>23840.5</v>
      </c>
      <c r="H83" s="55">
        <f t="shared" si="1"/>
        <v>28847.01</v>
      </c>
      <c r="I83" s="3"/>
      <c r="J83" s="3"/>
      <c r="K83" s="3"/>
      <c r="L83" s="3"/>
    </row>
    <row r="84" spans="1:12" ht="45" x14ac:dyDescent="0.25">
      <c r="A84" s="158" t="s">
        <v>127</v>
      </c>
      <c r="B84" s="147" t="s">
        <v>309</v>
      </c>
      <c r="C84" s="160" t="s">
        <v>30</v>
      </c>
      <c r="D84" s="148">
        <v>10</v>
      </c>
      <c r="E84" s="50">
        <v>21</v>
      </c>
      <c r="F84" s="52">
        <v>2008.53</v>
      </c>
      <c r="G84" s="54">
        <f t="shared" si="0"/>
        <v>20085.3</v>
      </c>
      <c r="H84" s="55">
        <f t="shared" si="1"/>
        <v>24303.21</v>
      </c>
      <c r="I84" s="3"/>
      <c r="J84" s="3"/>
      <c r="K84" s="3"/>
      <c r="L84" s="3"/>
    </row>
    <row r="85" spans="1:12" ht="31.5" customHeight="1" x14ac:dyDescent="0.25">
      <c r="A85" s="158" t="s">
        <v>129</v>
      </c>
      <c r="B85" s="147" t="s">
        <v>305</v>
      </c>
      <c r="C85" s="160" t="s">
        <v>30</v>
      </c>
      <c r="D85" s="107">
        <v>30</v>
      </c>
      <c r="E85" s="50">
        <v>21</v>
      </c>
      <c r="F85" s="52">
        <v>5262.36</v>
      </c>
      <c r="G85" s="54">
        <f t="shared" si="0"/>
        <v>157870.79999999999</v>
      </c>
      <c r="H85" s="55">
        <f t="shared" si="1"/>
        <v>191023.67</v>
      </c>
      <c r="I85" s="3"/>
      <c r="J85" s="3"/>
      <c r="K85" s="3"/>
      <c r="L85" s="3"/>
    </row>
    <row r="86" spans="1:12" ht="30" x14ac:dyDescent="0.25">
      <c r="A86" s="158" t="s">
        <v>130</v>
      </c>
      <c r="B86" s="147" t="s">
        <v>131</v>
      </c>
      <c r="C86" s="160" t="s">
        <v>30</v>
      </c>
      <c r="D86" s="107">
        <v>30</v>
      </c>
      <c r="E86" s="50">
        <v>21</v>
      </c>
      <c r="F86" s="52">
        <v>3702.3</v>
      </c>
      <c r="G86" s="54">
        <f t="shared" ref="G86:G130" si="2">ROUND(D86*F86,2)</f>
        <v>111069</v>
      </c>
      <c r="H86" s="55">
        <f t="shared" ref="H86:H130" si="3">ROUND(G86+(E86*G86)/100,2)</f>
        <v>134393.49</v>
      </c>
      <c r="I86" s="3"/>
      <c r="J86" s="3"/>
      <c r="K86" s="3"/>
      <c r="L86" s="3"/>
    </row>
    <row r="87" spans="1:12" ht="45" x14ac:dyDescent="0.25">
      <c r="A87" s="158" t="s">
        <v>132</v>
      </c>
      <c r="B87" s="147" t="s">
        <v>134</v>
      </c>
      <c r="C87" s="160" t="s">
        <v>27</v>
      </c>
      <c r="D87" s="107">
        <v>10</v>
      </c>
      <c r="E87" s="50">
        <v>21</v>
      </c>
      <c r="F87" s="52">
        <v>592.99</v>
      </c>
      <c r="G87" s="54">
        <f t="shared" si="2"/>
        <v>5929.9</v>
      </c>
      <c r="H87" s="55">
        <f t="shared" si="3"/>
        <v>7175.18</v>
      </c>
      <c r="I87" s="3"/>
      <c r="J87" s="3"/>
      <c r="K87" s="3"/>
      <c r="L87" s="3"/>
    </row>
    <row r="88" spans="1:12" ht="16.5" customHeight="1" x14ac:dyDescent="0.25">
      <c r="A88" s="158" t="s">
        <v>133</v>
      </c>
      <c r="B88" s="147" t="s">
        <v>136</v>
      </c>
      <c r="C88" s="160" t="s">
        <v>36</v>
      </c>
      <c r="D88" s="107">
        <v>80</v>
      </c>
      <c r="E88" s="50">
        <v>21</v>
      </c>
      <c r="F88" s="52">
        <v>26.7</v>
      </c>
      <c r="G88" s="54">
        <f t="shared" si="2"/>
        <v>2136</v>
      </c>
      <c r="H88" s="55">
        <f t="shared" si="3"/>
        <v>2584.56</v>
      </c>
      <c r="I88" s="3"/>
      <c r="J88" s="3"/>
      <c r="K88" s="3"/>
      <c r="L88" s="3"/>
    </row>
    <row r="89" spans="1:12" ht="30" x14ac:dyDescent="0.25">
      <c r="A89" s="158" t="s">
        <v>135</v>
      </c>
      <c r="B89" s="147" t="s">
        <v>137</v>
      </c>
      <c r="C89" s="160" t="s">
        <v>36</v>
      </c>
      <c r="D89" s="107">
        <v>100</v>
      </c>
      <c r="E89" s="50">
        <v>21</v>
      </c>
      <c r="F89" s="202">
        <v>22.7</v>
      </c>
      <c r="G89" s="54">
        <f t="shared" si="2"/>
        <v>2270</v>
      </c>
      <c r="H89" s="55">
        <f t="shared" si="3"/>
        <v>2746.7</v>
      </c>
      <c r="I89" s="3"/>
      <c r="J89" s="3"/>
      <c r="K89" s="3"/>
      <c r="L89" s="3"/>
    </row>
    <row r="90" spans="1:12" ht="16.5" customHeight="1" x14ac:dyDescent="0.25">
      <c r="A90" s="164" t="s">
        <v>310</v>
      </c>
      <c r="B90" s="165" t="s">
        <v>138</v>
      </c>
      <c r="C90" s="161" t="s">
        <v>30</v>
      </c>
      <c r="D90" s="112">
        <v>100</v>
      </c>
      <c r="E90" s="50">
        <v>21</v>
      </c>
      <c r="F90" s="127">
        <v>160.32</v>
      </c>
      <c r="G90" s="57">
        <f t="shared" si="2"/>
        <v>16032</v>
      </c>
      <c r="H90" s="58">
        <f t="shared" si="3"/>
        <v>19398.72</v>
      </c>
      <c r="I90" s="3"/>
      <c r="J90" s="3"/>
      <c r="K90" s="3"/>
      <c r="L90" s="3"/>
    </row>
    <row r="91" spans="1:12" ht="15.75" customHeight="1" x14ac:dyDescent="0.25">
      <c r="A91" s="162"/>
      <c r="B91" s="149" t="s">
        <v>139</v>
      </c>
      <c r="C91" s="166"/>
      <c r="D91" s="131"/>
      <c r="E91" s="132"/>
      <c r="F91" s="204"/>
      <c r="G91" s="133"/>
      <c r="H91" s="134"/>
      <c r="I91" s="3"/>
      <c r="J91" s="3"/>
      <c r="K91" s="3"/>
      <c r="L91" s="3"/>
    </row>
    <row r="92" spans="1:12" ht="17.25" customHeight="1" x14ac:dyDescent="0.25">
      <c r="A92" s="162"/>
      <c r="B92" s="149" t="s">
        <v>289</v>
      </c>
      <c r="C92" s="166"/>
      <c r="D92" s="131"/>
      <c r="E92" s="132"/>
      <c r="F92" s="204"/>
      <c r="G92" s="133"/>
      <c r="H92" s="134"/>
      <c r="I92" s="3"/>
      <c r="J92" s="3"/>
      <c r="K92" s="3"/>
      <c r="L92" s="3"/>
    </row>
    <row r="93" spans="1:12" ht="18" customHeight="1" x14ac:dyDescent="0.25">
      <c r="A93" s="162"/>
      <c r="B93" s="149" t="s">
        <v>140</v>
      </c>
      <c r="C93" s="163"/>
      <c r="D93" s="128"/>
      <c r="E93" s="120"/>
      <c r="F93" s="121"/>
      <c r="G93" s="129"/>
      <c r="H93" s="130"/>
      <c r="I93" s="3"/>
      <c r="J93" s="3"/>
      <c r="K93" s="3"/>
      <c r="L93" s="3"/>
    </row>
    <row r="94" spans="1:12" ht="75" x14ac:dyDescent="0.25">
      <c r="A94" s="158" t="s">
        <v>141</v>
      </c>
      <c r="B94" s="147" t="s">
        <v>292</v>
      </c>
      <c r="C94" s="159" t="s">
        <v>40</v>
      </c>
      <c r="D94" s="135">
        <v>500</v>
      </c>
      <c r="E94" s="50">
        <v>21</v>
      </c>
      <c r="F94" s="51">
        <v>117.37</v>
      </c>
      <c r="G94" s="54">
        <f t="shared" si="2"/>
        <v>58685</v>
      </c>
      <c r="H94" s="55">
        <f t="shared" si="3"/>
        <v>71008.850000000006</v>
      </c>
      <c r="I94" s="3"/>
      <c r="J94" s="3"/>
      <c r="K94" s="3"/>
      <c r="L94" s="3"/>
    </row>
    <row r="95" spans="1:12" ht="60" x14ac:dyDescent="0.25">
      <c r="A95" s="158" t="s">
        <v>142</v>
      </c>
      <c r="B95" s="147" t="s">
        <v>293</v>
      </c>
      <c r="C95" s="160" t="s">
        <v>40</v>
      </c>
      <c r="D95" s="108">
        <v>500</v>
      </c>
      <c r="E95" s="50">
        <v>21</v>
      </c>
      <c r="F95" s="202">
        <v>119.97</v>
      </c>
      <c r="G95" s="54">
        <f t="shared" si="2"/>
        <v>59985</v>
      </c>
      <c r="H95" s="55">
        <f t="shared" si="3"/>
        <v>72581.850000000006</v>
      </c>
      <c r="I95" s="3"/>
      <c r="J95" s="3"/>
      <c r="K95" s="3"/>
      <c r="L95" s="3"/>
    </row>
    <row r="96" spans="1:12" ht="60" x14ac:dyDescent="0.25">
      <c r="A96" s="164" t="s">
        <v>143</v>
      </c>
      <c r="B96" s="165" t="s">
        <v>294</v>
      </c>
      <c r="C96" s="161" t="s">
        <v>40</v>
      </c>
      <c r="D96" s="113">
        <v>500</v>
      </c>
      <c r="E96" s="50">
        <v>21</v>
      </c>
      <c r="F96" s="127">
        <v>146.72999999999999</v>
      </c>
      <c r="G96" s="57">
        <f t="shared" si="2"/>
        <v>73365</v>
      </c>
      <c r="H96" s="58">
        <f t="shared" si="3"/>
        <v>88771.65</v>
      </c>
      <c r="I96" s="3"/>
      <c r="J96" s="3"/>
      <c r="K96" s="3"/>
      <c r="L96" s="3"/>
    </row>
    <row r="97" spans="1:12" ht="15.75" x14ac:dyDescent="0.25">
      <c r="A97" s="158"/>
      <c r="B97" s="149" t="s">
        <v>144</v>
      </c>
      <c r="C97" s="167"/>
      <c r="D97" s="136"/>
      <c r="E97" s="50"/>
      <c r="F97" s="121"/>
      <c r="G97" s="129"/>
      <c r="H97" s="130"/>
      <c r="I97" s="3"/>
      <c r="J97" s="3"/>
      <c r="K97" s="3"/>
      <c r="L97" s="3"/>
    </row>
    <row r="98" spans="1:12" ht="45" x14ac:dyDescent="0.25">
      <c r="A98" s="158" t="s">
        <v>145</v>
      </c>
      <c r="B98" s="147" t="s">
        <v>295</v>
      </c>
      <c r="C98" s="159" t="s">
        <v>27</v>
      </c>
      <c r="D98" s="119">
        <v>100</v>
      </c>
      <c r="E98" s="50">
        <v>21</v>
      </c>
      <c r="F98" s="205">
        <v>1709.78</v>
      </c>
      <c r="G98" s="54">
        <f t="shared" si="2"/>
        <v>170978</v>
      </c>
      <c r="H98" s="55">
        <f t="shared" si="3"/>
        <v>206883.38</v>
      </c>
      <c r="I98" s="3"/>
      <c r="J98" s="3"/>
      <c r="K98" s="3"/>
      <c r="L98" s="3"/>
    </row>
    <row r="99" spans="1:12" ht="33" customHeight="1" x14ac:dyDescent="0.25">
      <c r="A99" s="158" t="s">
        <v>146</v>
      </c>
      <c r="B99" s="147" t="s">
        <v>147</v>
      </c>
      <c r="C99" s="160" t="s">
        <v>27</v>
      </c>
      <c r="D99" s="107">
        <v>100</v>
      </c>
      <c r="E99" s="50">
        <v>21</v>
      </c>
      <c r="F99" s="202">
        <v>103.98</v>
      </c>
      <c r="G99" s="54">
        <f t="shared" si="2"/>
        <v>10398</v>
      </c>
      <c r="H99" s="55">
        <f t="shared" si="3"/>
        <v>12581.58</v>
      </c>
      <c r="I99" s="3"/>
      <c r="J99" s="3"/>
      <c r="K99" s="3"/>
      <c r="L99" s="3"/>
    </row>
    <row r="100" spans="1:12" ht="45" x14ac:dyDescent="0.25">
      <c r="A100" s="158" t="s">
        <v>148</v>
      </c>
      <c r="B100" s="147" t="s">
        <v>296</v>
      </c>
      <c r="C100" s="160" t="s">
        <v>27</v>
      </c>
      <c r="D100" s="107">
        <v>100</v>
      </c>
      <c r="E100" s="50">
        <v>21</v>
      </c>
      <c r="F100" s="201">
        <v>1400</v>
      </c>
      <c r="G100" s="54">
        <f t="shared" si="2"/>
        <v>140000</v>
      </c>
      <c r="H100" s="55">
        <f t="shared" si="3"/>
        <v>169400</v>
      </c>
      <c r="I100" s="3"/>
      <c r="J100" s="3"/>
      <c r="K100" s="3"/>
      <c r="L100" s="3"/>
    </row>
    <row r="101" spans="1:12" ht="30" x14ac:dyDescent="0.25">
      <c r="A101" s="158" t="s">
        <v>149</v>
      </c>
      <c r="B101" s="147" t="s">
        <v>150</v>
      </c>
      <c r="C101" s="160" t="s">
        <v>27</v>
      </c>
      <c r="D101" s="107">
        <v>100</v>
      </c>
      <c r="E101" s="50">
        <v>21</v>
      </c>
      <c r="F101" s="201">
        <v>0.7</v>
      </c>
      <c r="G101" s="54">
        <f t="shared" si="2"/>
        <v>70</v>
      </c>
      <c r="H101" s="55">
        <f t="shared" si="3"/>
        <v>84.7</v>
      </c>
      <c r="I101" s="3"/>
      <c r="J101" s="3"/>
      <c r="K101" s="3"/>
      <c r="L101" s="3"/>
    </row>
    <row r="102" spans="1:12" ht="30" customHeight="1" x14ac:dyDescent="0.25">
      <c r="A102" s="158" t="s">
        <v>151</v>
      </c>
      <c r="B102" s="147" t="s">
        <v>297</v>
      </c>
      <c r="C102" s="160" t="s">
        <v>27</v>
      </c>
      <c r="D102" s="107">
        <v>100</v>
      </c>
      <c r="E102" s="50">
        <v>21</v>
      </c>
      <c r="F102" s="51">
        <v>1709.78</v>
      </c>
      <c r="G102" s="54">
        <f t="shared" si="2"/>
        <v>170978</v>
      </c>
      <c r="H102" s="55">
        <f t="shared" si="3"/>
        <v>206883.38</v>
      </c>
      <c r="I102" s="3"/>
      <c r="J102" s="3"/>
      <c r="K102" s="3"/>
      <c r="L102" s="3"/>
    </row>
    <row r="103" spans="1:12" ht="31.5" customHeight="1" x14ac:dyDescent="0.25">
      <c r="A103" s="158" t="s">
        <v>152</v>
      </c>
      <c r="B103" s="147" t="s">
        <v>153</v>
      </c>
      <c r="C103" s="160" t="s">
        <v>27</v>
      </c>
      <c r="D103" s="108">
        <v>100</v>
      </c>
      <c r="E103" s="50">
        <v>21</v>
      </c>
      <c r="F103" s="202">
        <v>103.98</v>
      </c>
      <c r="G103" s="54">
        <f t="shared" si="2"/>
        <v>10398</v>
      </c>
      <c r="H103" s="55">
        <f t="shared" si="3"/>
        <v>12581.58</v>
      </c>
      <c r="I103" s="3"/>
      <c r="J103" s="3"/>
      <c r="K103" s="3"/>
      <c r="L103" s="3"/>
    </row>
    <row r="104" spans="1:12" ht="33" customHeight="1" x14ac:dyDescent="0.25">
      <c r="A104" s="158" t="s">
        <v>154</v>
      </c>
      <c r="B104" s="147" t="s">
        <v>298</v>
      </c>
      <c r="C104" s="160" t="s">
        <v>27</v>
      </c>
      <c r="D104" s="107">
        <v>100</v>
      </c>
      <c r="E104" s="50">
        <v>21</v>
      </c>
      <c r="F104" s="202">
        <v>1400</v>
      </c>
      <c r="G104" s="54">
        <f t="shared" si="2"/>
        <v>140000</v>
      </c>
      <c r="H104" s="55">
        <f t="shared" si="3"/>
        <v>169400</v>
      </c>
      <c r="I104" s="3"/>
      <c r="J104" s="3"/>
      <c r="K104" s="3"/>
      <c r="L104" s="3"/>
    </row>
    <row r="105" spans="1:12" ht="30.75" customHeight="1" x14ac:dyDescent="0.25">
      <c r="A105" s="164" t="s">
        <v>155</v>
      </c>
      <c r="B105" s="165" t="s">
        <v>156</v>
      </c>
      <c r="C105" s="161" t="s">
        <v>27</v>
      </c>
      <c r="D105" s="113">
        <v>100</v>
      </c>
      <c r="E105" s="50">
        <v>21</v>
      </c>
      <c r="F105" s="203">
        <v>0.7</v>
      </c>
      <c r="G105" s="57">
        <f t="shared" si="2"/>
        <v>70</v>
      </c>
      <c r="H105" s="58">
        <f t="shared" si="3"/>
        <v>84.7</v>
      </c>
      <c r="I105" s="3"/>
      <c r="J105" s="3"/>
      <c r="K105" s="3"/>
      <c r="L105" s="3"/>
    </row>
    <row r="106" spans="1:12" ht="15.75" x14ac:dyDescent="0.25">
      <c r="A106" s="158"/>
      <c r="B106" s="149" t="s">
        <v>157</v>
      </c>
      <c r="C106" s="167"/>
      <c r="D106" s="136"/>
      <c r="E106" s="50"/>
      <c r="F106" s="200"/>
      <c r="G106" s="129"/>
      <c r="H106" s="130"/>
      <c r="I106" s="3"/>
      <c r="J106" s="3"/>
      <c r="K106" s="3"/>
      <c r="L106" s="3"/>
    </row>
    <row r="107" spans="1:12" ht="30" x14ac:dyDescent="0.25">
      <c r="A107" s="158" t="s">
        <v>158</v>
      </c>
      <c r="B107" s="147" t="s">
        <v>299</v>
      </c>
      <c r="C107" s="159" t="s">
        <v>27</v>
      </c>
      <c r="D107" s="119">
        <v>100</v>
      </c>
      <c r="E107" s="50">
        <v>21</v>
      </c>
      <c r="F107" s="201">
        <v>1249.95</v>
      </c>
      <c r="G107" s="54">
        <f t="shared" si="2"/>
        <v>124995</v>
      </c>
      <c r="H107" s="55">
        <f t="shared" si="3"/>
        <v>151243.95000000001</v>
      </c>
      <c r="I107" s="3"/>
      <c r="J107" s="3"/>
      <c r="K107" s="3"/>
      <c r="L107" s="3"/>
    </row>
    <row r="108" spans="1:12" ht="30" x14ac:dyDescent="0.25">
      <c r="A108" s="158" t="s">
        <v>159</v>
      </c>
      <c r="B108" s="147" t="s">
        <v>160</v>
      </c>
      <c r="C108" s="160" t="s">
        <v>27</v>
      </c>
      <c r="D108" s="108">
        <v>100</v>
      </c>
      <c r="E108" s="50">
        <v>21</v>
      </c>
      <c r="F108" s="202">
        <v>121.78</v>
      </c>
      <c r="G108" s="54">
        <f t="shared" si="2"/>
        <v>12178</v>
      </c>
      <c r="H108" s="55">
        <f t="shared" si="3"/>
        <v>14735.38</v>
      </c>
      <c r="I108" s="3"/>
      <c r="J108" s="3"/>
      <c r="K108" s="3"/>
      <c r="L108" s="3"/>
    </row>
    <row r="109" spans="1:12" ht="30" x14ac:dyDescent="0.25">
      <c r="A109" s="158" t="s">
        <v>161</v>
      </c>
      <c r="B109" s="147" t="s">
        <v>300</v>
      </c>
      <c r="C109" s="160" t="s">
        <v>27</v>
      </c>
      <c r="D109" s="107">
        <v>100</v>
      </c>
      <c r="E109" s="50">
        <v>21</v>
      </c>
      <c r="F109" s="202">
        <v>2000.51</v>
      </c>
      <c r="G109" s="54">
        <f t="shared" si="2"/>
        <v>200051</v>
      </c>
      <c r="H109" s="55">
        <f t="shared" si="3"/>
        <v>242061.71</v>
      </c>
      <c r="I109" s="3"/>
      <c r="J109" s="3"/>
      <c r="K109" s="3"/>
      <c r="L109" s="3"/>
    </row>
    <row r="110" spans="1:12" ht="45" x14ac:dyDescent="0.25">
      <c r="A110" s="158" t="s">
        <v>162</v>
      </c>
      <c r="B110" s="147" t="s">
        <v>163</v>
      </c>
      <c r="C110" s="161" t="s">
        <v>27</v>
      </c>
      <c r="D110" s="112">
        <v>100</v>
      </c>
      <c r="E110" s="50">
        <v>21</v>
      </c>
      <c r="F110" s="203">
        <v>204.7</v>
      </c>
      <c r="G110" s="57">
        <f t="shared" si="2"/>
        <v>20470</v>
      </c>
      <c r="H110" s="58">
        <f t="shared" si="3"/>
        <v>24768.7</v>
      </c>
      <c r="I110" s="3"/>
      <c r="J110" s="3"/>
      <c r="K110" s="3"/>
      <c r="L110" s="3"/>
    </row>
    <row r="111" spans="1:12" ht="18" customHeight="1" x14ac:dyDescent="0.25">
      <c r="A111" s="162"/>
      <c r="B111" s="149" t="s">
        <v>164</v>
      </c>
      <c r="C111" s="163"/>
      <c r="D111" s="137"/>
      <c r="E111" s="50"/>
      <c r="F111" s="200"/>
      <c r="G111" s="129"/>
      <c r="H111" s="130"/>
      <c r="I111" s="3"/>
      <c r="J111" s="3"/>
      <c r="K111" s="3"/>
      <c r="L111" s="3"/>
    </row>
    <row r="112" spans="1:12" ht="46.5" customHeight="1" x14ac:dyDescent="0.25">
      <c r="A112" s="158" t="s">
        <v>165</v>
      </c>
      <c r="B112" s="147" t="s">
        <v>301</v>
      </c>
      <c r="C112" s="159" t="s">
        <v>27</v>
      </c>
      <c r="D112" s="119">
        <v>100</v>
      </c>
      <c r="E112" s="50">
        <v>21</v>
      </c>
      <c r="F112" s="201">
        <v>1171.25</v>
      </c>
      <c r="G112" s="54">
        <f t="shared" si="2"/>
        <v>117125</v>
      </c>
      <c r="H112" s="55">
        <f t="shared" si="3"/>
        <v>141721.25</v>
      </c>
      <c r="I112" s="3"/>
      <c r="J112" s="3"/>
      <c r="K112" s="3"/>
      <c r="L112" s="3"/>
    </row>
    <row r="113" spans="1:12" ht="31.5" customHeight="1" x14ac:dyDescent="0.25">
      <c r="A113" s="158" t="s">
        <v>166</v>
      </c>
      <c r="B113" s="147" t="s">
        <v>167</v>
      </c>
      <c r="C113" s="160" t="s">
        <v>27</v>
      </c>
      <c r="D113" s="108">
        <v>100</v>
      </c>
      <c r="E113" s="50">
        <v>21</v>
      </c>
      <c r="F113" s="202">
        <v>102.95</v>
      </c>
      <c r="G113" s="54">
        <f t="shared" si="2"/>
        <v>10295</v>
      </c>
      <c r="H113" s="55">
        <f t="shared" si="3"/>
        <v>12456.95</v>
      </c>
      <c r="I113" s="3"/>
      <c r="J113" s="3"/>
      <c r="K113" s="3"/>
      <c r="L113" s="3"/>
    </row>
    <row r="114" spans="1:12" ht="36" customHeight="1" x14ac:dyDescent="0.25">
      <c r="A114" s="158" t="s">
        <v>168</v>
      </c>
      <c r="B114" s="147" t="s">
        <v>302</v>
      </c>
      <c r="C114" s="160" t="s">
        <v>27</v>
      </c>
      <c r="D114" s="107">
        <v>100</v>
      </c>
      <c r="E114" s="50">
        <v>21</v>
      </c>
      <c r="F114" s="202">
        <v>1213.07</v>
      </c>
      <c r="G114" s="54">
        <f t="shared" si="2"/>
        <v>121307</v>
      </c>
      <c r="H114" s="55">
        <f t="shared" si="3"/>
        <v>146781.47</v>
      </c>
      <c r="I114" s="3"/>
      <c r="J114" s="3"/>
      <c r="K114" s="3"/>
      <c r="L114" s="3"/>
    </row>
    <row r="115" spans="1:12" ht="36" customHeight="1" x14ac:dyDescent="0.25">
      <c r="A115" s="158" t="s">
        <v>169</v>
      </c>
      <c r="B115" s="147" t="s">
        <v>170</v>
      </c>
      <c r="C115" s="160" t="s">
        <v>27</v>
      </c>
      <c r="D115" s="108">
        <v>100</v>
      </c>
      <c r="E115" s="50">
        <v>21</v>
      </c>
      <c r="F115" s="202">
        <v>109.38</v>
      </c>
      <c r="G115" s="54">
        <f t="shared" si="2"/>
        <v>10938</v>
      </c>
      <c r="H115" s="55">
        <f t="shared" si="3"/>
        <v>13234.98</v>
      </c>
      <c r="I115" s="3"/>
      <c r="J115" s="3"/>
      <c r="K115" s="3"/>
      <c r="L115" s="3"/>
    </row>
    <row r="116" spans="1:12" ht="30.75" customHeight="1" x14ac:dyDescent="0.25">
      <c r="A116" s="158" t="s">
        <v>171</v>
      </c>
      <c r="B116" s="147" t="s">
        <v>303</v>
      </c>
      <c r="C116" s="160" t="s">
        <v>27</v>
      </c>
      <c r="D116" s="107">
        <v>100</v>
      </c>
      <c r="E116" s="50">
        <v>21</v>
      </c>
      <c r="F116" s="202">
        <v>1789.44</v>
      </c>
      <c r="G116" s="54">
        <f t="shared" si="2"/>
        <v>178944</v>
      </c>
      <c r="H116" s="55">
        <f t="shared" si="3"/>
        <v>216522.23999999999</v>
      </c>
      <c r="I116" s="3"/>
      <c r="J116" s="3"/>
      <c r="K116" s="3"/>
      <c r="L116" s="3"/>
    </row>
    <row r="117" spans="1:12" ht="33.75" customHeight="1" x14ac:dyDescent="0.25">
      <c r="A117" s="164" t="s">
        <v>172</v>
      </c>
      <c r="B117" s="165" t="s">
        <v>173</v>
      </c>
      <c r="C117" s="161" t="s">
        <v>27</v>
      </c>
      <c r="D117" s="112">
        <v>100</v>
      </c>
      <c r="E117" s="50">
        <v>21</v>
      </c>
      <c r="F117" s="203">
        <v>113.98</v>
      </c>
      <c r="G117" s="57">
        <f t="shared" si="2"/>
        <v>11398</v>
      </c>
      <c r="H117" s="58">
        <f t="shared" si="3"/>
        <v>13791.58</v>
      </c>
      <c r="I117" s="3"/>
      <c r="J117" s="3"/>
      <c r="K117" s="3"/>
      <c r="L117" s="3"/>
    </row>
    <row r="118" spans="1:12" ht="16.5" customHeight="1" x14ac:dyDescent="0.25">
      <c r="A118" s="162"/>
      <c r="B118" s="149" t="s">
        <v>174</v>
      </c>
      <c r="C118" s="166"/>
      <c r="D118" s="131"/>
      <c r="E118" s="50"/>
      <c r="F118" s="206"/>
      <c r="G118" s="133"/>
      <c r="H118" s="134"/>
      <c r="I118" s="3"/>
      <c r="J118" s="3"/>
      <c r="K118" s="3"/>
      <c r="L118" s="3"/>
    </row>
    <row r="119" spans="1:12" ht="15.75" x14ac:dyDescent="0.25">
      <c r="A119" s="162"/>
      <c r="B119" s="149" t="s">
        <v>175</v>
      </c>
      <c r="C119" s="163"/>
      <c r="D119" s="128"/>
      <c r="E119" s="50"/>
      <c r="F119" s="200"/>
      <c r="G119" s="129"/>
      <c r="H119" s="130"/>
      <c r="I119" s="3"/>
      <c r="J119" s="3"/>
      <c r="K119" s="3"/>
      <c r="L119" s="3"/>
    </row>
    <row r="120" spans="1:12" ht="49.5" customHeight="1" x14ac:dyDescent="0.25">
      <c r="A120" s="158" t="s">
        <v>176</v>
      </c>
      <c r="B120" s="147" t="s">
        <v>188</v>
      </c>
      <c r="C120" s="159" t="s">
        <v>27</v>
      </c>
      <c r="D120" s="119">
        <v>100</v>
      </c>
      <c r="E120" s="50">
        <v>21</v>
      </c>
      <c r="F120" s="201">
        <v>1200.58</v>
      </c>
      <c r="G120" s="54">
        <f t="shared" si="2"/>
        <v>120058</v>
      </c>
      <c r="H120" s="55">
        <f t="shared" si="3"/>
        <v>145270.18</v>
      </c>
      <c r="I120" s="3"/>
      <c r="J120" s="3"/>
      <c r="K120" s="3"/>
      <c r="L120" s="3"/>
    </row>
    <row r="121" spans="1:12" ht="47.25" customHeight="1" x14ac:dyDescent="0.25">
      <c r="A121" s="158" t="s">
        <v>177</v>
      </c>
      <c r="B121" s="147" t="s">
        <v>178</v>
      </c>
      <c r="C121" s="160" t="s">
        <v>27</v>
      </c>
      <c r="D121" s="108">
        <v>100</v>
      </c>
      <c r="E121" s="50">
        <v>21</v>
      </c>
      <c r="F121" s="202">
        <v>167.93</v>
      </c>
      <c r="G121" s="54">
        <f t="shared" si="2"/>
        <v>16793</v>
      </c>
      <c r="H121" s="55">
        <f t="shared" si="3"/>
        <v>20319.53</v>
      </c>
      <c r="I121" s="3"/>
      <c r="J121" s="3"/>
      <c r="K121" s="3"/>
      <c r="L121" s="3"/>
    </row>
    <row r="122" spans="1:12" ht="33.75" customHeight="1" x14ac:dyDescent="0.25">
      <c r="A122" s="158" t="s">
        <v>179</v>
      </c>
      <c r="B122" s="147" t="s">
        <v>265</v>
      </c>
      <c r="C122" s="160" t="s">
        <v>27</v>
      </c>
      <c r="D122" s="107">
        <v>100</v>
      </c>
      <c r="E122" s="50">
        <v>21</v>
      </c>
      <c r="F122" s="202">
        <v>1000.37</v>
      </c>
      <c r="G122" s="54">
        <f t="shared" si="2"/>
        <v>100037</v>
      </c>
      <c r="H122" s="55">
        <f t="shared" si="3"/>
        <v>121044.77</v>
      </c>
      <c r="I122" s="3"/>
      <c r="J122" s="3"/>
      <c r="K122" s="3"/>
      <c r="L122" s="3"/>
    </row>
    <row r="123" spans="1:12" ht="45" customHeight="1" x14ac:dyDescent="0.25">
      <c r="A123" s="158" t="s">
        <v>180</v>
      </c>
      <c r="B123" s="147" t="s">
        <v>181</v>
      </c>
      <c r="C123" s="160" t="s">
        <v>27</v>
      </c>
      <c r="D123" s="108">
        <v>100</v>
      </c>
      <c r="E123" s="50">
        <v>21</v>
      </c>
      <c r="F123" s="202">
        <v>124.41</v>
      </c>
      <c r="G123" s="54">
        <f t="shared" si="2"/>
        <v>12441</v>
      </c>
      <c r="H123" s="55">
        <f t="shared" si="3"/>
        <v>15053.61</v>
      </c>
      <c r="I123" s="3"/>
      <c r="J123" s="3"/>
      <c r="K123" s="3"/>
      <c r="L123" s="3"/>
    </row>
    <row r="124" spans="1:12" ht="48.75" customHeight="1" x14ac:dyDescent="0.25">
      <c r="A124" s="158" t="s">
        <v>182</v>
      </c>
      <c r="B124" s="147" t="s">
        <v>189</v>
      </c>
      <c r="C124" s="160" t="s">
        <v>27</v>
      </c>
      <c r="D124" s="107">
        <v>50</v>
      </c>
      <c r="E124" s="50">
        <v>21</v>
      </c>
      <c r="F124" s="202">
        <v>1000.66</v>
      </c>
      <c r="G124" s="54">
        <f t="shared" si="2"/>
        <v>50033</v>
      </c>
      <c r="H124" s="55">
        <f t="shared" si="3"/>
        <v>60539.93</v>
      </c>
      <c r="I124" s="3"/>
      <c r="J124" s="3"/>
      <c r="K124" s="3"/>
      <c r="L124" s="3"/>
    </row>
    <row r="125" spans="1:12" ht="47.25" customHeight="1" x14ac:dyDescent="0.25">
      <c r="A125" s="158" t="s">
        <v>183</v>
      </c>
      <c r="B125" s="147" t="s">
        <v>184</v>
      </c>
      <c r="C125" s="161" t="s">
        <v>27</v>
      </c>
      <c r="D125" s="112">
        <v>100</v>
      </c>
      <c r="E125" s="50">
        <v>21</v>
      </c>
      <c r="F125" s="203">
        <v>124.41</v>
      </c>
      <c r="G125" s="57">
        <f t="shared" si="2"/>
        <v>12441</v>
      </c>
      <c r="H125" s="58">
        <f t="shared" si="3"/>
        <v>15053.61</v>
      </c>
      <c r="I125" s="3"/>
      <c r="J125" s="3"/>
      <c r="K125" s="3"/>
      <c r="L125" s="3"/>
    </row>
    <row r="126" spans="1:12" ht="15.75" x14ac:dyDescent="0.25">
      <c r="A126" s="162"/>
      <c r="B126" s="149" t="s">
        <v>185</v>
      </c>
      <c r="C126" s="163"/>
      <c r="D126" s="128"/>
      <c r="E126" s="50"/>
      <c r="F126" s="200"/>
      <c r="G126" s="129"/>
      <c r="H126" s="130"/>
      <c r="I126" s="3"/>
      <c r="J126" s="3"/>
      <c r="K126" s="3"/>
      <c r="L126" s="3"/>
    </row>
    <row r="127" spans="1:12" ht="60" x14ac:dyDescent="0.25">
      <c r="A127" s="158" t="s">
        <v>186</v>
      </c>
      <c r="B127" s="147" t="s">
        <v>187</v>
      </c>
      <c r="C127" s="168" t="s">
        <v>27</v>
      </c>
      <c r="D127" s="138">
        <v>50</v>
      </c>
      <c r="E127" s="50">
        <v>21</v>
      </c>
      <c r="F127" s="205">
        <v>1320.38</v>
      </c>
      <c r="G127" s="57">
        <f t="shared" si="2"/>
        <v>66019</v>
      </c>
      <c r="H127" s="58">
        <f t="shared" si="3"/>
        <v>79882.990000000005</v>
      </c>
      <c r="I127" s="3"/>
      <c r="J127" s="3"/>
      <c r="K127" s="3"/>
      <c r="L127" s="3"/>
    </row>
    <row r="128" spans="1:12" ht="15.75" x14ac:dyDescent="0.25">
      <c r="A128" s="143"/>
      <c r="B128" s="144" t="s">
        <v>221</v>
      </c>
      <c r="C128" s="151"/>
      <c r="D128" s="141"/>
      <c r="E128" s="50"/>
      <c r="F128" s="200"/>
      <c r="G128" s="129"/>
      <c r="H128" s="130"/>
      <c r="I128" s="3"/>
      <c r="J128" s="3"/>
      <c r="K128" s="3"/>
      <c r="L128" s="3"/>
    </row>
    <row r="129" spans="1:14" ht="46.5" customHeight="1" x14ac:dyDescent="0.25">
      <c r="A129" s="143" t="s">
        <v>191</v>
      </c>
      <c r="B129" s="143" t="s">
        <v>266</v>
      </c>
      <c r="C129" s="142" t="s">
        <v>190</v>
      </c>
      <c r="D129" s="139">
        <v>30</v>
      </c>
      <c r="E129" s="50">
        <v>21</v>
      </c>
      <c r="F129" s="201">
        <v>440.19</v>
      </c>
      <c r="G129" s="54">
        <f t="shared" si="2"/>
        <v>13205.7</v>
      </c>
      <c r="H129" s="55">
        <f t="shared" si="3"/>
        <v>15978.9</v>
      </c>
      <c r="I129" s="3"/>
      <c r="J129" s="3"/>
      <c r="K129" s="3"/>
      <c r="L129" s="3"/>
    </row>
    <row r="130" spans="1:14" ht="30.75" customHeight="1" x14ac:dyDescent="0.25">
      <c r="A130" s="143" t="s">
        <v>192</v>
      </c>
      <c r="B130" s="143" t="s">
        <v>267</v>
      </c>
      <c r="C130" s="115" t="s">
        <v>190</v>
      </c>
      <c r="D130" s="114">
        <v>30</v>
      </c>
      <c r="E130" s="50">
        <v>21</v>
      </c>
      <c r="F130" s="202">
        <v>317.2</v>
      </c>
      <c r="G130" s="54">
        <f t="shared" si="2"/>
        <v>9516</v>
      </c>
      <c r="H130" s="55">
        <f t="shared" si="3"/>
        <v>11514.36</v>
      </c>
      <c r="I130" s="3"/>
      <c r="J130" s="3"/>
      <c r="K130" s="3"/>
      <c r="L130" s="3"/>
    </row>
    <row r="131" spans="1:14" s="5" customFormat="1" ht="32.25" customHeight="1" x14ac:dyDescent="0.2">
      <c r="A131" s="143" t="s">
        <v>193</v>
      </c>
      <c r="B131" s="143" t="s">
        <v>268</v>
      </c>
      <c r="C131" s="115" t="s">
        <v>190</v>
      </c>
      <c r="D131" s="114">
        <v>30</v>
      </c>
      <c r="E131" s="50">
        <v>21</v>
      </c>
      <c r="F131" s="51">
        <v>376.71</v>
      </c>
      <c r="G131" s="54">
        <f t="shared" ref="G131:G154" si="4">ROUND(D131*F131,2)</f>
        <v>11301.3</v>
      </c>
      <c r="H131" s="55">
        <f t="shared" ref="H131:H154" si="5">ROUND(G131+(E131*G131)/100,2)</f>
        <v>13674.57</v>
      </c>
      <c r="I131" s="66"/>
      <c r="J131" s="381"/>
      <c r="K131" s="381"/>
      <c r="L131" s="381"/>
      <c r="M131" s="66"/>
      <c r="N131" s="70"/>
    </row>
    <row r="132" spans="1:14" s="5" customFormat="1" ht="31.5" customHeight="1" x14ac:dyDescent="0.2">
      <c r="A132" s="152" t="s">
        <v>194</v>
      </c>
      <c r="B132" s="143" t="s">
        <v>269</v>
      </c>
      <c r="C132" s="153" t="s">
        <v>190</v>
      </c>
      <c r="D132" s="116">
        <v>30</v>
      </c>
      <c r="E132" s="50">
        <v>21</v>
      </c>
      <c r="F132" s="52">
        <v>359.55</v>
      </c>
      <c r="G132" s="54">
        <f t="shared" si="4"/>
        <v>10786.5</v>
      </c>
      <c r="H132" s="55">
        <f t="shared" si="5"/>
        <v>13051.67</v>
      </c>
      <c r="I132" s="66"/>
      <c r="J132" s="67"/>
      <c r="K132" s="67"/>
      <c r="L132" s="67"/>
      <c r="M132" s="66"/>
      <c r="N132" s="70"/>
    </row>
    <row r="133" spans="1:14" s="5" customFormat="1" ht="31.5" customHeight="1" x14ac:dyDescent="0.2">
      <c r="A133" s="169" t="s">
        <v>195</v>
      </c>
      <c r="B133" s="143" t="s">
        <v>270</v>
      </c>
      <c r="C133" s="153" t="s">
        <v>190</v>
      </c>
      <c r="D133" s="116">
        <v>30</v>
      </c>
      <c r="E133" s="50">
        <v>21</v>
      </c>
      <c r="F133" s="52">
        <v>423.94</v>
      </c>
      <c r="G133" s="54">
        <f t="shared" si="4"/>
        <v>12718.2</v>
      </c>
      <c r="H133" s="55">
        <f t="shared" si="5"/>
        <v>15389.02</v>
      </c>
      <c r="I133" s="66"/>
      <c r="J133" s="67"/>
      <c r="K133" s="67"/>
      <c r="L133" s="67"/>
      <c r="M133" s="66"/>
      <c r="N133" s="70"/>
    </row>
    <row r="134" spans="1:14" s="5" customFormat="1" ht="30.75" customHeight="1" x14ac:dyDescent="0.2">
      <c r="A134" s="143" t="s">
        <v>196</v>
      </c>
      <c r="B134" s="143" t="s">
        <v>271</v>
      </c>
      <c r="C134" s="115" t="s">
        <v>90</v>
      </c>
      <c r="D134" s="114">
        <v>20</v>
      </c>
      <c r="E134" s="50">
        <v>21</v>
      </c>
      <c r="F134" s="202">
        <v>1565.07</v>
      </c>
      <c r="G134" s="54">
        <f t="shared" si="4"/>
        <v>31301.4</v>
      </c>
      <c r="H134" s="55">
        <f t="shared" si="5"/>
        <v>37874.69</v>
      </c>
      <c r="I134" s="66"/>
      <c r="J134" s="67"/>
      <c r="K134" s="67"/>
      <c r="L134" s="67"/>
      <c r="M134" s="66"/>
      <c r="N134" s="70"/>
    </row>
    <row r="135" spans="1:14" s="5" customFormat="1" ht="31.5" customHeight="1" x14ac:dyDescent="0.2">
      <c r="A135" s="143" t="s">
        <v>197</v>
      </c>
      <c r="B135" s="143" t="s">
        <v>272</v>
      </c>
      <c r="C135" s="115" t="s">
        <v>90</v>
      </c>
      <c r="D135" s="114">
        <v>7</v>
      </c>
      <c r="E135" s="50">
        <v>21</v>
      </c>
      <c r="F135" s="52">
        <v>1805.41</v>
      </c>
      <c r="G135" s="54">
        <f t="shared" si="4"/>
        <v>12637.87</v>
      </c>
      <c r="H135" s="55">
        <f t="shared" si="5"/>
        <v>15291.82</v>
      </c>
      <c r="I135" s="66"/>
      <c r="J135" s="67"/>
      <c r="K135" s="67"/>
      <c r="L135" s="67"/>
      <c r="M135" s="66"/>
      <c r="N135" s="70"/>
    </row>
    <row r="136" spans="1:14" s="5" customFormat="1" ht="30" x14ac:dyDescent="0.2">
      <c r="A136" s="143" t="s">
        <v>198</v>
      </c>
      <c r="B136" s="143" t="s">
        <v>273</v>
      </c>
      <c r="C136" s="115" t="s">
        <v>90</v>
      </c>
      <c r="D136" s="114">
        <v>10</v>
      </c>
      <c r="E136" s="50">
        <v>21</v>
      </c>
      <c r="F136" s="52">
        <v>1734.45</v>
      </c>
      <c r="G136" s="54">
        <f t="shared" si="4"/>
        <v>17344.5</v>
      </c>
      <c r="H136" s="55">
        <f t="shared" si="5"/>
        <v>20986.85</v>
      </c>
      <c r="I136" s="66"/>
      <c r="J136" s="67"/>
      <c r="K136" s="67"/>
      <c r="L136" s="67"/>
      <c r="M136" s="66"/>
      <c r="N136" s="70"/>
    </row>
    <row r="137" spans="1:14" s="5" customFormat="1" ht="30" x14ac:dyDescent="0.2">
      <c r="A137" s="143" t="s">
        <v>199</v>
      </c>
      <c r="B137" s="143" t="s">
        <v>274</v>
      </c>
      <c r="C137" s="115" t="s">
        <v>90</v>
      </c>
      <c r="D137" s="114">
        <v>100</v>
      </c>
      <c r="E137" s="50">
        <v>21</v>
      </c>
      <c r="F137" s="202">
        <v>3500.86</v>
      </c>
      <c r="G137" s="54">
        <f t="shared" si="4"/>
        <v>350086</v>
      </c>
      <c r="H137" s="55">
        <f t="shared" si="5"/>
        <v>423604.06</v>
      </c>
      <c r="I137" s="66"/>
      <c r="J137" s="67"/>
      <c r="K137" s="67"/>
      <c r="L137" s="67"/>
      <c r="M137" s="66"/>
      <c r="N137" s="70"/>
    </row>
    <row r="138" spans="1:14" s="5" customFormat="1" ht="30.75" customHeight="1" x14ac:dyDescent="0.2">
      <c r="A138" s="143" t="s">
        <v>200</v>
      </c>
      <c r="B138" s="143" t="s">
        <v>275</v>
      </c>
      <c r="C138" s="115" t="s">
        <v>90</v>
      </c>
      <c r="D138" s="114">
        <v>7</v>
      </c>
      <c r="E138" s="50">
        <v>21</v>
      </c>
      <c r="F138" s="52">
        <v>4130.63</v>
      </c>
      <c r="G138" s="54">
        <f t="shared" si="4"/>
        <v>28914.41</v>
      </c>
      <c r="H138" s="55">
        <f t="shared" si="5"/>
        <v>34986.44</v>
      </c>
      <c r="I138" s="66"/>
      <c r="J138" s="67"/>
      <c r="K138" s="67"/>
      <c r="L138" s="67"/>
      <c r="M138" s="66"/>
      <c r="N138" s="70"/>
    </row>
    <row r="139" spans="1:14" s="5" customFormat="1" ht="18" customHeight="1" x14ac:dyDescent="0.2">
      <c r="A139" s="143" t="s">
        <v>201</v>
      </c>
      <c r="B139" s="143" t="s">
        <v>209</v>
      </c>
      <c r="C139" s="115" t="s">
        <v>27</v>
      </c>
      <c r="D139" s="114">
        <v>50</v>
      </c>
      <c r="E139" s="50">
        <v>21</v>
      </c>
      <c r="F139" s="52">
        <v>363.8</v>
      </c>
      <c r="G139" s="54">
        <f t="shared" si="4"/>
        <v>18190</v>
      </c>
      <c r="H139" s="55">
        <f t="shared" si="5"/>
        <v>22009.9</v>
      </c>
      <c r="I139" s="66"/>
      <c r="J139" s="67"/>
      <c r="K139" s="67"/>
      <c r="L139" s="67"/>
      <c r="M139" s="66"/>
      <c r="N139" s="70"/>
    </row>
    <row r="140" spans="1:14" s="5" customFormat="1" ht="30" x14ac:dyDescent="0.2">
      <c r="A140" s="143" t="s">
        <v>202</v>
      </c>
      <c r="B140" s="143" t="s">
        <v>276</v>
      </c>
      <c r="C140" s="115" t="s">
        <v>90</v>
      </c>
      <c r="D140" s="114">
        <v>6</v>
      </c>
      <c r="E140" s="50">
        <v>21</v>
      </c>
      <c r="F140" s="127">
        <v>3600.86</v>
      </c>
      <c r="G140" s="54">
        <f t="shared" si="4"/>
        <v>21605.16</v>
      </c>
      <c r="H140" s="55">
        <f t="shared" si="5"/>
        <v>26142.240000000002</v>
      </c>
      <c r="I140" s="66"/>
      <c r="J140" s="67"/>
      <c r="K140" s="67"/>
      <c r="L140" s="67"/>
      <c r="M140" s="66"/>
      <c r="N140" s="70"/>
    </row>
    <row r="141" spans="1:14" s="5" customFormat="1" ht="30" x14ac:dyDescent="0.2">
      <c r="A141" s="143" t="s">
        <v>203</v>
      </c>
      <c r="B141" s="143" t="s">
        <v>210</v>
      </c>
      <c r="C141" s="115" t="s">
        <v>27</v>
      </c>
      <c r="D141" s="114">
        <v>6</v>
      </c>
      <c r="E141" s="50">
        <v>21</v>
      </c>
      <c r="F141" s="202">
        <v>1000</v>
      </c>
      <c r="G141" s="54">
        <f t="shared" si="4"/>
        <v>6000</v>
      </c>
      <c r="H141" s="55">
        <f>ROUND(G141+(E141*G141)/100,2)</f>
        <v>7260</v>
      </c>
      <c r="I141" s="66"/>
      <c r="J141" s="67"/>
      <c r="K141" s="67"/>
      <c r="L141" s="67"/>
      <c r="M141" s="66"/>
      <c r="N141" s="70"/>
    </row>
    <row r="142" spans="1:14" s="5" customFormat="1" ht="30" x14ac:dyDescent="0.2">
      <c r="A142" s="143" t="s">
        <v>204</v>
      </c>
      <c r="B142" s="143" t="s">
        <v>277</v>
      </c>
      <c r="C142" s="115" t="s">
        <v>27</v>
      </c>
      <c r="D142" s="115">
        <v>30</v>
      </c>
      <c r="E142" s="50">
        <v>21</v>
      </c>
      <c r="F142" s="201">
        <v>2382.2399999999998</v>
      </c>
      <c r="G142" s="54">
        <f t="shared" si="4"/>
        <v>71467.199999999997</v>
      </c>
      <c r="H142" s="55">
        <f t="shared" ref="H142:H144" si="6">ROUND(G142+(E142*G142)/100,2)</f>
        <v>86475.31</v>
      </c>
      <c r="I142" s="66"/>
      <c r="J142" s="67"/>
      <c r="K142" s="67"/>
      <c r="L142" s="67"/>
      <c r="M142" s="66"/>
      <c r="N142" s="70"/>
    </row>
    <row r="143" spans="1:14" s="5" customFormat="1" ht="32.25" customHeight="1" x14ac:dyDescent="0.2">
      <c r="A143" s="143" t="s">
        <v>205</v>
      </c>
      <c r="B143" s="143" t="s">
        <v>278</v>
      </c>
      <c r="C143" s="115" t="s">
        <v>27</v>
      </c>
      <c r="D143" s="115">
        <v>6</v>
      </c>
      <c r="E143" s="50">
        <v>21</v>
      </c>
      <c r="F143" s="201">
        <v>3054.42</v>
      </c>
      <c r="G143" s="54">
        <f t="shared" si="4"/>
        <v>18326.52</v>
      </c>
      <c r="H143" s="55">
        <f t="shared" si="6"/>
        <v>22175.09</v>
      </c>
      <c r="I143" s="66"/>
      <c r="J143" s="67"/>
      <c r="K143" s="67"/>
      <c r="L143" s="67"/>
      <c r="M143" s="66"/>
      <c r="N143" s="70"/>
    </row>
    <row r="144" spans="1:14" s="5" customFormat="1" ht="31.5" customHeight="1" x14ac:dyDescent="0.2">
      <c r="A144" s="143" t="s">
        <v>206</v>
      </c>
      <c r="B144" s="143" t="s">
        <v>279</v>
      </c>
      <c r="C144" s="115" t="s">
        <v>27</v>
      </c>
      <c r="D144" s="115">
        <v>5</v>
      </c>
      <c r="E144" s="50">
        <v>21</v>
      </c>
      <c r="F144" s="201">
        <v>3392.42</v>
      </c>
      <c r="G144" s="54">
        <f t="shared" si="4"/>
        <v>16962.099999999999</v>
      </c>
      <c r="H144" s="55">
        <f t="shared" si="6"/>
        <v>20524.14</v>
      </c>
      <c r="I144" s="66"/>
      <c r="J144" s="67"/>
      <c r="K144" s="67"/>
      <c r="L144" s="67"/>
      <c r="M144" s="66"/>
      <c r="N144" s="70"/>
    </row>
    <row r="145" spans="1:22" s="5" customFormat="1" ht="15.75" customHeight="1" x14ac:dyDescent="0.2">
      <c r="A145" s="143" t="s">
        <v>207</v>
      </c>
      <c r="B145" s="143" t="s">
        <v>211</v>
      </c>
      <c r="C145" s="115" t="s">
        <v>36</v>
      </c>
      <c r="D145" s="114">
        <v>5</v>
      </c>
      <c r="E145" s="50">
        <v>21</v>
      </c>
      <c r="F145" s="51">
        <v>170.21</v>
      </c>
      <c r="G145" s="54">
        <f t="shared" si="4"/>
        <v>851.05</v>
      </c>
      <c r="H145" s="55">
        <f t="shared" si="5"/>
        <v>1029.77</v>
      </c>
      <c r="I145" s="68"/>
      <c r="J145" s="69"/>
      <c r="K145" s="68"/>
      <c r="L145" s="68"/>
      <c r="M145" s="70"/>
      <c r="N145" s="70"/>
    </row>
    <row r="146" spans="1:22" s="6" customFormat="1" ht="33.75" customHeight="1" x14ac:dyDescent="0.2">
      <c r="A146" s="143" t="s">
        <v>208</v>
      </c>
      <c r="B146" s="143" t="s">
        <v>212</v>
      </c>
      <c r="C146" s="150" t="s">
        <v>27</v>
      </c>
      <c r="D146" s="140">
        <v>25</v>
      </c>
      <c r="E146" s="50">
        <v>21</v>
      </c>
      <c r="F146" s="127">
        <v>3051.42</v>
      </c>
      <c r="G146" s="57">
        <f t="shared" si="4"/>
        <v>76285.5</v>
      </c>
      <c r="H146" s="58">
        <f t="shared" si="5"/>
        <v>92305.46</v>
      </c>
      <c r="I146" s="13"/>
      <c r="J146" s="71"/>
      <c r="K146" s="71"/>
      <c r="L146" s="71"/>
      <c r="M146" s="72"/>
      <c r="N146" s="72"/>
    </row>
    <row r="147" spans="1:22" x14ac:dyDescent="0.25">
      <c r="A147" s="145"/>
      <c r="B147" s="144" t="s">
        <v>222</v>
      </c>
      <c r="C147" s="154"/>
      <c r="D147" s="141"/>
      <c r="E147" s="50"/>
      <c r="F147" s="121"/>
      <c r="G147" s="129"/>
      <c r="H147" s="130"/>
      <c r="I147" s="7"/>
      <c r="J147" s="7"/>
      <c r="K147" s="7"/>
      <c r="L147" s="7"/>
    </row>
    <row r="148" spans="1:22" ht="22.5" customHeight="1" x14ac:dyDescent="0.25">
      <c r="A148" s="145" t="s">
        <v>213</v>
      </c>
      <c r="B148" s="143" t="s">
        <v>219</v>
      </c>
      <c r="C148" s="155" t="s">
        <v>27</v>
      </c>
      <c r="D148" s="139">
        <v>15</v>
      </c>
      <c r="E148" s="50">
        <v>21</v>
      </c>
      <c r="F148" s="51">
        <v>307.79000000000002</v>
      </c>
      <c r="G148" s="54">
        <f t="shared" si="4"/>
        <v>4616.8500000000004</v>
      </c>
      <c r="H148" s="55">
        <f t="shared" si="5"/>
        <v>5586.39</v>
      </c>
      <c r="I148" s="7"/>
      <c r="J148" s="7"/>
      <c r="K148" s="7"/>
      <c r="L148" s="7"/>
    </row>
    <row r="149" spans="1:22" x14ac:dyDescent="0.25">
      <c r="A149" s="145" t="s">
        <v>214</v>
      </c>
      <c r="B149" s="143" t="s">
        <v>220</v>
      </c>
      <c r="C149" s="118" t="s">
        <v>43</v>
      </c>
      <c r="D149" s="114">
        <v>100</v>
      </c>
      <c r="E149" s="50">
        <v>21</v>
      </c>
      <c r="F149" s="52">
        <v>2.2000000000000002</v>
      </c>
      <c r="G149" s="54">
        <f t="shared" si="4"/>
        <v>220</v>
      </c>
      <c r="H149" s="55">
        <f t="shared" si="5"/>
        <v>266.2</v>
      </c>
      <c r="I149" s="7"/>
      <c r="J149" s="7"/>
      <c r="K149" s="7"/>
      <c r="L149" s="7"/>
    </row>
    <row r="150" spans="1:22" s="4" customFormat="1" ht="30" x14ac:dyDescent="0.25">
      <c r="A150" s="145" t="s">
        <v>215</v>
      </c>
      <c r="B150" s="143" t="s">
        <v>225</v>
      </c>
      <c r="C150" s="118" t="s">
        <v>43</v>
      </c>
      <c r="D150" s="114">
        <v>500</v>
      </c>
      <c r="E150" s="50">
        <v>21</v>
      </c>
      <c r="F150" s="52">
        <v>2.36</v>
      </c>
      <c r="G150" s="54">
        <f t="shared" si="4"/>
        <v>1180</v>
      </c>
      <c r="H150" s="55">
        <f t="shared" si="5"/>
        <v>1427.8</v>
      </c>
      <c r="I150" s="2"/>
      <c r="J150" s="7"/>
      <c r="K150" s="7"/>
      <c r="L150" s="7"/>
      <c r="M150" s="1"/>
      <c r="N150" s="1"/>
    </row>
    <row r="151" spans="1:22" s="4" customFormat="1" ht="30" x14ac:dyDescent="0.25">
      <c r="A151" s="145" t="s">
        <v>216</v>
      </c>
      <c r="B151" s="143" t="s">
        <v>226</v>
      </c>
      <c r="C151" s="118" t="s">
        <v>43</v>
      </c>
      <c r="D151" s="114">
        <v>500</v>
      </c>
      <c r="E151" s="50">
        <v>21</v>
      </c>
      <c r="F151" s="52">
        <v>0.94</v>
      </c>
      <c r="G151" s="54">
        <f t="shared" si="4"/>
        <v>470</v>
      </c>
      <c r="H151" s="55">
        <f>ROUND(G151+(E151*G151)/100,2)</f>
        <v>568.70000000000005</v>
      </c>
      <c r="I151" s="7"/>
      <c r="J151" s="7"/>
      <c r="K151" s="7"/>
      <c r="L151" s="7"/>
      <c r="M151" s="1"/>
      <c r="N151" s="1"/>
    </row>
    <row r="152" spans="1:22" s="4" customFormat="1" ht="30" x14ac:dyDescent="0.25">
      <c r="A152" s="145" t="s">
        <v>217</v>
      </c>
      <c r="B152" s="147" t="s">
        <v>280</v>
      </c>
      <c r="C152" s="118" t="s">
        <v>36</v>
      </c>
      <c r="D152" s="117">
        <v>45</v>
      </c>
      <c r="E152" s="50">
        <v>21</v>
      </c>
      <c r="F152" s="52">
        <v>751.19</v>
      </c>
      <c r="G152" s="54">
        <f t="shared" si="4"/>
        <v>33803.550000000003</v>
      </c>
      <c r="H152" s="55">
        <f t="shared" si="5"/>
        <v>40902.300000000003</v>
      </c>
      <c r="I152" s="7"/>
      <c r="J152" s="7"/>
      <c r="K152" s="7"/>
      <c r="L152" s="7"/>
      <c r="M152" s="1"/>
      <c r="N152" s="1"/>
    </row>
    <row r="153" spans="1:22" s="4" customFormat="1" ht="30" x14ac:dyDescent="0.25">
      <c r="A153" s="145" t="s">
        <v>218</v>
      </c>
      <c r="B153" s="143" t="s">
        <v>281</v>
      </c>
      <c r="C153" s="118" t="s">
        <v>36</v>
      </c>
      <c r="D153" s="117">
        <v>500</v>
      </c>
      <c r="E153" s="50">
        <v>21</v>
      </c>
      <c r="F153" s="127">
        <v>24.23</v>
      </c>
      <c r="G153" s="54">
        <f t="shared" si="4"/>
        <v>12115</v>
      </c>
      <c r="H153" s="55">
        <f t="shared" si="5"/>
        <v>14659.15</v>
      </c>
      <c r="I153" s="7"/>
      <c r="J153" s="7"/>
      <c r="K153" s="7"/>
      <c r="L153" s="7"/>
      <c r="M153" s="1"/>
      <c r="N153" s="1"/>
    </row>
    <row r="154" spans="1:22" ht="30.75" thickBot="1" x14ac:dyDescent="0.3">
      <c r="A154" s="145" t="s">
        <v>282</v>
      </c>
      <c r="B154" s="147" t="s">
        <v>283</v>
      </c>
      <c r="C154" s="118" t="s">
        <v>90</v>
      </c>
      <c r="D154" s="117">
        <v>5</v>
      </c>
      <c r="E154" s="50">
        <v>21</v>
      </c>
      <c r="F154" s="127">
        <v>10467.73</v>
      </c>
      <c r="G154" s="57">
        <f t="shared" si="4"/>
        <v>52338.65</v>
      </c>
      <c r="H154" s="58">
        <f t="shared" si="5"/>
        <v>63329.77</v>
      </c>
      <c r="I154" s="7"/>
      <c r="J154" s="7"/>
      <c r="K154" s="7"/>
      <c r="L154" s="7"/>
    </row>
    <row r="155" spans="1:22" ht="15.75" customHeight="1" thickBot="1" x14ac:dyDescent="0.3">
      <c r="A155" s="318" t="s">
        <v>7</v>
      </c>
      <c r="B155" s="319"/>
      <c r="C155" s="319"/>
      <c r="D155" s="319"/>
      <c r="E155" s="319"/>
      <c r="F155" s="319"/>
      <c r="G155" s="59">
        <f>ROUND(SUM(G28:G154),2)</f>
        <v>3935990.39</v>
      </c>
      <c r="H155" s="60">
        <f>ROUND(SUM(H28:H154),2)</f>
        <v>4762548.43</v>
      </c>
      <c r="I155" s="7"/>
      <c r="J155" s="7"/>
      <c r="K155" s="7"/>
      <c r="L155" s="7"/>
    </row>
    <row r="156" spans="1:22" ht="235.5" customHeight="1" x14ac:dyDescent="0.25">
      <c r="A156" s="312" t="s">
        <v>308</v>
      </c>
      <c r="B156" s="312"/>
      <c r="C156" s="312"/>
      <c r="D156" s="312"/>
      <c r="E156" s="312"/>
      <c r="F156" s="312"/>
      <c r="G156" s="312"/>
      <c r="H156" s="312"/>
      <c r="I156" s="7"/>
      <c r="J156" s="7"/>
      <c r="K156" s="7"/>
      <c r="L156" s="7"/>
    </row>
    <row r="157" spans="1:22" ht="68.25" customHeight="1" thickBot="1" x14ac:dyDescent="0.3">
      <c r="A157" s="388" t="s">
        <v>324</v>
      </c>
      <c r="B157" s="389"/>
      <c r="C157" s="389"/>
      <c r="D157" s="389"/>
      <c r="E157" s="389"/>
      <c r="F157" s="389"/>
      <c r="G157" s="389"/>
      <c r="H157" s="389"/>
      <c r="I157" s="390"/>
      <c r="J157" s="97" t="s">
        <v>250</v>
      </c>
      <c r="K157" s="7"/>
      <c r="L157" s="7"/>
    </row>
    <row r="158" spans="1:22" ht="28.5" customHeight="1" x14ac:dyDescent="0.25">
      <c r="A158" s="314" t="s">
        <v>0</v>
      </c>
      <c r="B158" s="373" t="s">
        <v>243</v>
      </c>
      <c r="C158" s="375" t="s">
        <v>6</v>
      </c>
      <c r="D158" s="375" t="s">
        <v>319</v>
      </c>
      <c r="E158" s="375" t="s">
        <v>354</v>
      </c>
      <c r="F158" s="375" t="s">
        <v>290</v>
      </c>
      <c r="G158" s="377" t="s">
        <v>361</v>
      </c>
      <c r="H158" s="377" t="s">
        <v>229</v>
      </c>
      <c r="I158" s="379" t="s">
        <v>244</v>
      </c>
      <c r="J158" s="380"/>
      <c r="K158" s="90"/>
      <c r="L158" s="90"/>
      <c r="M158" s="90"/>
      <c r="N158" s="90"/>
      <c r="O158" s="90"/>
      <c r="P158" s="90"/>
      <c r="Q158" s="90"/>
      <c r="R158" s="90"/>
      <c r="S158" s="7"/>
      <c r="T158" s="7"/>
      <c r="U158" s="7"/>
      <c r="V158" s="7"/>
    </row>
    <row r="159" spans="1:22" ht="54.75" customHeight="1" thickBot="1" x14ac:dyDescent="0.3">
      <c r="A159" s="315"/>
      <c r="B159" s="374"/>
      <c r="C159" s="376"/>
      <c r="D159" s="376"/>
      <c r="E159" s="376"/>
      <c r="F159" s="376"/>
      <c r="G159" s="378"/>
      <c r="H159" s="378"/>
      <c r="I159" s="175" t="s">
        <v>245</v>
      </c>
      <c r="J159" s="176" t="s">
        <v>246</v>
      </c>
      <c r="K159" s="90"/>
      <c r="L159" s="90"/>
      <c r="M159" s="90"/>
      <c r="N159" s="90"/>
      <c r="O159" s="90"/>
      <c r="P159" s="90"/>
      <c r="Q159" s="90"/>
      <c r="R159" s="90"/>
      <c r="S159" s="7"/>
      <c r="T159" s="7"/>
      <c r="U159" s="7"/>
      <c r="V159" s="7"/>
    </row>
    <row r="160" spans="1:22" ht="24.75" customHeight="1" thickBot="1" x14ac:dyDescent="0.3">
      <c r="A160" s="91">
        <v>1</v>
      </c>
      <c r="B160" s="92">
        <v>2</v>
      </c>
      <c r="C160" s="92">
        <v>3</v>
      </c>
      <c r="D160" s="92">
        <v>4</v>
      </c>
      <c r="E160" s="92">
        <v>5</v>
      </c>
      <c r="F160" s="92">
        <v>6</v>
      </c>
      <c r="G160" s="92">
        <v>7</v>
      </c>
      <c r="H160" s="92">
        <v>8</v>
      </c>
      <c r="I160" s="177">
        <v>9</v>
      </c>
      <c r="J160" s="178">
        <v>10</v>
      </c>
      <c r="K160" s="90"/>
      <c r="L160" s="90"/>
      <c r="M160" s="90"/>
      <c r="N160" s="90"/>
      <c r="O160" s="90"/>
      <c r="P160" s="90"/>
      <c r="Q160" s="90"/>
      <c r="R160" s="90"/>
      <c r="S160" s="7"/>
      <c r="T160" s="7"/>
      <c r="U160" s="7"/>
      <c r="V160" s="7"/>
    </row>
    <row r="161" spans="1:22" ht="24.75" customHeight="1" x14ac:dyDescent="0.25">
      <c r="A161" s="171" t="s">
        <v>256</v>
      </c>
      <c r="B161" s="189" t="s">
        <v>255</v>
      </c>
      <c r="C161" s="172"/>
      <c r="D161" s="173"/>
      <c r="E161" s="173"/>
      <c r="F161" s="173"/>
      <c r="G161" s="174"/>
      <c r="H161" s="174"/>
      <c r="I161" s="179"/>
      <c r="J161" s="180"/>
      <c r="K161" s="90"/>
      <c r="L161" s="90"/>
      <c r="M161" s="90"/>
      <c r="N161" s="90"/>
      <c r="O161" s="90"/>
      <c r="P161" s="90"/>
      <c r="Q161" s="90"/>
      <c r="R161" s="90"/>
      <c r="S161" s="7"/>
      <c r="T161" s="7"/>
      <c r="U161" s="7"/>
      <c r="V161" s="7"/>
    </row>
    <row r="162" spans="1:22" ht="47.25" customHeight="1" x14ac:dyDescent="0.25">
      <c r="A162" s="100" t="s">
        <v>257</v>
      </c>
      <c r="B162" s="188" t="s">
        <v>312</v>
      </c>
      <c r="C162" s="98" t="s">
        <v>61</v>
      </c>
      <c r="D162" s="98">
        <v>6</v>
      </c>
      <c r="E162" s="184">
        <v>21</v>
      </c>
      <c r="F162" s="170">
        <v>500000</v>
      </c>
      <c r="G162" s="182">
        <v>1.8</v>
      </c>
      <c r="H162" s="106">
        <f>ROUND(F162*G162/100,2)</f>
        <v>9000</v>
      </c>
      <c r="I162" s="185">
        <f>ROUND(D162*H162,2)</f>
        <v>54000</v>
      </c>
      <c r="J162" s="185">
        <f>ROUND(I162+(I162*E162)/100,2)</f>
        <v>65340</v>
      </c>
      <c r="K162" s="90"/>
      <c r="L162" s="90"/>
      <c r="M162" s="90"/>
      <c r="N162" s="90"/>
      <c r="O162" s="90"/>
      <c r="P162" s="90"/>
      <c r="Q162" s="90"/>
      <c r="R162" s="90"/>
      <c r="S162" s="7"/>
      <c r="T162" s="7"/>
      <c r="U162" s="7"/>
      <c r="V162" s="7"/>
    </row>
    <row r="163" spans="1:22" ht="47.25" customHeight="1" x14ac:dyDescent="0.25">
      <c r="A163" s="100" t="s">
        <v>258</v>
      </c>
      <c r="B163" s="188" t="s">
        <v>327</v>
      </c>
      <c r="C163" s="98" t="s">
        <v>61</v>
      </c>
      <c r="D163" s="98">
        <v>3</v>
      </c>
      <c r="E163" s="184">
        <v>21</v>
      </c>
      <c r="F163" s="170">
        <v>500000</v>
      </c>
      <c r="G163" s="182">
        <v>1.8</v>
      </c>
      <c r="H163" s="106">
        <f t="shared" ref="H163:H169" si="7">ROUND(F163*G163/100,2)</f>
        <v>9000</v>
      </c>
      <c r="I163" s="185">
        <f t="shared" ref="I163:I169" si="8">ROUND(D163*H163,2)</f>
        <v>27000</v>
      </c>
      <c r="J163" s="185">
        <f t="shared" ref="J163:J169" si="9">ROUND(I163+(I163*E163)/100,2)</f>
        <v>32670</v>
      </c>
      <c r="K163" s="90"/>
      <c r="L163" s="90"/>
      <c r="M163" s="90"/>
      <c r="N163" s="90"/>
      <c r="O163" s="90"/>
      <c r="P163" s="90"/>
      <c r="Q163" s="90"/>
      <c r="R163" s="90"/>
      <c r="S163" s="7"/>
      <c r="T163" s="7"/>
      <c r="U163" s="7"/>
      <c r="V163" s="7"/>
    </row>
    <row r="164" spans="1:22" ht="45.75" customHeight="1" x14ac:dyDescent="0.25">
      <c r="A164" s="100" t="s">
        <v>325</v>
      </c>
      <c r="B164" s="188" t="s">
        <v>313</v>
      </c>
      <c r="C164" s="98" t="s">
        <v>61</v>
      </c>
      <c r="D164" s="98">
        <v>2</v>
      </c>
      <c r="E164" s="184">
        <v>21</v>
      </c>
      <c r="F164" s="170">
        <v>500000</v>
      </c>
      <c r="G164" s="182">
        <v>1.8</v>
      </c>
      <c r="H164" s="106">
        <f t="shared" si="7"/>
        <v>9000</v>
      </c>
      <c r="I164" s="185">
        <f t="shared" si="8"/>
        <v>18000</v>
      </c>
      <c r="J164" s="185">
        <f t="shared" si="9"/>
        <v>21780</v>
      </c>
      <c r="K164" s="90"/>
      <c r="L164" s="90"/>
      <c r="M164" s="90"/>
      <c r="N164" s="90"/>
      <c r="O164" s="90"/>
      <c r="P164" s="90"/>
      <c r="Q164" s="90"/>
      <c r="R164" s="90"/>
      <c r="S164" s="7"/>
      <c r="T164" s="7"/>
      <c r="U164" s="7"/>
      <c r="V164" s="7"/>
    </row>
    <row r="165" spans="1:22" ht="45.75" customHeight="1" x14ac:dyDescent="0.25">
      <c r="A165" s="100" t="s">
        <v>315</v>
      </c>
      <c r="B165" s="188" t="s">
        <v>331</v>
      </c>
      <c r="C165" s="98" t="s">
        <v>61</v>
      </c>
      <c r="D165" s="98">
        <v>2</v>
      </c>
      <c r="E165" s="184">
        <v>21</v>
      </c>
      <c r="F165" s="170">
        <v>500000</v>
      </c>
      <c r="G165" s="182">
        <v>1.8</v>
      </c>
      <c r="H165" s="106">
        <f t="shared" si="7"/>
        <v>9000</v>
      </c>
      <c r="I165" s="185">
        <f t="shared" si="8"/>
        <v>18000</v>
      </c>
      <c r="J165" s="185">
        <f t="shared" si="9"/>
        <v>21780</v>
      </c>
      <c r="K165" s="90"/>
      <c r="L165" s="90"/>
      <c r="M165" s="90"/>
      <c r="N165" s="90"/>
      <c r="O165" s="90"/>
      <c r="P165" s="90"/>
      <c r="Q165" s="90"/>
      <c r="R165" s="90"/>
      <c r="S165" s="7"/>
      <c r="T165" s="7"/>
      <c r="U165" s="7"/>
      <c r="V165" s="7"/>
    </row>
    <row r="166" spans="1:22" ht="27" customHeight="1" x14ac:dyDescent="0.25">
      <c r="A166" s="100" t="s">
        <v>326</v>
      </c>
      <c r="B166" s="188" t="s">
        <v>316</v>
      </c>
      <c r="C166" s="98" t="s">
        <v>61</v>
      </c>
      <c r="D166" s="98">
        <v>13</v>
      </c>
      <c r="E166" s="184">
        <v>21</v>
      </c>
      <c r="F166" s="170">
        <v>500000</v>
      </c>
      <c r="G166" s="182">
        <v>0.3</v>
      </c>
      <c r="H166" s="106">
        <f t="shared" si="7"/>
        <v>1500</v>
      </c>
      <c r="I166" s="185">
        <f t="shared" si="8"/>
        <v>19500</v>
      </c>
      <c r="J166" s="185">
        <f t="shared" si="9"/>
        <v>23595</v>
      </c>
      <c r="K166" s="90"/>
      <c r="L166" s="90"/>
      <c r="M166" s="90"/>
      <c r="N166" s="90"/>
      <c r="O166" s="90"/>
      <c r="P166" s="90"/>
      <c r="Q166" s="90"/>
      <c r="R166" s="90"/>
      <c r="S166" s="7"/>
      <c r="T166" s="7"/>
      <c r="U166" s="7"/>
      <c r="V166" s="7"/>
    </row>
    <row r="167" spans="1:22" ht="18.75" customHeight="1" x14ac:dyDescent="0.25">
      <c r="A167" s="100" t="s">
        <v>330</v>
      </c>
      <c r="B167" s="190" t="s">
        <v>314</v>
      </c>
      <c r="C167" s="337"/>
      <c r="D167" s="338"/>
      <c r="E167" s="338"/>
      <c r="F167" s="338"/>
      <c r="G167" s="338"/>
      <c r="H167" s="338"/>
      <c r="I167" s="338"/>
      <c r="J167" s="339"/>
      <c r="K167" s="90"/>
      <c r="L167" s="90"/>
      <c r="M167" s="90"/>
      <c r="N167" s="90"/>
      <c r="O167" s="90"/>
      <c r="P167" s="90"/>
      <c r="Q167" s="90"/>
      <c r="R167" s="90"/>
      <c r="S167" s="7"/>
      <c r="T167" s="7"/>
      <c r="U167" s="7"/>
      <c r="V167" s="7"/>
    </row>
    <row r="168" spans="1:22" ht="35.25" customHeight="1" x14ac:dyDescent="0.25">
      <c r="A168" s="100" t="s">
        <v>328</v>
      </c>
      <c r="B168" s="188" t="s">
        <v>253</v>
      </c>
      <c r="C168" s="99" t="s">
        <v>61</v>
      </c>
      <c r="D168" s="99">
        <v>13</v>
      </c>
      <c r="E168" s="183">
        <v>21</v>
      </c>
      <c r="F168" s="170">
        <v>500000</v>
      </c>
      <c r="G168" s="181">
        <v>0.3</v>
      </c>
      <c r="H168" s="106">
        <f t="shared" si="7"/>
        <v>1500</v>
      </c>
      <c r="I168" s="185">
        <f t="shared" si="8"/>
        <v>19500</v>
      </c>
      <c r="J168" s="185">
        <f t="shared" si="9"/>
        <v>23595</v>
      </c>
      <c r="K168" s="90"/>
      <c r="L168" s="90"/>
      <c r="M168" s="90"/>
      <c r="N168" s="90"/>
      <c r="O168" s="90"/>
      <c r="P168" s="90"/>
      <c r="Q168" s="90"/>
      <c r="R168" s="90"/>
      <c r="S168" s="7"/>
      <c r="T168" s="7"/>
      <c r="U168" s="7"/>
      <c r="V168" s="7"/>
    </row>
    <row r="169" spans="1:22" ht="42.75" customHeight="1" x14ac:dyDescent="0.25">
      <c r="A169" s="100" t="s">
        <v>329</v>
      </c>
      <c r="B169" s="188" t="s">
        <v>254</v>
      </c>
      <c r="C169" s="98" t="s">
        <v>61</v>
      </c>
      <c r="D169" s="98">
        <v>20</v>
      </c>
      <c r="E169" s="184">
        <v>21</v>
      </c>
      <c r="F169" s="170">
        <v>500000</v>
      </c>
      <c r="G169" s="182">
        <v>0.3</v>
      </c>
      <c r="H169" s="106">
        <f t="shared" si="7"/>
        <v>1500</v>
      </c>
      <c r="I169" s="185">
        <f t="shared" si="8"/>
        <v>30000</v>
      </c>
      <c r="J169" s="185">
        <f t="shared" si="9"/>
        <v>36300</v>
      </c>
      <c r="K169" s="90"/>
      <c r="L169" s="90"/>
      <c r="M169" s="90"/>
      <c r="N169" s="90"/>
      <c r="O169" s="90"/>
      <c r="P169" s="90"/>
      <c r="Q169" s="90"/>
      <c r="R169" s="90"/>
      <c r="S169" s="7"/>
      <c r="T169" s="7"/>
      <c r="U169" s="7"/>
      <c r="V169" s="7"/>
    </row>
    <row r="170" spans="1:22" ht="23.25" customHeight="1" thickBot="1" x14ac:dyDescent="0.3">
      <c r="A170" s="101"/>
      <c r="B170" s="102"/>
      <c r="C170" s="103"/>
      <c r="D170" s="103"/>
      <c r="E170" s="103"/>
      <c r="F170" s="103"/>
      <c r="G170" s="104"/>
      <c r="H170" s="105" t="s">
        <v>7</v>
      </c>
      <c r="I170" s="186">
        <f>ROUND(SUM(I162:I169),2)</f>
        <v>186000</v>
      </c>
      <c r="J170" s="187">
        <f>ROUND(SUM(J162:J169),2)</f>
        <v>225060</v>
      </c>
      <c r="K170" s="90"/>
      <c r="L170" s="90"/>
      <c r="M170" s="90"/>
      <c r="N170" s="90"/>
      <c r="O170" s="90"/>
      <c r="P170" s="90"/>
      <c r="Q170" s="90"/>
      <c r="R170" s="90"/>
      <c r="S170" s="7"/>
      <c r="T170" s="7"/>
      <c r="U170" s="7"/>
      <c r="V170" s="7"/>
    </row>
    <row r="171" spans="1:22" ht="23.25" customHeight="1" x14ac:dyDescent="0.25">
      <c r="A171" s="333" t="s">
        <v>291</v>
      </c>
      <c r="B171" s="334"/>
      <c r="C171" s="334"/>
      <c r="D171" s="334"/>
      <c r="E171" s="334"/>
      <c r="F171" s="334"/>
      <c r="G171" s="334"/>
      <c r="H171" s="334"/>
      <c r="I171" s="334"/>
      <c r="J171" s="334"/>
      <c r="K171" s="90"/>
      <c r="L171" s="90"/>
      <c r="M171" s="90"/>
      <c r="N171" s="90"/>
      <c r="O171" s="90"/>
      <c r="P171" s="90"/>
      <c r="Q171" s="90"/>
      <c r="R171" s="90"/>
      <c r="S171" s="7"/>
      <c r="T171" s="7"/>
      <c r="U171" s="7"/>
      <c r="V171" s="7"/>
    </row>
    <row r="172" spans="1:22" ht="32.25" customHeight="1" x14ac:dyDescent="0.25">
      <c r="A172" s="335" t="s">
        <v>251</v>
      </c>
      <c r="B172" s="336"/>
      <c r="C172" s="336"/>
      <c r="D172" s="336"/>
      <c r="E172" s="336"/>
      <c r="F172" s="336"/>
      <c r="G172" s="336"/>
      <c r="H172" s="336"/>
      <c r="I172" s="191"/>
      <c r="J172" s="191"/>
      <c r="K172" s="90"/>
      <c r="L172" s="90"/>
      <c r="M172" s="90"/>
      <c r="N172" s="90"/>
      <c r="O172" s="90"/>
      <c r="P172" s="90"/>
      <c r="Q172" s="90"/>
      <c r="R172" s="90"/>
      <c r="S172" s="7"/>
      <c r="T172" s="7"/>
      <c r="U172" s="7"/>
      <c r="V172" s="7"/>
    </row>
    <row r="173" spans="1:22" ht="18.75" customHeight="1" x14ac:dyDescent="0.25">
      <c r="A173" s="192"/>
      <c r="B173" s="193"/>
      <c r="C173" s="194"/>
      <c r="D173" s="194"/>
      <c r="E173" s="194"/>
      <c r="F173" s="194"/>
      <c r="G173" s="193"/>
      <c r="H173" s="193"/>
      <c r="I173" s="191"/>
      <c r="J173" s="191"/>
      <c r="K173" s="90"/>
      <c r="L173" s="90"/>
      <c r="M173" s="90"/>
      <c r="N173" s="90"/>
      <c r="O173" s="90"/>
      <c r="P173" s="90"/>
      <c r="Q173" s="90"/>
      <c r="R173" s="90"/>
      <c r="S173" s="7"/>
      <c r="T173" s="7"/>
      <c r="U173" s="7"/>
      <c r="V173" s="7"/>
    </row>
    <row r="174" spans="1:22" ht="35.25" customHeight="1" thickBot="1" x14ac:dyDescent="0.3">
      <c r="A174" s="317" t="s">
        <v>332</v>
      </c>
      <c r="B174" s="317"/>
      <c r="C174" s="317"/>
      <c r="D174" s="317"/>
      <c r="E174" s="317"/>
      <c r="F174" s="317"/>
      <c r="G174" s="317"/>
      <c r="H174" s="317"/>
      <c r="I174" s="14"/>
      <c r="J174" s="14"/>
      <c r="K174" s="7"/>
      <c r="L174" s="7"/>
    </row>
    <row r="175" spans="1:22" ht="35.25" customHeight="1" thickBot="1" x14ac:dyDescent="0.3">
      <c r="A175" s="195"/>
      <c r="B175" s="306" t="s">
        <v>355</v>
      </c>
      <c r="C175" s="307"/>
      <c r="D175" s="195"/>
      <c r="E175" s="195"/>
      <c r="F175" s="195"/>
      <c r="G175" s="195"/>
      <c r="H175" s="195"/>
      <c r="I175" s="14"/>
      <c r="J175" s="14"/>
      <c r="K175" s="7"/>
      <c r="L175" s="7"/>
    </row>
    <row r="176" spans="1:22" ht="45" customHeight="1" x14ac:dyDescent="0.25">
      <c r="A176" s="329" t="s">
        <v>333</v>
      </c>
      <c r="B176" s="330"/>
      <c r="C176" s="330"/>
      <c r="D176" s="330"/>
      <c r="E176" s="330"/>
      <c r="F176" s="330"/>
      <c r="G176" s="330"/>
      <c r="H176" s="330"/>
      <c r="I176" s="7"/>
      <c r="J176" s="7"/>
      <c r="K176" s="7"/>
      <c r="L176" s="7"/>
    </row>
    <row r="177" spans="1:12" ht="48.75" customHeight="1" thickBot="1" x14ac:dyDescent="0.3">
      <c r="A177" s="304" t="s">
        <v>252</v>
      </c>
      <c r="B177" s="305"/>
      <c r="C177" s="305"/>
      <c r="D177" s="305"/>
      <c r="E177" s="305"/>
      <c r="F177" s="305"/>
      <c r="G177" s="305"/>
      <c r="H177" s="305"/>
      <c r="I177" s="7"/>
      <c r="J177" s="7"/>
      <c r="K177" s="7"/>
      <c r="L177" s="7"/>
    </row>
    <row r="178" spans="1:12" ht="28.5" customHeight="1" thickBot="1" x14ac:dyDescent="0.3">
      <c r="A178" s="196"/>
      <c r="B178" s="331" t="s">
        <v>356</v>
      </c>
      <c r="C178" s="332"/>
      <c r="D178" s="197"/>
      <c r="E178" s="197"/>
      <c r="F178" s="197"/>
      <c r="G178" s="197"/>
      <c r="H178" s="197"/>
      <c r="I178" s="7"/>
      <c r="J178" s="7"/>
      <c r="K178" s="7"/>
      <c r="L178" s="7"/>
    </row>
    <row r="179" spans="1:12" ht="228.75" customHeight="1" x14ac:dyDescent="0.25">
      <c r="A179" s="308" t="s">
        <v>335</v>
      </c>
      <c r="B179" s="309"/>
      <c r="C179" s="309"/>
      <c r="D179" s="309"/>
      <c r="E179" s="309"/>
      <c r="F179" s="309"/>
      <c r="G179" s="309"/>
      <c r="H179" s="309"/>
      <c r="I179" s="7"/>
      <c r="J179" s="7"/>
      <c r="K179" s="7"/>
      <c r="L179" s="7"/>
    </row>
    <row r="180" spans="1:12" ht="48.75" customHeight="1" x14ac:dyDescent="0.25">
      <c r="A180" s="326" t="s">
        <v>231</v>
      </c>
      <c r="B180" s="326"/>
      <c r="C180" s="326"/>
      <c r="D180" s="326"/>
      <c r="E180" s="326"/>
      <c r="F180" s="326"/>
      <c r="G180" s="326"/>
      <c r="H180" s="326"/>
      <c r="I180" s="7"/>
      <c r="J180" s="7"/>
      <c r="K180" s="7"/>
      <c r="L180" s="7"/>
    </row>
    <row r="181" spans="1:12" ht="31.5" customHeight="1" x14ac:dyDescent="0.25">
      <c r="A181" s="295" t="s">
        <v>15</v>
      </c>
      <c r="B181" s="313"/>
      <c r="C181" s="313"/>
      <c r="D181" s="313"/>
      <c r="E181" s="313"/>
      <c r="F181" s="313"/>
      <c r="G181" s="313"/>
      <c r="H181" s="313"/>
      <c r="I181" s="7"/>
      <c r="J181" s="7"/>
      <c r="K181" s="7"/>
      <c r="L181" s="7"/>
    </row>
    <row r="182" spans="1:12" ht="15.75" customHeight="1" x14ac:dyDescent="0.25">
      <c r="A182" s="316" t="s">
        <v>16</v>
      </c>
      <c r="B182" s="316"/>
      <c r="C182" s="316"/>
      <c r="D182" s="316"/>
      <c r="E182" s="316"/>
      <c r="F182" s="316"/>
      <c r="G182" s="316"/>
      <c r="H182" s="316"/>
      <c r="I182" s="7"/>
      <c r="J182" s="7"/>
      <c r="K182" s="7"/>
      <c r="L182" s="7"/>
    </row>
    <row r="183" spans="1:12" ht="35.25" customHeight="1" x14ac:dyDescent="0.25">
      <c r="A183" s="295" t="s">
        <v>17</v>
      </c>
      <c r="B183" s="295"/>
      <c r="C183" s="295"/>
      <c r="D183" s="295"/>
      <c r="E183" s="295"/>
      <c r="F183" s="295"/>
      <c r="G183" s="295"/>
      <c r="H183" s="295"/>
      <c r="I183" s="7"/>
      <c r="J183" s="7"/>
      <c r="K183" s="7"/>
      <c r="L183" s="7"/>
    </row>
    <row r="184" spans="1:12" ht="15.75" customHeight="1" x14ac:dyDescent="0.25">
      <c r="A184" s="41" t="s">
        <v>24</v>
      </c>
      <c r="B184" s="41"/>
      <c r="C184" s="37"/>
      <c r="D184" s="37"/>
      <c r="E184" s="39"/>
      <c r="F184" s="39"/>
      <c r="G184" s="38"/>
      <c r="H184" s="38"/>
      <c r="I184" s="7"/>
      <c r="J184" s="7"/>
      <c r="K184" s="7"/>
      <c r="L184" s="7"/>
    </row>
    <row r="185" spans="1:12" x14ac:dyDescent="0.25">
      <c r="A185" s="295" t="s">
        <v>18</v>
      </c>
      <c r="B185" s="295"/>
      <c r="C185" s="295"/>
      <c r="D185" s="295"/>
      <c r="E185" s="295"/>
      <c r="F185" s="295"/>
      <c r="G185" s="295"/>
      <c r="H185" s="295"/>
      <c r="I185" s="7"/>
      <c r="J185" s="7"/>
      <c r="K185" s="7"/>
      <c r="L185" s="7"/>
    </row>
    <row r="186" spans="1:12" ht="15.75" customHeight="1" thickBot="1" x14ac:dyDescent="0.3">
      <c r="A186" s="302" t="s">
        <v>239</v>
      </c>
      <c r="B186" s="302"/>
      <c r="C186" s="302"/>
      <c r="D186" s="302"/>
      <c r="E186" s="302"/>
      <c r="F186" s="302"/>
      <c r="G186" s="302"/>
      <c r="H186" s="302"/>
      <c r="I186" s="7"/>
      <c r="J186" s="7"/>
      <c r="K186" s="7"/>
      <c r="L186" s="7"/>
    </row>
    <row r="187" spans="1:12" ht="129" customHeight="1" thickBot="1" x14ac:dyDescent="0.3">
      <c r="A187" s="80" t="s">
        <v>11</v>
      </c>
      <c r="B187" s="296" t="s">
        <v>232</v>
      </c>
      <c r="C187" s="299"/>
      <c r="D187" s="299"/>
      <c r="E187" s="300"/>
      <c r="F187" s="296" t="s">
        <v>306</v>
      </c>
      <c r="G187" s="297"/>
      <c r="H187" s="298"/>
      <c r="K187" s="7"/>
      <c r="L187" s="7"/>
    </row>
    <row r="188" spans="1:12" ht="22.5" customHeight="1" x14ac:dyDescent="0.25">
      <c r="A188" s="79"/>
      <c r="B188" s="290"/>
      <c r="C188" s="279"/>
      <c r="D188" s="279"/>
      <c r="E188" s="291"/>
      <c r="F188" s="290"/>
      <c r="G188" s="279"/>
      <c r="H188" s="303"/>
      <c r="K188" s="7"/>
      <c r="L188" s="7"/>
    </row>
    <row r="189" spans="1:12" ht="21.75" customHeight="1" x14ac:dyDescent="0.25">
      <c r="A189" s="73"/>
      <c r="B189" s="237"/>
      <c r="C189" s="238"/>
      <c r="D189" s="238"/>
      <c r="E189" s="301"/>
      <c r="F189" s="237"/>
      <c r="G189" s="238"/>
      <c r="H189" s="239"/>
      <c r="K189" s="7"/>
      <c r="L189" s="7"/>
    </row>
    <row r="190" spans="1:12" s="4" customFormat="1" ht="18.75" customHeight="1" x14ac:dyDescent="0.25">
      <c r="A190" s="73"/>
      <c r="B190" s="237"/>
      <c r="C190" s="238"/>
      <c r="D190" s="238"/>
      <c r="E190" s="301"/>
      <c r="F190" s="237"/>
      <c r="G190" s="238"/>
      <c r="H190" s="239"/>
      <c r="I190" s="1"/>
      <c r="J190" s="1"/>
      <c r="K190" s="14"/>
      <c r="L190" s="14"/>
    </row>
    <row r="191" spans="1:12" s="4" customFormat="1" ht="20.25" customHeight="1" x14ac:dyDescent="0.25">
      <c r="A191" s="73"/>
      <c r="B191" s="237"/>
      <c r="C191" s="238"/>
      <c r="D191" s="238"/>
      <c r="E191" s="301"/>
      <c r="F191" s="237"/>
      <c r="G191" s="238"/>
      <c r="H191" s="239"/>
      <c r="I191" s="1"/>
      <c r="J191" s="1"/>
      <c r="K191" s="14"/>
      <c r="L191" s="14"/>
    </row>
    <row r="192" spans="1:12" ht="21" customHeight="1" x14ac:dyDescent="0.25">
      <c r="A192" s="73"/>
      <c r="B192" s="237"/>
      <c r="C192" s="238"/>
      <c r="D192" s="238"/>
      <c r="E192" s="301"/>
      <c r="F192" s="237"/>
      <c r="G192" s="238"/>
      <c r="H192" s="239"/>
      <c r="K192" s="7"/>
      <c r="L192" s="7"/>
    </row>
    <row r="193" spans="1:12" ht="16.5" customHeight="1" thickBot="1" x14ac:dyDescent="0.3">
      <c r="A193" s="74"/>
      <c r="B193" s="349"/>
      <c r="C193" s="350"/>
      <c r="D193" s="350"/>
      <c r="E193" s="351"/>
      <c r="F193" s="349"/>
      <c r="G193" s="350"/>
      <c r="H193" s="356"/>
      <c r="K193" s="7"/>
      <c r="L193" s="7"/>
    </row>
    <row r="194" spans="1:12" ht="43.5" customHeight="1" x14ac:dyDescent="0.25">
      <c r="A194" s="216" t="s">
        <v>233</v>
      </c>
      <c r="B194" s="216"/>
      <c r="C194" s="216"/>
      <c r="D194" s="216"/>
      <c r="E194" s="216"/>
      <c r="F194" s="216"/>
      <c r="G194" s="216"/>
      <c r="H194" s="216"/>
      <c r="K194" s="7"/>
      <c r="L194" s="7"/>
    </row>
    <row r="195" spans="1:12" ht="18.75" customHeight="1" x14ac:dyDescent="0.25">
      <c r="A195" s="257"/>
      <c r="B195" s="257"/>
      <c r="C195" s="257"/>
      <c r="D195" s="257"/>
      <c r="E195" s="257"/>
      <c r="F195" s="257"/>
      <c r="G195" s="257"/>
      <c r="H195" s="257"/>
      <c r="K195" s="7"/>
      <c r="L195" s="7"/>
    </row>
    <row r="196" spans="1:12" ht="12.75" customHeight="1" thickBot="1" x14ac:dyDescent="0.3">
      <c r="A196" s="207" t="s">
        <v>311</v>
      </c>
      <c r="B196" s="207"/>
      <c r="C196" s="207"/>
      <c r="D196" s="207"/>
      <c r="E196" s="207"/>
      <c r="F196" s="207"/>
      <c r="G196" s="207"/>
      <c r="H196" s="207"/>
      <c r="K196" s="7"/>
      <c r="L196" s="7"/>
    </row>
    <row r="197" spans="1:12" ht="90.75" customHeight="1" thickBot="1" x14ac:dyDescent="0.3">
      <c r="A197" s="75" t="s">
        <v>0</v>
      </c>
      <c r="B197" s="208" t="s">
        <v>234</v>
      </c>
      <c r="C197" s="209"/>
      <c r="D197" s="210"/>
      <c r="E197" s="209" t="s">
        <v>307</v>
      </c>
      <c r="F197" s="211"/>
      <c r="G197" s="211"/>
      <c r="H197" s="212"/>
      <c r="I197" s="76"/>
      <c r="K197" s="7"/>
      <c r="L197" s="7"/>
    </row>
    <row r="198" spans="1:12" ht="45.75" customHeight="1" x14ac:dyDescent="0.25">
      <c r="A198" s="198" t="s">
        <v>341</v>
      </c>
      <c r="B198" s="213" t="s">
        <v>351</v>
      </c>
      <c r="C198" s="213"/>
      <c r="D198" s="213"/>
      <c r="E198" s="213" t="s">
        <v>352</v>
      </c>
      <c r="F198" s="213"/>
      <c r="G198" s="213"/>
      <c r="H198" s="214"/>
      <c r="K198" s="7"/>
      <c r="L198" s="7"/>
    </row>
    <row r="199" spans="1:12" ht="30" customHeight="1" x14ac:dyDescent="0.25">
      <c r="A199" s="199" t="s">
        <v>343</v>
      </c>
      <c r="B199" s="215" t="s">
        <v>353</v>
      </c>
      <c r="C199" s="215"/>
      <c r="D199" s="215"/>
      <c r="E199" s="352" t="s">
        <v>255</v>
      </c>
      <c r="F199" s="352"/>
      <c r="G199" s="352"/>
      <c r="H199" s="353"/>
      <c r="K199" s="7"/>
      <c r="L199" s="7"/>
    </row>
    <row r="200" spans="1:12" x14ac:dyDescent="0.25">
      <c r="A200" s="77"/>
      <c r="B200" s="354"/>
      <c r="C200" s="354"/>
      <c r="D200" s="354"/>
      <c r="E200" s="354"/>
      <c r="F200" s="354"/>
      <c r="G200" s="354"/>
      <c r="H200" s="355"/>
      <c r="J200" s="17"/>
      <c r="K200" s="7"/>
      <c r="L200" s="7"/>
    </row>
    <row r="201" spans="1:12" ht="15.75" thickBot="1" x14ac:dyDescent="0.3">
      <c r="A201" s="78"/>
      <c r="B201" s="358"/>
      <c r="C201" s="358"/>
      <c r="D201" s="358"/>
      <c r="E201" s="358"/>
      <c r="F201" s="358"/>
      <c r="G201" s="358"/>
      <c r="H201" s="359"/>
      <c r="K201" s="7"/>
      <c r="L201" s="7"/>
    </row>
    <row r="202" spans="1:12" ht="15.75" customHeight="1" x14ac:dyDescent="0.25">
      <c r="A202" s="357" t="s">
        <v>235</v>
      </c>
      <c r="B202" s="357"/>
      <c r="C202" s="357"/>
      <c r="D202" s="357"/>
      <c r="E202" s="357"/>
      <c r="F202" s="357"/>
      <c r="G202" s="357"/>
      <c r="H202" s="357"/>
      <c r="K202" s="7"/>
      <c r="L202" s="7"/>
    </row>
    <row r="203" spans="1:12" ht="20.25" customHeight="1" thickBot="1" x14ac:dyDescent="0.3">
      <c r="A203" s="340" t="s">
        <v>236</v>
      </c>
      <c r="B203" s="295"/>
      <c r="C203" s="295"/>
      <c r="D203" s="295"/>
      <c r="E203" s="295"/>
      <c r="F203" s="295"/>
      <c r="G203" s="295"/>
      <c r="H203" s="295"/>
    </row>
    <row r="204" spans="1:12" ht="30.75" thickBot="1" x14ac:dyDescent="0.3">
      <c r="A204" s="84" t="s">
        <v>0</v>
      </c>
      <c r="B204" s="341" t="s">
        <v>22</v>
      </c>
      <c r="C204" s="342"/>
      <c r="D204" s="343"/>
      <c r="E204" s="341" t="s">
        <v>23</v>
      </c>
      <c r="F204" s="342"/>
      <c r="G204" s="342"/>
      <c r="H204" s="347"/>
    </row>
    <row r="205" spans="1:12" x14ac:dyDescent="0.25">
      <c r="A205" s="83"/>
      <c r="B205" s="344"/>
      <c r="C205" s="345"/>
      <c r="D205" s="346"/>
      <c r="E205" s="344"/>
      <c r="F205" s="345"/>
      <c r="G205" s="345"/>
      <c r="H205" s="348"/>
    </row>
    <row r="206" spans="1:12" x14ac:dyDescent="0.25">
      <c r="A206" s="81"/>
      <c r="B206" s="221"/>
      <c r="C206" s="222"/>
      <c r="D206" s="223"/>
      <c r="E206" s="221"/>
      <c r="F206" s="222"/>
      <c r="G206" s="222"/>
      <c r="H206" s="227"/>
    </row>
    <row r="207" spans="1:12" ht="15" customHeight="1" x14ac:dyDescent="0.25">
      <c r="A207" s="81"/>
      <c r="B207" s="221"/>
      <c r="C207" s="222"/>
      <c r="D207" s="223"/>
      <c r="E207" s="221"/>
      <c r="F207" s="222"/>
      <c r="G207" s="222"/>
      <c r="H207" s="227"/>
    </row>
    <row r="208" spans="1:12" x14ac:dyDescent="0.25">
      <c r="A208" s="81"/>
      <c r="B208" s="221"/>
      <c r="C208" s="222"/>
      <c r="D208" s="223"/>
      <c r="E208" s="221"/>
      <c r="F208" s="222"/>
      <c r="G208" s="222"/>
      <c r="H208" s="227"/>
    </row>
    <row r="209" spans="1:14" x14ac:dyDescent="0.25">
      <c r="A209" s="81"/>
      <c r="B209" s="221"/>
      <c r="C209" s="222"/>
      <c r="D209" s="223"/>
      <c r="E209" s="221"/>
      <c r="F209" s="222"/>
      <c r="G209" s="222"/>
      <c r="H209" s="227"/>
    </row>
    <row r="210" spans="1:14" x14ac:dyDescent="0.25">
      <c r="A210" s="81"/>
      <c r="B210" s="221"/>
      <c r="C210" s="222"/>
      <c r="D210" s="223"/>
      <c r="E210" s="221"/>
      <c r="F210" s="222"/>
      <c r="G210" s="222"/>
      <c r="H210" s="227"/>
    </row>
    <row r="211" spans="1:14" ht="29.25" customHeight="1" thickBot="1" x14ac:dyDescent="0.3">
      <c r="A211" s="82"/>
      <c r="B211" s="224"/>
      <c r="C211" s="225"/>
      <c r="D211" s="226"/>
      <c r="E211" s="224"/>
      <c r="F211" s="225"/>
      <c r="G211" s="225"/>
      <c r="H211" s="228"/>
    </row>
    <row r="212" spans="1:14" ht="52.5" customHeight="1" x14ac:dyDescent="0.25">
      <c r="A212" s="229" t="s">
        <v>237</v>
      </c>
      <c r="B212" s="229"/>
      <c r="C212" s="229"/>
      <c r="D212" s="229"/>
      <c r="E212" s="229"/>
      <c r="F212" s="229"/>
      <c r="G212" s="229"/>
      <c r="H212" s="229"/>
    </row>
    <row r="213" spans="1:14" ht="21" customHeight="1" thickBot="1" x14ac:dyDescent="0.3">
      <c r="A213" s="220" t="s">
        <v>238</v>
      </c>
      <c r="B213" s="220"/>
      <c r="C213" s="220"/>
      <c r="D213" s="220"/>
      <c r="E213" s="220"/>
      <c r="F213" s="220"/>
      <c r="G213" s="220"/>
      <c r="H213" s="220"/>
      <c r="N213" s="17"/>
    </row>
    <row r="214" spans="1:14" ht="29.25" thickBot="1" x14ac:dyDescent="0.3">
      <c r="A214" s="85" t="s">
        <v>0</v>
      </c>
      <c r="B214" s="240" t="s">
        <v>9</v>
      </c>
      <c r="C214" s="241"/>
      <c r="D214" s="241"/>
      <c r="E214" s="241"/>
      <c r="F214" s="241"/>
      <c r="G214" s="241"/>
      <c r="H214" s="242"/>
    </row>
    <row r="215" spans="1:14" ht="15" customHeight="1" x14ac:dyDescent="0.25">
      <c r="A215" s="86" t="s">
        <v>341</v>
      </c>
      <c r="B215" s="243" t="s">
        <v>342</v>
      </c>
      <c r="C215" s="244"/>
      <c r="D215" s="244"/>
      <c r="E215" s="244"/>
      <c r="F215" s="244"/>
      <c r="G215" s="244"/>
      <c r="H215" s="245"/>
    </row>
    <row r="216" spans="1:14" x14ac:dyDescent="0.25">
      <c r="A216" s="73">
        <v>2</v>
      </c>
      <c r="B216" s="233" t="s">
        <v>357</v>
      </c>
      <c r="C216" s="234"/>
      <c r="D216" s="234"/>
      <c r="E216" s="234"/>
      <c r="F216" s="234"/>
      <c r="G216" s="234"/>
      <c r="H216" s="235"/>
    </row>
    <row r="217" spans="1:14" ht="14.25" customHeight="1" x14ac:dyDescent="0.25">
      <c r="A217" s="73"/>
      <c r="B217" s="237"/>
      <c r="C217" s="238"/>
      <c r="D217" s="238"/>
      <c r="E217" s="238"/>
      <c r="F217" s="238"/>
      <c r="G217" s="238"/>
      <c r="H217" s="239"/>
    </row>
    <row r="218" spans="1:14" ht="18" customHeight="1" x14ac:dyDescent="0.25">
      <c r="A218" s="73"/>
      <c r="B218" s="237"/>
      <c r="C218" s="238"/>
      <c r="D218" s="238"/>
      <c r="E218" s="238"/>
      <c r="F218" s="238"/>
      <c r="G218" s="238"/>
      <c r="H218" s="239"/>
    </row>
    <row r="219" spans="1:14" ht="18" customHeight="1" x14ac:dyDescent="0.25">
      <c r="A219" s="73"/>
      <c r="B219" s="237"/>
      <c r="C219" s="238"/>
      <c r="D219" s="238"/>
      <c r="E219" s="238"/>
      <c r="F219" s="238"/>
      <c r="G219" s="238"/>
      <c r="H219" s="239"/>
    </row>
    <row r="220" spans="1:14" ht="21" customHeight="1" x14ac:dyDescent="0.25">
      <c r="A220" s="73"/>
      <c r="B220" s="233"/>
      <c r="C220" s="234"/>
      <c r="D220" s="234"/>
      <c r="E220" s="234"/>
      <c r="F220" s="234"/>
      <c r="G220" s="234"/>
      <c r="H220" s="235"/>
    </row>
    <row r="221" spans="1:14" ht="18" customHeight="1" x14ac:dyDescent="0.25">
      <c r="A221" s="73"/>
      <c r="B221" s="233"/>
      <c r="C221" s="234"/>
      <c r="D221" s="234"/>
      <c r="E221" s="234"/>
      <c r="F221" s="234"/>
      <c r="G221" s="234"/>
      <c r="H221" s="235"/>
    </row>
    <row r="222" spans="1:14" ht="18" customHeight="1" thickBot="1" x14ac:dyDescent="0.3">
      <c r="A222" s="74"/>
      <c r="B222" s="230"/>
      <c r="C222" s="231"/>
      <c r="D222" s="231"/>
      <c r="E222" s="231"/>
      <c r="F222" s="231"/>
      <c r="G222" s="231"/>
      <c r="H222" s="232"/>
    </row>
    <row r="223" spans="1:14" ht="30" customHeight="1" x14ac:dyDescent="0.25">
      <c r="A223" s="236" t="s">
        <v>240</v>
      </c>
      <c r="B223" s="236"/>
      <c r="C223" s="236"/>
      <c r="D223" s="236"/>
      <c r="E223" s="236"/>
      <c r="F223" s="236"/>
      <c r="G223" s="236"/>
      <c r="H223" s="236"/>
    </row>
    <row r="224" spans="1:14" ht="18" customHeight="1" thickBot="1" x14ac:dyDescent="0.3">
      <c r="A224" s="220" t="s">
        <v>21</v>
      </c>
      <c r="B224" s="220"/>
      <c r="C224" s="220"/>
      <c r="D224" s="220"/>
      <c r="E224" s="220"/>
      <c r="F224" s="220"/>
      <c r="G224" s="220"/>
      <c r="H224" s="220"/>
    </row>
    <row r="225" spans="1:8" ht="18" customHeight="1" thickBot="1" x14ac:dyDescent="0.3">
      <c r="A225" s="87" t="s">
        <v>0</v>
      </c>
      <c r="B225" s="217" t="s">
        <v>9</v>
      </c>
      <c r="C225" s="218"/>
      <c r="D225" s="218"/>
      <c r="E225" s="218"/>
      <c r="F225" s="219"/>
      <c r="G225" s="217" t="s">
        <v>241</v>
      </c>
      <c r="H225" s="219"/>
    </row>
    <row r="226" spans="1:8" ht="18" customHeight="1" x14ac:dyDescent="0.25">
      <c r="A226" s="79" t="s">
        <v>341</v>
      </c>
      <c r="B226" s="253" t="s">
        <v>342</v>
      </c>
      <c r="C226" s="254"/>
      <c r="D226" s="254"/>
      <c r="E226" s="254"/>
      <c r="F226" s="255"/>
      <c r="G226" s="243">
        <v>1</v>
      </c>
      <c r="H226" s="250"/>
    </row>
    <row r="227" spans="1:8" ht="18" customHeight="1" x14ac:dyDescent="0.25">
      <c r="A227" s="73" t="s">
        <v>343</v>
      </c>
      <c r="B227" s="233" t="s">
        <v>344</v>
      </c>
      <c r="C227" s="246"/>
      <c r="D227" s="246"/>
      <c r="E227" s="246"/>
      <c r="F227" s="247"/>
      <c r="G227" s="233">
        <v>16</v>
      </c>
      <c r="H227" s="251"/>
    </row>
    <row r="228" spans="1:8" ht="18.75" customHeight="1" x14ac:dyDescent="0.25">
      <c r="A228" s="73" t="s">
        <v>345</v>
      </c>
      <c r="B228" s="233" t="s">
        <v>346</v>
      </c>
      <c r="C228" s="246"/>
      <c r="D228" s="246"/>
      <c r="E228" s="246"/>
      <c r="F228" s="247"/>
      <c r="G228" s="233">
        <v>4</v>
      </c>
      <c r="H228" s="251"/>
    </row>
    <row r="229" spans="1:8" x14ac:dyDescent="0.25">
      <c r="A229" s="73" t="s">
        <v>347</v>
      </c>
      <c r="B229" s="233" t="s">
        <v>348</v>
      </c>
      <c r="C229" s="234"/>
      <c r="D229" s="234"/>
      <c r="E229" s="234"/>
      <c r="F229" s="256"/>
      <c r="G229" s="233">
        <v>1</v>
      </c>
      <c r="H229" s="251"/>
    </row>
    <row r="230" spans="1:8" x14ac:dyDescent="0.25">
      <c r="A230" s="73" t="s">
        <v>349</v>
      </c>
      <c r="B230" s="233" t="s">
        <v>360</v>
      </c>
      <c r="C230" s="246"/>
      <c r="D230" s="246"/>
      <c r="E230" s="246"/>
      <c r="F230" s="247"/>
      <c r="G230" s="233">
        <v>19</v>
      </c>
      <c r="H230" s="251"/>
    </row>
    <row r="231" spans="1:8" x14ac:dyDescent="0.25">
      <c r="A231" s="73" t="s">
        <v>358</v>
      </c>
      <c r="B231" s="233" t="s">
        <v>359</v>
      </c>
      <c r="C231" s="246"/>
      <c r="D231" s="246"/>
      <c r="E231" s="246"/>
      <c r="F231" s="247"/>
      <c r="G231" s="233">
        <v>3</v>
      </c>
      <c r="H231" s="251"/>
    </row>
    <row r="232" spans="1:8" x14ac:dyDescent="0.25">
      <c r="A232" s="73"/>
      <c r="B232" s="233"/>
      <c r="C232" s="246"/>
      <c r="D232" s="246"/>
      <c r="E232" s="246"/>
      <c r="F232" s="247"/>
      <c r="G232" s="233"/>
      <c r="H232" s="251"/>
    </row>
    <row r="233" spans="1:8" x14ac:dyDescent="0.25">
      <c r="A233" s="73"/>
      <c r="B233" s="233"/>
      <c r="C233" s="246"/>
      <c r="D233" s="246"/>
      <c r="E233" s="246"/>
      <c r="F233" s="247"/>
      <c r="G233" s="233"/>
      <c r="H233" s="251"/>
    </row>
    <row r="234" spans="1:8" x14ac:dyDescent="0.25">
      <c r="A234" s="73"/>
      <c r="B234" s="233"/>
      <c r="C234" s="246"/>
      <c r="D234" s="246"/>
      <c r="E234" s="246"/>
      <c r="F234" s="247"/>
      <c r="G234" s="233"/>
      <c r="H234" s="251"/>
    </row>
    <row r="235" spans="1:8" ht="15.75" thickBot="1" x14ac:dyDescent="0.3">
      <c r="A235" s="74"/>
      <c r="B235" s="230"/>
      <c r="C235" s="248"/>
      <c r="D235" s="248"/>
      <c r="E235" s="248"/>
      <c r="F235" s="249"/>
      <c r="G235" s="230"/>
      <c r="H235" s="252"/>
    </row>
    <row r="236" spans="1:8" x14ac:dyDescent="0.25">
      <c r="A236" s="363"/>
      <c r="B236" s="363"/>
      <c r="C236" s="363"/>
      <c r="D236" s="363"/>
      <c r="E236" s="363"/>
      <c r="F236" s="363"/>
      <c r="G236" s="363"/>
      <c r="H236" s="363"/>
    </row>
    <row r="237" spans="1:8" ht="196.5" customHeight="1" x14ac:dyDescent="0.25">
      <c r="A237" s="361" t="s">
        <v>304</v>
      </c>
      <c r="B237" s="362"/>
      <c r="C237" s="362"/>
      <c r="D237" s="362"/>
      <c r="E237" s="362"/>
      <c r="F237" s="362"/>
      <c r="G237" s="362"/>
      <c r="H237" s="362"/>
    </row>
    <row r="238" spans="1:8" ht="174.75" customHeight="1" x14ac:dyDescent="0.25">
      <c r="A238" s="369" t="s">
        <v>334</v>
      </c>
      <c r="B238" s="370"/>
      <c r="C238" s="370"/>
      <c r="D238" s="370"/>
      <c r="E238" s="370"/>
      <c r="F238" s="370"/>
      <c r="G238" s="370"/>
      <c r="H238" s="370"/>
    </row>
    <row r="240" spans="1:8" x14ac:dyDescent="0.25">
      <c r="A240" s="45"/>
      <c r="B240" s="368"/>
      <c r="C240" s="368"/>
      <c r="D240" s="368"/>
      <c r="E240" s="368"/>
      <c r="F240" s="368"/>
      <c r="G240" s="16"/>
    </row>
    <row r="241" spans="1:6" x14ac:dyDescent="0.25">
      <c r="A241" s="367"/>
      <c r="B241" s="366"/>
      <c r="C241" s="364"/>
      <c r="D241" s="365"/>
      <c r="E241" s="365"/>
      <c r="F241" s="365"/>
    </row>
    <row r="242" spans="1:6" x14ac:dyDescent="0.25">
      <c r="A242" s="367"/>
      <c r="B242" s="366"/>
      <c r="C242" s="364"/>
      <c r="D242" s="365"/>
      <c r="E242" s="365"/>
      <c r="F242" s="365"/>
    </row>
    <row r="243" spans="1:6" x14ac:dyDescent="0.25">
      <c r="A243" s="367"/>
      <c r="B243" s="366"/>
      <c r="C243" s="364"/>
      <c r="D243" s="365"/>
      <c r="E243" s="365"/>
      <c r="F243" s="365"/>
    </row>
    <row r="244" spans="1:6" x14ac:dyDescent="0.25">
      <c r="A244" s="46"/>
      <c r="B244" s="47"/>
      <c r="C244" s="24"/>
      <c r="D244" s="24"/>
      <c r="E244" s="33"/>
      <c r="F244" s="33"/>
    </row>
    <row r="245" spans="1:6" x14ac:dyDescent="0.25">
      <c r="A245" s="46"/>
      <c r="B245" s="47"/>
      <c r="C245" s="24"/>
      <c r="D245" s="24"/>
      <c r="E245" s="33"/>
      <c r="F245" s="33"/>
    </row>
    <row r="246" spans="1:6" x14ac:dyDescent="0.25">
      <c r="A246" s="46"/>
      <c r="B246" s="47"/>
      <c r="C246" s="24"/>
      <c r="D246" s="24"/>
      <c r="E246" s="33"/>
      <c r="F246" s="33"/>
    </row>
    <row r="247" spans="1:6" x14ac:dyDescent="0.25">
      <c r="A247" s="46"/>
      <c r="B247" s="47"/>
      <c r="C247" s="24"/>
      <c r="D247" s="24"/>
      <c r="E247" s="33"/>
      <c r="F247" s="33"/>
    </row>
    <row r="248" spans="1:6" x14ac:dyDescent="0.25">
      <c r="A248" s="46"/>
      <c r="B248" s="47"/>
      <c r="C248" s="24"/>
      <c r="D248" s="24"/>
      <c r="E248" s="34"/>
      <c r="F248" s="33"/>
    </row>
    <row r="249" spans="1:6" x14ac:dyDescent="0.25">
      <c r="B249" s="360"/>
      <c r="C249" s="360"/>
      <c r="D249" s="360"/>
      <c r="E249" s="360"/>
      <c r="F249" s="360"/>
    </row>
    <row r="250" spans="1:6" x14ac:dyDescent="0.25">
      <c r="B250" s="360"/>
      <c r="C250" s="360"/>
      <c r="D250" s="360"/>
      <c r="E250" s="360"/>
      <c r="F250" s="360"/>
    </row>
    <row r="251" spans="1:6" x14ac:dyDescent="0.25">
      <c r="B251" s="49"/>
      <c r="C251" s="26"/>
      <c r="D251" s="26"/>
      <c r="E251" s="35"/>
      <c r="F251" s="35"/>
    </row>
    <row r="252" spans="1:6" x14ac:dyDescent="0.25">
      <c r="B252" s="49"/>
      <c r="C252" s="26"/>
      <c r="D252" s="26"/>
      <c r="E252" s="35"/>
      <c r="F252" s="35"/>
    </row>
    <row r="253" spans="1:6" ht="195" customHeight="1" x14ac:dyDescent="0.25"/>
  </sheetData>
  <sheetProtection formatCells="0" formatColumns="0" formatRows="0" insertColumns="0" selectLockedCells="1"/>
  <mergeCells count="154">
    <mergeCell ref="A23:H23"/>
    <mergeCell ref="B158:B159"/>
    <mergeCell ref="C158:C159"/>
    <mergeCell ref="D158:D159"/>
    <mergeCell ref="E158:E159"/>
    <mergeCell ref="F158:F159"/>
    <mergeCell ref="G158:G159"/>
    <mergeCell ref="H158:H159"/>
    <mergeCell ref="I158:J158"/>
    <mergeCell ref="J131:L131"/>
    <mergeCell ref="F25:F26"/>
    <mergeCell ref="G25:H25"/>
    <mergeCell ref="D25:D26"/>
    <mergeCell ref="A157:I157"/>
    <mergeCell ref="B249:F250"/>
    <mergeCell ref="A237:H237"/>
    <mergeCell ref="A236:H236"/>
    <mergeCell ref="C241:C243"/>
    <mergeCell ref="D241:D243"/>
    <mergeCell ref="E241:E243"/>
    <mergeCell ref="F241:F243"/>
    <mergeCell ref="B241:B243"/>
    <mergeCell ref="A241:A243"/>
    <mergeCell ref="B240:F240"/>
    <mergeCell ref="A238:H238"/>
    <mergeCell ref="B191:E191"/>
    <mergeCell ref="B208:D208"/>
    <mergeCell ref="E207:H207"/>
    <mergeCell ref="A195:H195"/>
    <mergeCell ref="A203:H203"/>
    <mergeCell ref="B204:D204"/>
    <mergeCell ref="B205:D205"/>
    <mergeCell ref="B206:D206"/>
    <mergeCell ref="B207:D207"/>
    <mergeCell ref="E204:H204"/>
    <mergeCell ref="E205:H205"/>
    <mergeCell ref="E206:H206"/>
    <mergeCell ref="B192:E192"/>
    <mergeCell ref="B193:E193"/>
    <mergeCell ref="E199:H199"/>
    <mergeCell ref="B200:D200"/>
    <mergeCell ref="E200:H200"/>
    <mergeCell ref="F192:H192"/>
    <mergeCell ref="F193:H193"/>
    <mergeCell ref="F191:H191"/>
    <mergeCell ref="E208:H208"/>
    <mergeCell ref="A202:H202"/>
    <mergeCell ref="B201:D201"/>
    <mergeCell ref="E201:H201"/>
    <mergeCell ref="A174:H174"/>
    <mergeCell ref="A155:F155"/>
    <mergeCell ref="C25:C26"/>
    <mergeCell ref="E25:E26"/>
    <mergeCell ref="A25:A26"/>
    <mergeCell ref="A180:H180"/>
    <mergeCell ref="B25:B26"/>
    <mergeCell ref="A176:H176"/>
    <mergeCell ref="B178:C178"/>
    <mergeCell ref="A171:J171"/>
    <mergeCell ref="A172:H172"/>
    <mergeCell ref="C167:J167"/>
    <mergeCell ref="A20:H20"/>
    <mergeCell ref="A21:H21"/>
    <mergeCell ref="B188:E188"/>
    <mergeCell ref="F189:H189"/>
    <mergeCell ref="F190:H190"/>
    <mergeCell ref="A18:H18"/>
    <mergeCell ref="A22:H22"/>
    <mergeCell ref="C17:D17"/>
    <mergeCell ref="A185:H185"/>
    <mergeCell ref="F187:H187"/>
    <mergeCell ref="B187:E187"/>
    <mergeCell ref="B189:E189"/>
    <mergeCell ref="A186:H186"/>
    <mergeCell ref="F188:H188"/>
    <mergeCell ref="B190:E190"/>
    <mergeCell ref="A177:H177"/>
    <mergeCell ref="B175:C175"/>
    <mergeCell ref="A179:H179"/>
    <mergeCell ref="A24:H24"/>
    <mergeCell ref="A156:H156"/>
    <mergeCell ref="A181:H181"/>
    <mergeCell ref="A158:A159"/>
    <mergeCell ref="A182:H182"/>
    <mergeCell ref="A183:H183"/>
    <mergeCell ref="G1:H1"/>
    <mergeCell ref="A16:H16"/>
    <mergeCell ref="C19:H19"/>
    <mergeCell ref="A9:E9"/>
    <mergeCell ref="F9:H9"/>
    <mergeCell ref="A10:E10"/>
    <mergeCell ref="F10:H10"/>
    <mergeCell ref="A11:E11"/>
    <mergeCell ref="F11:H11"/>
    <mergeCell ref="A12:E12"/>
    <mergeCell ref="A2:H2"/>
    <mergeCell ref="F13:H13"/>
    <mergeCell ref="A3:H3"/>
    <mergeCell ref="C4:D4"/>
    <mergeCell ref="C5:D5"/>
    <mergeCell ref="C6:D6"/>
    <mergeCell ref="C7:D7"/>
    <mergeCell ref="F12:H12"/>
    <mergeCell ref="A13:E13"/>
    <mergeCell ref="A14:E14"/>
    <mergeCell ref="F14:H14"/>
    <mergeCell ref="B215:H215"/>
    <mergeCell ref="B218:H218"/>
    <mergeCell ref="B217:H217"/>
    <mergeCell ref="B216:H216"/>
    <mergeCell ref="B232:F232"/>
    <mergeCell ref="B233:F233"/>
    <mergeCell ref="B234:F234"/>
    <mergeCell ref="B235:F235"/>
    <mergeCell ref="G226:H226"/>
    <mergeCell ref="G227:H227"/>
    <mergeCell ref="G228:H228"/>
    <mergeCell ref="G229:H229"/>
    <mergeCell ref="G230:H230"/>
    <mergeCell ref="G231:H231"/>
    <mergeCell ref="G232:H232"/>
    <mergeCell ref="G233:H233"/>
    <mergeCell ref="G234:H234"/>
    <mergeCell ref="G235:H235"/>
    <mergeCell ref="B226:F226"/>
    <mergeCell ref="B227:F227"/>
    <mergeCell ref="B228:F228"/>
    <mergeCell ref="B229:F229"/>
    <mergeCell ref="B230:F230"/>
    <mergeCell ref="B231:F231"/>
    <mergeCell ref="A196:H196"/>
    <mergeCell ref="B197:D197"/>
    <mergeCell ref="E197:H197"/>
    <mergeCell ref="B198:D198"/>
    <mergeCell ref="E198:H198"/>
    <mergeCell ref="B199:D199"/>
    <mergeCell ref="A194:H194"/>
    <mergeCell ref="B225:F225"/>
    <mergeCell ref="G225:H225"/>
    <mergeCell ref="A213:H213"/>
    <mergeCell ref="B209:D209"/>
    <mergeCell ref="B210:D210"/>
    <mergeCell ref="B211:D211"/>
    <mergeCell ref="E209:H209"/>
    <mergeCell ref="E210:H210"/>
    <mergeCell ref="E211:H211"/>
    <mergeCell ref="A212:H212"/>
    <mergeCell ref="A224:H224"/>
    <mergeCell ref="B222:H222"/>
    <mergeCell ref="B220:H220"/>
    <mergeCell ref="B221:H221"/>
    <mergeCell ref="A223:H223"/>
    <mergeCell ref="B219:H219"/>
    <mergeCell ref="B214:H214"/>
  </mergeCells>
  <phoneticPr fontId="2" type="noConversion"/>
  <hyperlinks>
    <hyperlink ref="F13" r:id="rId1" xr:uid="{666B4D45-7BF4-4909-952C-1306B0334F84}"/>
  </hyperlinks>
  <printOptions gridLines="1"/>
  <pageMargins left="0.31496062992125984" right="0.31496062992125984" top="0.74803149606299213" bottom="0.74803149606299213" header="0.31496062992125984" footer="0.31496062992125984"/>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0"/>
  <sheetViews>
    <sheetView workbookViewId="0">
      <selection activeCell="C44" sqref="C44:C46"/>
    </sheetView>
  </sheetViews>
  <sheetFormatPr defaultRowHeight="15" x14ac:dyDescent="0.25"/>
  <sheetData>
    <row r="1" spans="1:1" x14ac:dyDescent="0.25">
      <c r="A1" s="40"/>
    </row>
    <row r="2" spans="1:1" x14ac:dyDescent="0.25">
      <c r="A2" s="40"/>
    </row>
    <row r="3" spans="1:1" x14ac:dyDescent="0.25">
      <c r="A3" s="40"/>
    </row>
    <row r="4" spans="1:1" x14ac:dyDescent="0.25">
      <c r="A4" s="40"/>
    </row>
    <row r="5" spans="1:1" x14ac:dyDescent="0.25">
      <c r="A5" s="40"/>
    </row>
    <row r="6" spans="1:1" x14ac:dyDescent="0.25">
      <c r="A6" s="40"/>
    </row>
    <row r="7" spans="1:1" x14ac:dyDescent="0.25">
      <c r="A7" s="40"/>
    </row>
    <row r="8" spans="1:1" x14ac:dyDescent="0.25">
      <c r="A8" s="40"/>
    </row>
    <row r="9" spans="1:1" x14ac:dyDescent="0.25">
      <c r="A9" s="40"/>
    </row>
    <row r="10" spans="1:1" x14ac:dyDescent="0.25">
      <c r="A10" s="40"/>
    </row>
    <row r="11" spans="1:1" x14ac:dyDescent="0.25">
      <c r="A11" s="40"/>
    </row>
    <row r="12" spans="1:1" x14ac:dyDescent="0.25">
      <c r="A12" s="40"/>
    </row>
    <row r="13" spans="1:1" x14ac:dyDescent="0.25">
      <c r="A13" s="40"/>
    </row>
    <row r="14" spans="1:1" x14ac:dyDescent="0.25">
      <c r="A14" s="40"/>
    </row>
    <row r="15" spans="1:1" x14ac:dyDescent="0.25">
      <c r="A15" s="40"/>
    </row>
    <row r="16" spans="1:1" x14ac:dyDescent="0.25">
      <c r="A16" s="40"/>
    </row>
    <row r="17" spans="1:1" x14ac:dyDescent="0.25">
      <c r="A17" s="40"/>
    </row>
    <row r="18" spans="1:1" x14ac:dyDescent="0.25">
      <c r="A18" s="40"/>
    </row>
    <row r="19" spans="1:1" x14ac:dyDescent="0.25">
      <c r="A19" s="40"/>
    </row>
    <row r="20" spans="1:1" x14ac:dyDescent="0.25">
      <c r="A20" s="40"/>
    </row>
    <row r="21" spans="1:1" x14ac:dyDescent="0.25">
      <c r="A21" s="40"/>
    </row>
    <row r="22" spans="1:1" x14ac:dyDescent="0.25">
      <c r="A22" s="40"/>
    </row>
    <row r="23" spans="1:1" x14ac:dyDescent="0.25">
      <c r="A23" s="40"/>
    </row>
    <row r="24" spans="1:1" x14ac:dyDescent="0.25">
      <c r="A24" s="40"/>
    </row>
    <row r="25" spans="1:1" x14ac:dyDescent="0.25">
      <c r="A25" s="40"/>
    </row>
    <row r="26" spans="1:1" x14ac:dyDescent="0.25">
      <c r="A26" s="18"/>
    </row>
    <row r="27" spans="1:1" x14ac:dyDescent="0.25">
      <c r="A27" s="18"/>
    </row>
    <row r="28" spans="1:1" x14ac:dyDescent="0.25">
      <c r="A28" s="18"/>
    </row>
    <row r="29" spans="1:1" x14ac:dyDescent="0.25">
      <c r="A29" s="18"/>
    </row>
    <row r="30" spans="1:1" x14ac:dyDescent="0.25">
      <c r="A30" s="18"/>
    </row>
    <row r="31" spans="1:1" x14ac:dyDescent="0.25">
      <c r="A31" s="18"/>
    </row>
    <row r="32" spans="1:1" x14ac:dyDescent="0.25">
      <c r="A32" s="18"/>
    </row>
    <row r="33" spans="1:1" x14ac:dyDescent="0.25">
      <c r="A33" s="18"/>
    </row>
    <row r="34" spans="1:1" x14ac:dyDescent="0.25">
      <c r="A34" s="18"/>
    </row>
    <row r="35" spans="1:1" x14ac:dyDescent="0.25">
      <c r="A35" s="18"/>
    </row>
    <row r="36" spans="1:1" x14ac:dyDescent="0.25">
      <c r="A36" s="40"/>
    </row>
    <row r="37" spans="1:1" x14ac:dyDescent="0.25">
      <c r="A37" s="18"/>
    </row>
    <row r="38" spans="1:1" x14ac:dyDescent="0.25">
      <c r="A38" s="18"/>
    </row>
    <row r="39" spans="1:1" x14ac:dyDescent="0.25">
      <c r="A39" s="18"/>
    </row>
    <row r="40" spans="1:1" x14ac:dyDescent="0.25">
      <c r="A40" s="18"/>
    </row>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Lapas1</vt:lpstr>
      <vt:lpstr>Lapas2</vt:lpstr>
      <vt:lpstr>Lapas3</vt:lpstr>
    </vt:vector>
  </TitlesOfParts>
  <Company>Kauno m. sav.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Kudirkienė</dc:creator>
  <cp:lastModifiedBy>Felicita Totoraitienė</cp:lastModifiedBy>
  <cp:lastPrinted>2024-04-22T04:14:43Z</cp:lastPrinted>
  <dcterms:created xsi:type="dcterms:W3CDTF">2014-12-03T07:24:06Z</dcterms:created>
  <dcterms:modified xsi:type="dcterms:W3CDTF">2024-06-14T10:33:10Z</dcterms:modified>
</cp:coreProperties>
</file>