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M:\KONKURSAI\KONKURSAI RITA\Vilnius\Santariskiu klinikos\2019 08 01 nukeltas Zydre, Egle, Daina  440767 Med pag.pr.urologijai\Pridavimui\"/>
    </mc:Choice>
  </mc:AlternateContent>
  <xr:revisionPtr revIDLastSave="0" documentId="8_{961A59AA-E37B-4CCD-93B9-EC15D5B648A9}" xr6:coauthVersionLast="43" xr6:coauthVersionMax="43" xr10:uidLastSave="{00000000-0000-0000-0000-000000000000}"/>
  <bookViews>
    <workbookView xWindow="2730" yWindow="600" windowWidth="25410" windowHeight="15600" xr2:uid="{00000000-000D-0000-FFFF-FFFF00000000}"/>
  </bookViews>
  <sheets>
    <sheet name="specifikacija" sheetId="1" r:id="rId1"/>
  </sheets>
  <definedNames>
    <definedName name="_xlnm.Print_Area" localSheetId="0">specifikacija!$A$1:$J$144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01" i="1" l="1"/>
  <c r="H101" i="1"/>
  <c r="I76" i="1"/>
  <c r="I75" i="1"/>
  <c r="H76" i="1"/>
  <c r="H75" i="1"/>
  <c r="I73" i="1"/>
  <c r="H73" i="1"/>
  <c r="H69" i="1"/>
  <c r="I69" i="1" s="1"/>
  <c r="I68" i="1"/>
  <c r="H68" i="1"/>
  <c r="I65" i="1"/>
  <c r="H65" i="1"/>
  <c r="I62" i="1"/>
  <c r="H62" i="1"/>
  <c r="H63" i="1"/>
  <c r="I63" i="1" s="1"/>
  <c r="H60" i="1"/>
  <c r="I60" i="1" s="1"/>
  <c r="H61" i="1"/>
  <c r="I61" i="1" s="1"/>
  <c r="I59" i="1"/>
  <c r="H59" i="1"/>
  <c r="I46" i="1"/>
  <c r="H47" i="1"/>
  <c r="H48" i="1"/>
  <c r="H49" i="1"/>
  <c r="H46" i="1"/>
  <c r="I28" i="1"/>
  <c r="H28" i="1"/>
  <c r="I56" i="1" l="1"/>
  <c r="I45" i="1" l="1"/>
  <c r="I51" i="1"/>
  <c r="I70" i="1"/>
  <c r="I96" i="1"/>
  <c r="I100" i="1"/>
  <c r="I21" i="1"/>
  <c r="I27" i="1"/>
  <c r="I64" i="1"/>
  <c r="I77" i="1"/>
  <c r="I83" i="1"/>
  <c r="I41" i="1"/>
</calcChain>
</file>

<file path=xl/sharedStrings.xml><?xml version="1.0" encoding="utf-8"?>
<sst xmlns="http://schemas.openxmlformats.org/spreadsheetml/2006/main" count="259" uniqueCount="257">
  <si>
    <t>1.</t>
  </si>
  <si>
    <t>1.1</t>
  </si>
  <si>
    <t>1.2</t>
  </si>
  <si>
    <t>1.3</t>
  </si>
  <si>
    <t>1.4</t>
  </si>
  <si>
    <t>1.5</t>
  </si>
  <si>
    <t>1.6</t>
  </si>
  <si>
    <t>1.7</t>
  </si>
  <si>
    <t>1.8</t>
  </si>
  <si>
    <t>2.</t>
  </si>
  <si>
    <t>2.1</t>
  </si>
  <si>
    <t>2.2</t>
  </si>
  <si>
    <t>2.3</t>
  </si>
  <si>
    <t>2.4</t>
  </si>
  <si>
    <t>3.</t>
  </si>
  <si>
    <t>Šlapimtakio stentavimo rinkinys</t>
  </si>
  <si>
    <t>4.1</t>
  </si>
  <si>
    <t>Šlapimtakio stentavimo rinkinys su magnetiniu pašalinimo prietaisu</t>
  </si>
  <si>
    <t>5.</t>
  </si>
  <si>
    <t>Nefrostominiai vamzdeliai nerfostomos keitimui</t>
  </si>
  <si>
    <t>5.1</t>
  </si>
  <si>
    <t>5.2</t>
  </si>
  <si>
    <t>6.</t>
  </si>
  <si>
    <t>Rinkinys drenažinio kanalo plėtimui</t>
  </si>
  <si>
    <t>7.</t>
  </si>
  <si>
    <t>Kateteris perkutaniniam kryptingam stygos įvedimui endourologinių operacijų metu</t>
  </si>
  <si>
    <t>8.</t>
  </si>
  <si>
    <t>Rinkinys šlapimo pūslės troakarinei punkcijai ir drenažui</t>
  </si>
  <si>
    <t>8.1</t>
  </si>
  <si>
    <t>8.2</t>
  </si>
  <si>
    <t>9.</t>
  </si>
  <si>
    <t>Didelio diametro infuzinė sistema</t>
  </si>
  <si>
    <t>10.</t>
  </si>
  <si>
    <t>Ureterkateteris</t>
  </si>
  <si>
    <t>10.1</t>
  </si>
  <si>
    <t>Uždaru galu, su metaliniu mandrenu, su švirkšto sujungėju, diametras CH04 - CH06</t>
  </si>
  <si>
    <t>10.2</t>
  </si>
  <si>
    <t>Atviru galu, diametras CH04 - CH06</t>
  </si>
  <si>
    <t>11.</t>
  </si>
  <si>
    <t>11.1</t>
  </si>
  <si>
    <t>12.</t>
  </si>
  <si>
    <t>Styga šlapimtakiui</t>
  </si>
  <si>
    <t>13.</t>
  </si>
  <si>
    <t>14.</t>
  </si>
  <si>
    <t>Okliuzinis kateteris ureteroskopijai</t>
  </si>
  <si>
    <t>14.1</t>
  </si>
  <si>
    <t>14.2</t>
  </si>
  <si>
    <t>Ureterinis okliuzinis kateteris, veikiantis susispaudžiančios plėvelės principu. Suskleidžiama dalis – plėvelė pagaminta iš poliuretano arba lygiavertės medžiagos, turi rentgeno kontrastinius intarpus. Ilgis – ne mažiau kaip 150 cm. Lankstus galiukas – ne mažiau kaip 6 cm.    Suskleistos dalies išorinis diametras ne mažiau nei 10 mm.</t>
  </si>
  <si>
    <t>15.</t>
  </si>
  <si>
    <t>Okliuzinė styga ureteroskopijai</t>
  </si>
  <si>
    <t>16.</t>
  </si>
  <si>
    <t>Nefrostominis įvedėjas litotripsijai su atsiurbimu</t>
  </si>
  <si>
    <t>17.</t>
  </si>
  <si>
    <t>Amplatz plėtėjų įvedimo styga</t>
  </si>
  <si>
    <t>18.</t>
  </si>
  <si>
    <t>Lankstaus ureteroskopo įvedimo mova</t>
  </si>
  <si>
    <t>18.1</t>
  </si>
  <si>
    <t>18.2</t>
  </si>
  <si>
    <t>19.</t>
  </si>
  <si>
    <t>Adata inkstų cistų punkcijai</t>
  </si>
  <si>
    <t>20.</t>
  </si>
  <si>
    <t>Cistoskopinė injekcinė adata</t>
  </si>
  <si>
    <t>21.</t>
  </si>
  <si>
    <t>Šlaplės fiksavimo sistemos</t>
  </si>
  <si>
    <t>21.1</t>
  </si>
  <si>
    <t>21.2</t>
  </si>
  <si>
    <t>Retrogaktinė šlaplės fiksavimo sistema</t>
  </si>
  <si>
    <t>22.</t>
  </si>
  <si>
    <t>23.</t>
  </si>
  <si>
    <t>Vienkartinis, sterilus. Tinka naudoti su insufliatoriumi UHI-3.</t>
  </si>
  <si>
    <t>24.</t>
  </si>
  <si>
    <t>Maišelis laparoskopinėms operacijoms. Sterilus, talpa 800-900 ml, pilnai atidaryto diametras ne mažiau 100 mm. Procedūros metu galima lengvai atidaryti ir uždaryti tiek kartų, kiek reikalinga, be latekso, su dviguba sienele, be metalinių dalių, su pozicionavimo markeriu, 10 mm troakarui.</t>
  </si>
  <si>
    <t>25.</t>
  </si>
  <si>
    <t>Maišelis laparoskopinėms operacijoms. Sterilus, talpa 1100-1300 ml, pilnai atidaryto diametras ne mažiau 130 mm. Procedūros metu galima lengvai atidaryti ir uždaryti tiek kartų, kiek reikalinga, be latekso, su dviguba sienele, be metalinių dalių.</t>
  </si>
  <si>
    <t>26.</t>
  </si>
  <si>
    <t>27.</t>
  </si>
  <si>
    <t>28.</t>
  </si>
  <si>
    <t>29.</t>
  </si>
  <si>
    <t>Bipoliarinis instrumentas skirtas laparoskopinėms operacijoms, minkštųjų audinių pjovimui ir koaguliacijai. Sterilus, vienkartinis. Darbinis ilgis 35 cm, skersmuo 5 mm, žiotys tiesios, žiočių ilgis  20 mm. Instrumentas koaguliuoja imtinai iki 7 mm skersmens kraujagysles. Žiotys turi netraumuojančius dantukus, kurie suspausti suima ir laiko apdorojamą audinį. Prie įtaiso yra pritvirtintas maitinimo laidas. Instrumentas techniškai suderinamas su firmos “Ethicon Endosurgery generatoriumi GEN11</t>
  </si>
  <si>
    <t>30.</t>
  </si>
  <si>
    <t>Ultragarsinės žnyplės</t>
  </si>
  <si>
    <t>Laparoskopinės ultragarsinės koaguliuojančios žnyplės; Koto diametras 5mm, ilgis 360mm koaguliuojančios žnyplės. Pistoleto tipo rankena. Lenkta darbinė dalis, 18 mm ilgio. Aktyvuojama rankiniu būdu arba kojiniu pedalu. Dviejų galingumų aktyvacija – minimumo ir maksimumo. Instrumentas iki 5 mm kraujagyslių koaguliacijai. Integruota audinių pokyčių matavimo technologija, reguliuojanti energijos padavimą. Žnyplės skirtos laparoskopinei chirurgijai. Instrumentas techniškai suderinamas su firmos „Ethicon Endosurgery” generatoriumi GEN11.</t>
  </si>
  <si>
    <t>31.</t>
  </si>
  <si>
    <r>
      <t xml:space="preserve">Laparoskopinis </t>
    </r>
    <r>
      <rPr>
        <sz val="12"/>
        <color rgb="FF000000"/>
        <rFont val="Times New Roman"/>
        <family val="1"/>
        <charset val="186"/>
      </rPr>
      <t>linijinis lankstus pjovėjas ir kasetė</t>
    </r>
  </si>
  <si>
    <t>31.1</t>
  </si>
  <si>
    <r>
      <t xml:space="preserve">Laparoskopinis </t>
    </r>
    <r>
      <rPr>
        <sz val="12"/>
        <color rgb="FF000000"/>
        <rFont val="Times New Roman"/>
        <family val="1"/>
        <charset val="186"/>
      </rPr>
      <t>linijinis lankstus pjovėjas</t>
    </r>
  </si>
  <si>
    <t>31.2</t>
  </si>
  <si>
    <t>Kasetė laparoskopiniam linijiniam pjovėjui</t>
  </si>
  <si>
    <t>Skirta kraujagyslių susiuvimui ir nupjovimui. Siūlės ilgis 35 mm, 4 eilės titano plieno lydinio kabučių, kabutės kojos ilgis 2,5 mm, uždarytos kabutės aukštis 1,0 mm.</t>
  </si>
  <si>
    <t>32.</t>
  </si>
  <si>
    <t>32.1</t>
  </si>
  <si>
    <t>32.2</t>
  </si>
  <si>
    <t>33.</t>
  </si>
  <si>
    <t>Vienkartinis ureteroskopas</t>
  </si>
  <si>
    <t>PVM tarifas ٪</t>
  </si>
  <si>
    <t>Foley  tipo lateksinis kateteris</t>
  </si>
  <si>
    <t>Dviejų kanalų, diametras 16 Fr</t>
  </si>
  <si>
    <t>Dviejų kanalų, diametras 12 Fr</t>
  </si>
  <si>
    <t>Dviejų kanalų, diametras 14 Fr</t>
  </si>
  <si>
    <t>Dviejų kanalų, diametras 18 Fr</t>
  </si>
  <si>
    <t>Pagamintas iš latekso arba lygiavertės medžiagos, su kietu balionėlio išpūtimo vožtuvu, balionėlio talpa 30 ml -50 ml,   Nelaton tipo galu, skirtas trumpalaikiam naudojimui.</t>
  </si>
  <si>
    <t>Dviejų kanalų, diametras 20 Fr</t>
  </si>
  <si>
    <t>Trijų kanalų, diametras 18 Fr</t>
  </si>
  <si>
    <t>Trijų kanalų, diametras 20 Fr</t>
  </si>
  <si>
    <t>Trijų kanalų, diametras 22 Fr</t>
  </si>
  <si>
    <t>Viso 1 pirkimo daliai :</t>
  </si>
  <si>
    <t>Balionėlio talpa 5 ml- 15 ml, diametras 14 Fr</t>
  </si>
  <si>
    <t>Balionėlio talpa 30ml -50 ml, diametras 16 Fr</t>
  </si>
  <si>
    <t>Balionėlio talpa 30ml -50 ml, diametras 18 Fr</t>
  </si>
  <si>
    <t>Balionėlio talpa 30-50 ml, diametras 20 Fr</t>
  </si>
  <si>
    <t>Stento diametras CH 06, ilgis 27 cm -29 cm, trumpalaikiam stentavimui.</t>
  </si>
  <si>
    <t>Stento diametras CH 06 , ilgis 27 cm -29cm, 12 mėnesių stentavimui</t>
  </si>
  <si>
    <t>Stento diametras CH 06, ilgis 13 cm -15 cm, skirtas inkstų transplantatams</t>
  </si>
  <si>
    <t>Stento diametras CH 07, ilgis 27 cm -29cm, 12 mėnesių stentavimui</t>
  </si>
  <si>
    <t>Stento diametras CH 06, ilgis 15 cm -17 cm, skirtas inkstų transplantatams</t>
  </si>
  <si>
    <t>Rinkinį sudaro: 1. Stentas,  pagamintas iš poliuretano arba lygiavertės medžiagos, abiem užlenktais ir atvirais galais, šoninės skylutės per visą ilgį, įvedamas į inkstą stento galas smailėjantis,  rentgenokontrastinis. 2. Pravedimo viela, 0,035" diametro, 125 cm -150 cm ilgio. 3. Stento įvedėjas (pusher“) 40 cm -45 cm ilgio;</t>
  </si>
  <si>
    <t>Rinkinį sudaro: 1. Stentas, pagamintas iš poliuretano arba lygiavertės medžiagos, abiem užlenktais ir atvirais galais, šoninės skylutės per visą ilgį, turi rentgenokontrastinius žymeklius, stento pozicionavimo žymeklius, magnetas stento šlapimo pūslės , dydis 6.0 Fr, ilgis 26 cm. 2.  Nukreipiančioji styga 0,035" diametro, vielos ilgis 150 cm. 3.  Stento įvedėjas („pucher“ 40cm ilgio), 3. Magnetinis stento ištraukimo prietaisas, Tiemann tipo 15 Fr.</t>
  </si>
  <si>
    <t>Šlapimtakio stentavimo rinkinys su adapteriu šlapimo surinkimo maišui</t>
  </si>
  <si>
    <t>Rinkinį sudaro : 1. Stentas mono-J formos, pagamintas iš alifatinio poliuretano arba lygiavertės medžiagos, vienu užlenktu ir atviru galu, šoninės drenavimo skylutės užlentame gale, įvedamas į inkstą stento galas smailėjantis,  rentgenokontrastinis, 70 cm ilgio. 2.  Pravedimo viela,  0,035''diametro , 125 cm -175 cm ilgio. 3. Adapteris šlapimo surinkimo maišui prijungti.</t>
  </si>
  <si>
    <t xml:space="preserve">4. </t>
  </si>
  <si>
    <t>Šlapimtakio stentavimo rinkiniai</t>
  </si>
  <si>
    <t>4.1.1.</t>
  </si>
  <si>
    <t>4.1.2.</t>
  </si>
  <si>
    <t>4.1.3.</t>
  </si>
  <si>
    <t>4.1.4.</t>
  </si>
  <si>
    <t>4.1.5.</t>
  </si>
  <si>
    <t>4.1.6.</t>
  </si>
  <si>
    <t>4.1.7.</t>
  </si>
  <si>
    <t>4.1.8.</t>
  </si>
  <si>
    <t>4.2.</t>
  </si>
  <si>
    <t>4.3.</t>
  </si>
  <si>
    <t xml:space="preserve"> Pagaminti iš silikono arba lygiavertės medžiagos, Foley kateterio tipo, su 1,5 ml - 3 ml užpildomu balionėliu</t>
  </si>
  <si>
    <t>Diametras 10 Fr</t>
  </si>
  <si>
    <t>Diametras 12 Fr</t>
  </si>
  <si>
    <t>Plastikinių dilatatorių rinkinys 08 Fr/ 10 Fr / 12 Fr / 14 Fr /16 Fr,  18 cm ilgio, paskutinis dilatatorius su perskiriamu apvalkalu, skrtas naudojimui su stygomis iki 0,038".</t>
  </si>
  <si>
    <t xml:space="preserve">Vienkartinis, sterilus. Lenktas kateteris su metaline dalimi kateterio išlenkimo kontrolei, naudojamas 0,035"-0,038" stygos perkutaniniam nukreipimui į specifinę inksto vietą. Diametras 6 Fr, ilgis 60 cm -70 cm. </t>
  </si>
  <si>
    <t>Rinkinys su trokaru su duriančiu platėjabčiu galu.</t>
  </si>
  <si>
    <t>Rinkinys su trokaru su  įstrižu pjaunančiu galu</t>
  </si>
  <si>
    <t>Uždaru galu, diametras  CH 04 - CH 06</t>
  </si>
  <si>
    <t>Atviru galu, diametras CH 04 - CH 06</t>
  </si>
  <si>
    <t>Vienkartinė kilpa ( krepšelis) akmenų ekstrakcijai</t>
  </si>
  <si>
    <t>Priemonės akmenų ekstrakcijai</t>
  </si>
  <si>
    <t>11.1.1.</t>
  </si>
  <si>
    <t>11.1.2.</t>
  </si>
  <si>
    <t>11.1.3.</t>
  </si>
  <si>
    <t>11.1.4.</t>
  </si>
  <si>
    <t>11.2.</t>
  </si>
  <si>
    <t>Kombinuota akmens sugavimo ir jo šalinimo sistema</t>
  </si>
  <si>
    <t>Kilpos diametras 1,5 Fr -1,9 Fr</t>
  </si>
  <si>
    <t>Kilpos diametras 2,2 Fr -2,4 Fr</t>
  </si>
  <si>
    <t>Kilpos diametras 3 Fr, krepšelis smailiu galu</t>
  </si>
  <si>
    <t>Sterili, keturių vielų, krepšelis su buku galu (tipless). Pagaminta iš nitinolio arba lygiavertės medžiagos. Krepšelio diametras 10 mm -15mm., kilpos ilgis 115 cm -120 cm., diametras 1,5 Fr -1,9 Fr. Lanksti krepšelio distalinė dalis.</t>
  </si>
  <si>
    <t>Sterili, keturių vielų, krepšelis su buku galu (tipless). Pagaminta iš nitinolio  arba lygiavertės medžiagos. Krepšelio diametras 10 mm -15mm., kilpos ilgis 115 cm -120 cm., diametras 2,2 Fr -2,4 Fr. Lanksti krepšelio distalinė dalis.</t>
  </si>
  <si>
    <t>Kilpos diametras 3 Fr, krepšelis buku galu</t>
  </si>
  <si>
    <t>Sterili, keturių vielų, pagaminta iš nitinolio arba lygiavertės medžiagos, krepšelis su buku galu (tipless).  Krepšelio diametras 10 mm-20 mm, kilpos ilgis 90 cm -115 cm., diametras 3 Fr</t>
  </si>
  <si>
    <t>Kombinuota akmens sugavimo ir jo šalinimo sistema : 3-jų šakų sistemos distalinė dalis (viršūnė) pagaminta iš nitinolio, sistemos gaudyklė ir krepšelis atsidaro ir užsidaro jo distalinėje dalyje, akmuo sugriebiamas sistemos priekyje, komplektuojamas su “Tuohy-Borst” adapteriu, sklandžiam įvedimui į endoskopo darbinį kanalą. Dydžiai: 1,5 Fr , ilgis 120 cm , gaudyklės atsidarymo angos dydis ne mažiau 8 mm.</t>
  </si>
  <si>
    <t>Pagaminta iš nitinolio arba lygiavertės medžiagos, padengta poliuretanu arba lygiaverte medžiaga, su hidrofiliniu sluoksniu.  0,025"-0,035", 3 cm. ilgio lanksčiu galu, slidi. Ilgis 145 cm -150 cm.</t>
  </si>
  <si>
    <t>Styga endourologinėms operacijoms</t>
  </si>
  <si>
    <t>Pagaminta iš nitinolio, arba lygiavertės medžiagos.,  padengta hidrofiliniu sluoksniu, abu lankstūs galai po 3 cm iš kiekvieno galo, pakietinta vidurinė dalis. Ilgis 145 cm -150 cm, diametras 0,035".</t>
  </si>
  <si>
    <t xml:space="preserve">Pieloureterinis okliuzinis kateteris, </t>
  </si>
  <si>
    <t xml:space="preserve">Ureterinis okliuzinis kateteris, </t>
  </si>
  <si>
    <t>Pieloureterinis okliuzinis kateteris, veikiantis susispaudžiančios plėvelės principu. Suskleidžiama dalis – plėvelė pagaminta iš poliuretano, turi rentgeno kontrastinius intarpus. Suskleistos dalies išorinis diametras nemažiau nei 10 mm. Ilgis 65 cm-80cm. Tinka naudojimui su 0,035" arba 0,038" dydžio viela – pravedikliu.</t>
  </si>
  <si>
    <t>Styga, pagaminta iš nitinolio arba lygiavertės medžiagos, susiraitanti į spiralę šlapimtakyje už akmens. Ilgis 115 cm, susiraitančio galo ilgis 7cm, stygos diametras 3 Fr.</t>
  </si>
  <si>
    <t>Sterilus, vienkartinio naudojimo. Su atsišakojimu proksimalinėje dalyje, kuris skirtas irigacinei sistemai pajungti. Galimi įvedėjo vidiniai diametrai pasirinktinai  16 Fr, 18 Fr; galimi ilgiai pasirinkrinai  17 cm, 21 cm. Įvedėjas nuo 5 cm žymos turi būti sugraduotas kas 1 cm. Komplektuojamas kartu su dangteliu vienam kanalui uždaryti. Kartu su įvedėju turi būti pateikiama vamzdelių sistema ir talpa šalinamų akmenų bei išsiurbiamo turinio surinkimui.</t>
  </si>
  <si>
    <t xml:space="preserve">Skirta lankstaus ureteroskopo saugiam įvedimui į šlapimtakį ir akmenų pašalinimo operacijoms, su papildomu kanalu kontrastavimui. </t>
  </si>
  <si>
    <t>Vidinis diametras 12 Fr, ilgis 45 cm -57 cm</t>
  </si>
  <si>
    <t>Vidinis diametras 10 Fr, ilgis 45 cm -57 cm</t>
  </si>
  <si>
    <t>Vienkartinė, sterili, turi būti  matoma echoskopo kontrolėje, su vidiniu mandrenu. Diametras 18 G, ilgis 19,5 cm -20,5cm.</t>
  </si>
  <si>
    <t>Vienkartinė, sterili, diametras 23 G, 5 Fr. Ilgis 34 cm -36 cm.</t>
  </si>
  <si>
    <t>Transobturatorinė šlaplės fiksavimo sistema</t>
  </si>
  <si>
    <t>Vienkartinis rinkinys sterilioje pakuotėje. Rinkinį sudaro tinklelis kartu su dvejomis įvedimo adatomis su plastikinėmis ergonominėmis rankenomis. Halo (ratilo) tipo adatos, ne storesnės kaip 3 mm, turinčios griovelį distaliniame gale tinklelio kilpai patikimai užkabinti. Tinklelis pagamintas iš polipropileno. Mėlynos spalvos. Tinklelio pynimas tvirtas, užsibaigiantis dantytu kraštu su nedideliais burbuliukais. Neišsiardantis.Tinklelis turi  viduriui žymėti plastikinį žymeklį. Tinklelis yra  ne daugiau kaip 22 cm ilgio, aptrauktas permatoma mova, kuri procedūros pabaigoje ištraukiama. Neaptrauktos mova tinklelio ilgis ne ilgesnis nei 4 cm. Tinklelio plotis ne didesnis nei 1,2 cm; Storis ne mažesnis kaip 0,60 mm; porų dydis ne didesnis nei 1190 µm; pluošto diametras ne didesnis nei 0,15 mm; svoris (g/m²) ne mažesnis nei 100.</t>
  </si>
  <si>
    <t>Vienkartinis rinkinys sterilioje pakuotėje. Rinkinį sudaro tinklelis kartu su viena įvedimo adata, turinčia plastikinę ergonominę rankeną, su įstūmėjo slanktimi. Adata išlenkta Curved tipo, skersmuo 2,7 mm, 19 cm ilgio, išlenkimas 115 ° arba 82,55 mm spindulio, pritaikytas gaktikauliui apeiti.  Turi griovelį distaliniame gale tinklelio kilpai patikimai užkabinti. Tinklelis pagamintas iš polipropileno,  baltos spalvos, turi  17 cm, mėlynos spalvos plastikines movas, geresniai vizualizacijai. Tinklelio pynimas tvirtas, užsibaigiantis dantytu kraštu su nedideliais burbuliukais. Neišsiardantis. Tinklelis turi viduriui žymėti plastikinį žymeklį. Tinklelis ne daugiau kaip 44,5 cm ilgio, aptrauktas permatoma mova, kuri procedūros pabaigoje ištraukiama. Tinklelio plotis ne didesnis nei 1,2 cm; Storis ne mažesnis kaip 0,65 mm; porų dydis ne didesnis nei 1182 µm; pluošto diametras ne didesnis nei 0,15 mm; svoris (g/m²) ne mažesnis nei 100.</t>
  </si>
  <si>
    <t>Titaninės kabutės,  vidutinės -didelės. Uždaryta kabutė ne mažesnė nei 8,8 mm ilgio, tinkama laparoskopiniam klipatoriui. Kabutės vidinėje kreivėje privalo turėti įstrižinius griovelius</t>
  </si>
  <si>
    <t>Filtras  laparoskopiniam insufliatoriui</t>
  </si>
  <si>
    <t>Laparoskopinis maišelis, talpa  800 ml- 900 ml</t>
  </si>
  <si>
    <t>Laparoskopinis maišelis,   talpa  1100 ml-1300 ml</t>
  </si>
  <si>
    <t>Laparoskopinis maišelis, talpa 700 ml- 900 ml</t>
  </si>
  <si>
    <t>Maišelis laparoskopinėms operacijoms. Sterilus, talpa 700 ml -900 ml. Pilnai atidaryto diametras 120 mm -130 mm. Procedūros metu galima lengvai atidaryti ir uždaryti, be latekso. Turintis išorinę rankeną maišelio užvėrimui ir atvėrimui. 10 mm troakarui.</t>
  </si>
  <si>
    <t>Laparoskopinės kabutės, titaninės</t>
  </si>
  <si>
    <t>Laparoskopinės kabutės, polimerinės XL dydžio</t>
  </si>
  <si>
    <t>Laparoskopinės kabutės, polimerinės L dydžio</t>
  </si>
  <si>
    <t>Polimerinės, nesirezorbuojančios. Vidinėje pusėje turi griovelius, kabutė fiksuojama instrumente 4 kilpelių pagalba, kabutė turi užsirakinimo/atsirakinimo mechanizmą, supakuotos po 6 vnt kasetėje, XL dydžio, „Hem-o-lock“ tipo, tiekėjas privalo pateikti  panaudos būdu  du aplikatorius,  Ø 10 mm.</t>
  </si>
  <si>
    <t>Polimerinės, nesirezorbuojančios. Vidinėje pusėje turi griovelius, kabutė fiksuojama instrumente 4 kilpelių pagalba, kabutė turi užsirakinimo/atsirakinimo mechanizmą, supakuotos po 6 vnt kasetė, L dydžio, „Hem-o-lock“ tipo,  tiekėjas privalo pateikti  panaudos būdu  du aplikatorius,  Ø 10 mm.</t>
  </si>
  <si>
    <t>Bipolinis instrumentas laparoslopinėms operacijoms</t>
  </si>
  <si>
    <t>Stento diametras CH 07, ilgis 27 cm -29cm, 6 mėnesių stentavimui</t>
  </si>
  <si>
    <t>Stento diametras CH 06, ilgis 27 cm -29cm,6 mėnesių stentavimui</t>
  </si>
  <si>
    <t>Stento diametras CH 06, ilgis 31 cm -33 cm, trumpalaikiam stentavimui</t>
  </si>
  <si>
    <t>Rinkinys susidedantis iš išardomo troakaro su duriančiu, platėjančiu galu ir drenažinio vamzdelio su daugybinėmis perforacijomis jame. Diametras CH 15- CH 16</t>
  </si>
  <si>
    <t>Rinkinys susidedantis iš išardomo troakaro su įstrižu pjaunančiu galu ir drenažinio vamzdelio su vienu lenktu galu ir daugybinėmis perforacijomis jame. Kaniulė: ilgis 11,5 cm -12 cm, diametras 5,2 mm -5,4 mm. Kateteris:  ilgis ne trumpesnis nei 65 cm, pagamintas iš poliuretano, 2 litrų surinkimo maišelis. Diametras CH 15- CH 16.</t>
  </si>
  <si>
    <t>Dvi Ecospike jungtys ,du užspaudėjai, lašinimo kamera, ratukinis užspaudėjas, standartinė jungtis su 15 cm -16 cm. silikoniniu vamzdeliu rezektoskopui. Abiejų jungčių iki Y formos išsišakojimo ilgis po 48 cm -50cm. Bendras ilgis 205 cm -210cm. Tekmės greitis 800-850 ml/min.</t>
  </si>
  <si>
    <t>Tiesi, su 7cm  lanksčiu galu ir specialiai pakietinta vidurine dalimi, 0,035" diametro, 145 cm -150 cm. ilgio</t>
  </si>
  <si>
    <t>Sterilus vienkartinis instrumentas, skirtas kraujagyslių nupjovimui ir susiuvimui. Lankstus ne mažiau kaip 50 laipsnių į abi puses.  Instrumento stiebas yra 320 mm ilgio, 9 mm skersmens, darbinė dalis 7 mm pločio, lenktu galu. Siūlės ilgis 35 mm. Rotuojamas 360 laipsnių. Susiuvimas ir nupjovimas atliekamas integruoto  elektrinio peilio  pagalba. Yra galimybė avariniam peilio grąžinimui. Automatinis saugumo mechanizmas neleidžia iššauti panaudotos kasetės. Leidžiamas daugkartinis instrumento uždarymas ir atidarymas prieš iššaunant.</t>
  </si>
  <si>
    <t>Vienkartinis tarpvietės žaizdos plėtiklis</t>
  </si>
  <si>
    <t>Tarpvietės žaizdos plėtiklio žiedas</t>
  </si>
  <si>
    <t>Tarpvietės žaizdos pliklio  žiedo laikiklis</t>
  </si>
  <si>
    <t>Tarpvietės žaizdos plėtėjo žiedo  laikiklis elastingas, pritaikytas naudojimui su tarpvietės žaizdos plėtėju-žiedu, laikiklio vienam gale yra aštrus kabliukas, kabliuko dydis 5 mm. Kiekvienas laikiklis supakuotas atskirai steriliame įpakavime, vienkartinio naudojimo.</t>
  </si>
  <si>
    <t>Tarpvietės žaizdos plėtėjo žiedas, pagamintas iš plastiko, susideda iš dviejų pusžiedžių, kurių diametrai 32,5cm ir 18,3cm. Žiedas turi kampo reguliavimo galimybę. Cirkuliariai viso žiedo briaunose yra išpjovos elastingiems laikikliams arba ligatūroms tvirtinti.</t>
  </si>
  <si>
    <t>Viso 2  pirkimo daliai :</t>
  </si>
  <si>
    <t>Viso 8   pirkimo daliai :</t>
  </si>
  <si>
    <t>Viso 10   pirkimo daliai :</t>
  </si>
  <si>
    <t>Viso  11  pirkimo daliai :</t>
  </si>
  <si>
    <t>Viso 18  pirkimo daliai :</t>
  </si>
  <si>
    <t>Viso 21   pirkimo daliai :</t>
  </si>
  <si>
    <t>Viso 31  pirkimo daliai :</t>
  </si>
  <si>
    <t>Viso 32  pirkimo daliai :</t>
  </si>
  <si>
    <t>Vienkartinio naudojimo, lankstus, skaitmeninis. Matymo laukas ne mažiau 100°, lauko gylis 2 mm -50 mm, Distalinio galo diametras ne daugiau 7,4 Fr, Išorinis įvedimo sistemos diametras ne daugiau 8,6 Fr, darbinio kanalo diametras 3,6 Fr distalinio galo lankstumas į viršų 275°, lankstumas į apačią 275°, darbinis ilgis 670 mm ± 5 mm, bendras sistemos ilgis 90 mm ±5 mm. Rankenoje integruotos jungtys: irigacijos ir instrumentų įvedimo.</t>
  </si>
  <si>
    <t>Foley tipo silikoninis kateteris</t>
  </si>
  <si>
    <t>Foley tipo hemostatinis kateteris</t>
  </si>
  <si>
    <t>Viso 14  pirkimo daliai :</t>
  </si>
  <si>
    <t>Prekės pavadinimas</t>
  </si>
  <si>
    <t>Charakteristikos, reikalavimai</t>
  </si>
  <si>
    <t>Viso 5  pirkimo daliai :</t>
  </si>
  <si>
    <t>Dviejų kanalų,  pagamintas iš silikono arba lygiavertės medžiagos, su kietu balionėlio išpūtimo vožtuvu, Nelaton tipo galu,  skirtas ilgalaikiam naudojimui.</t>
  </si>
  <si>
    <t>Trijų kanalų, pagamintas iš 100% silikono arba lygiavertės medžiagos, su kietu balionėlio išpūtimo vožtuvu, Dufour“ tipo galu. Balionėlio talpa  60 ml - 80 ml.  Diametras pasirinktinai  22, 24 Fr,  skylutės kateterio gale.</t>
  </si>
  <si>
    <r>
      <t>3.</t>
    </r>
    <r>
      <rPr>
        <sz val="7"/>
        <color theme="1"/>
        <rFont val="Times New Roman"/>
        <family val="1"/>
        <charset val="186"/>
      </rPr>
      <t xml:space="preserve">      </t>
    </r>
    <r>
      <rPr>
        <sz val="12"/>
        <color theme="1"/>
        <rFont val="Times New Roman"/>
        <family val="1"/>
        <charset val="186"/>
      </rPr>
      <t>* Priemonės kodas gamintojo kataloge, jeigu gamintojas turi savo prekių katalogą.</t>
    </r>
  </si>
  <si>
    <t>Sterili, keturių vielų, krepšelis su smailiu galu. Krepšelio diametras 10 mm -20 mm., kilpos ilgis 90 cm -115 cm, diametras 3 Fr</t>
  </si>
  <si>
    <t>1. Priemonių kokybė, žymėjimas, informacija vartotojui turi atitikti ES Tarybos Direktyvos 93/42/EEB reikalavimus</t>
  </si>
  <si>
    <t xml:space="preserve">2. Priemonių charakteristikoms patvirtinti privaloma pateikti techninių duomenų lapą arba lygiavertį gamintojo dokumentą, patvirtintą </t>
  </si>
  <si>
    <r>
      <rPr>
        <sz val="7"/>
        <color theme="1"/>
        <rFont val="Times New Roman"/>
        <family val="1"/>
        <charset val="186"/>
      </rPr>
      <t xml:space="preserve">             </t>
    </r>
    <r>
      <rPr>
        <sz val="12"/>
        <color theme="1"/>
        <rFont val="Times New Roman"/>
        <family val="1"/>
        <charset val="186"/>
      </rPr>
      <t>tiekiančios įmonės vadovo ar jo įgalioto asmens parašu.</t>
    </r>
  </si>
  <si>
    <t xml:space="preserve"> Tiekėjo siūlomų prekių parametrai / charakteristikos ir jų reikšmės
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tinklalapį(jei toks yra) *
</t>
  </si>
  <si>
    <r>
      <t>3.</t>
    </r>
    <r>
      <rPr>
        <sz val="7"/>
        <color theme="1"/>
        <rFont val="Times New Roman"/>
        <family val="1"/>
        <charset val="186"/>
      </rPr>
      <t xml:space="preserve">  </t>
    </r>
    <r>
      <rPr>
        <sz val="12"/>
        <color theme="1"/>
        <rFont val="Times New Roman"/>
        <family val="1"/>
        <charset val="186"/>
      </rPr>
      <t>** Priemonės kodas gamintojo kataloge, jeigu gamintojas turi savo prekių katalogą.</t>
    </r>
  </si>
  <si>
    <t>Firminis priemonių pavadinimas, gamintojas, priemonės kodas gamintojo kataloge**</t>
  </si>
  <si>
    <t>Kiekis, vnt.</t>
  </si>
  <si>
    <t>Vieneto įkainis EUR be PVM</t>
  </si>
  <si>
    <t>Pasiūlymo kaina Eur su PVM</t>
  </si>
  <si>
    <t>Viso 4 pirkimo daliai:</t>
  </si>
  <si>
    <t>Medicinos pagalbos priemonių urologijai pirkimas</t>
  </si>
  <si>
    <t xml:space="preserve">Priedas SPS 1 ir 4 priedų </t>
  </si>
  <si>
    <r>
      <t xml:space="preserve">4. </t>
    </r>
    <r>
      <rPr>
        <sz val="7"/>
        <color theme="1"/>
        <rFont val="Times New Roman"/>
        <family val="1"/>
        <charset val="186"/>
      </rPr>
      <t xml:space="preserve">    </t>
    </r>
    <r>
      <rPr>
        <sz val="12"/>
        <color theme="1"/>
        <rFont val="Times New Roman"/>
        <family val="1"/>
        <charset val="186"/>
      </rPr>
      <t>Priemonės (pakuotės) turi būti ženklinamos brūkšniniais kodais, kurie turi atitikti prekių numeravimo sistemos GS1 reikalavimams.</t>
    </r>
  </si>
  <si>
    <t>Kaina EUR be PVM</t>
  </si>
  <si>
    <t>Pagaminta iš nitinolio, padengta poliuretanu, su hidrofiliniu sluoksniu.  0,025"-0,035", 3 cm. ilgio lanksčiu galu, slidi. Ilgis 150 cm.</t>
  </si>
  <si>
    <t>Terumo(Japonija). Radifocus Guidewire M. RF-xxxxxxxM</t>
  </si>
  <si>
    <t>Terumo(Japonija). Radifocus Guidewire M stiff type. RF-xxxxxxxM</t>
  </si>
  <si>
    <t>Tiesi, su 8cm  lanksčiu galu ir specialiai pakietinta vidurine dalimi, 0,035" diametro, 150 cm. ilgio</t>
  </si>
  <si>
    <t>UROTECH, 3-way balloon catheter MA-522270,    MA-522480</t>
  </si>
  <si>
    <t>Trijų kanalų, paagamintas iš 100% silikono, su kietu balionėlio išpūtimo vožtuvu, "Dufour" tipo galu. Balionėlio talpa 60-80 ml. Diametras   22 Fr, 24 Fr, skylutės kateteruio gale. Brošiūra p.d. 3</t>
  </si>
  <si>
    <t>UROTECH, Renodrain dilators, RE-440526*</t>
  </si>
  <si>
    <t>Plastikinių dilatatorių rinkinys 08 Fr/ 10 Fr / 12 Fr / 14 Fr /16 Fr,  18 cm ilgio, paskutinis dilatatorius su perskiriamu apvalkalu, skirtas naudojimui su stygomis iki 0,038".</t>
  </si>
  <si>
    <t>UROTECH, Stone baskets "Tipless", STN-T184-120</t>
  </si>
  <si>
    <t>Sterilus, keturių vielų, krepšelis su buku galu (tipless). Pagaminta iš nitinolio medžiagos. Krepšelio diametras 11 mm,  kilpos ilgis -120 cm, diametras 1.8 FR.  Lanksti krepšelio distalinė dalis.</t>
  </si>
  <si>
    <t>UROTECH, Stone baskets "Tipless", STN-T224-120</t>
  </si>
  <si>
    <t>Sterilus, keturių vielų, krepšelis su buku galu (tipless). Pagaminta iš nitinolio medžiagos. Krepšelio diametras 11 mm , kilpos ilgis -120 cm, diametras 2,2 FR. Lanksti krepšelio distalinė dalis.</t>
  </si>
  <si>
    <t>Sterilus, keturių vielų, pagamintas iš nititnolio, buku galu "tipless", krepšelio diametras 15 mm, ilgis 90 cm, diametras 3 FR.</t>
  </si>
  <si>
    <t>EPflex Feinwerktechnik GmbH, Basket "Tipless",              PN 49012822, Basket 4*2x0058-15-EL/90/3.0</t>
  </si>
  <si>
    <t>UROTECH, Stone baskets "Helical", STN-L304-090</t>
  </si>
  <si>
    <t>Sterilus, keturių vielų, krepšelis su smailiu galu. Krepšelio diametras 12 mm, kilpos ilgis 90 cm, krepšelio diametras 3 FR</t>
  </si>
  <si>
    <t>UROTECH, Stone Wrapper, ref.: 48012553</t>
  </si>
  <si>
    <t>Kombinuota akmens sugavimo ir jo šalinimo sistema : 3-jų šakų sistemos distalinė dalis (viršūnė) pagaminta iš nitinolio, sistemos gaudyklė ir krepšelis atsidaro ir užsidaro jo distalinėje dalyje, akmuo sugriebiamas sistemos priekyje, komplektuojamas su “Tuohy-Borst” adapteriu, sklandžiam įvedimui į endoskopo darbinį kanalą. Dydis -  1,5 FR , ilgis 120 cm , gaudyklės atsidarymo angos dydis 8 mm</t>
  </si>
  <si>
    <t>CoAx Stone Control Device, THS International, Inc., d/b/a Accordion Medical, PA1305-01-15</t>
  </si>
  <si>
    <t>Pieloureterinis okliuzinis kateteris, veikiantis susispaudžiančios plėvelės principu. Suskleidžiama dalis – plėvelė pagaminta iš poliuretano, turi rentgeno kontrastinius intarpus. Suskleistos dalies išorinis diametras 15 mm. Ilgis 75 cm. Tinka naudojimui su 0,035" arba 0,038" dydžio viela – pravedikliu.</t>
  </si>
  <si>
    <t>Accordion Stone Management Device, THS International, Inc., d/b/a Accordion Medical,         PA1205-06-10</t>
  </si>
  <si>
    <t>Ureterinis okliuzinis kateteris, veikiantis susispaudžiančios plėvelės principu. Suskleidžiama dalis – plėvelė pagaminta iš poliuretano, turi rentgeno kontrastinius intarpus. Ilgis  150 cm. Lankstus galiukas – 6 cm.   Suskleistos dalies išorinis diametras 10 mm.</t>
  </si>
  <si>
    <t xml:space="preserve">UROTECH, Ureteral access sheath, AS-1445 </t>
  </si>
  <si>
    <t>UROTECH, Ureteral access sheath, AS-1245</t>
  </si>
  <si>
    <t>Lankstaus ureteroskopo atraumatinė įvedimo mova, rentgenokontrastinė saugiam įvedimui į šlapimtakį.</t>
  </si>
  <si>
    <t>OTU Medical, WiScope single-Use, digital Flexible Ureteroscope,         OTU-100SR,        OTU-100RR,         OTU-100SL,         OTU-100RL</t>
  </si>
  <si>
    <t>Vienkartinio naudojimo, lankstus, skaitmeninis. Matymo laukas 100°, lauko gylis 2 mm -50 mm. Distalinio galo diametras 7,4 Fr.  Išorinis įvedimo sistemos diametras 8,6 Fr, darbinio kanalo diametras 3,6 Fr.  Distalinio galo lankstumas į viršų 275°, lankstumas į apačią 275°. Darbinis ilgis 670 mm ± 5 mm, bendras sistemos ilgis 90 mm ±5 mm. Rankenoje integruotos jungtys: irigacijos-plovimo  ir priedų- instrumentų įvedimo.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</si>
</sst>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3" x14ac:knownFonts="1">
    <font>
      <sz val="11"/>
      <color theme="1"/>
      <name val="Calibri"/>
      <family val="2"/>
      <charset val="186"/>
      <scheme val="minor"/>
    </font>
    <font>
      <sz val="12"/>
      <color theme="1"/>
      <name val="Times New Roman"/>
      <family val="1"/>
      <charset val="186"/>
    </font>
    <font>
      <sz val="12"/>
      <color rgb="FF000000"/>
      <name val="Times New Roman"/>
      <family val="1"/>
      <charset val="186"/>
    </font>
    <font>
      <sz val="12"/>
      <color rgb="FF212121"/>
      <name val="Times New Roman"/>
      <family val="1"/>
      <charset val="186"/>
    </font>
    <font>
      <b/>
      <sz val="12"/>
      <color rgb="FF000000"/>
      <name val="Times New Roman"/>
      <family val="1"/>
      <charset val="186"/>
    </font>
    <font>
      <b/>
      <sz val="9"/>
      <color rgb="FF000000"/>
      <name val="Times New Roman"/>
      <family val="1"/>
      <charset val="186"/>
    </font>
    <font>
      <b/>
      <sz val="9"/>
      <color theme="1"/>
      <name val="Times New Roman"/>
      <family val="1"/>
      <charset val="186"/>
    </font>
    <font>
      <b/>
      <sz val="9"/>
      <name val="Times New Roman"/>
      <family val="1"/>
      <charset val="186"/>
    </font>
    <font>
      <b/>
      <sz val="11"/>
      <color theme="1"/>
      <name val="Calibri"/>
      <family val="2"/>
      <charset val="186"/>
      <scheme val="minor"/>
    </font>
    <font>
      <sz val="7"/>
      <color theme="1"/>
      <name val="Times New Roman"/>
      <family val="1"/>
      <charset val="186"/>
    </font>
    <font>
      <b/>
      <sz val="12"/>
      <color theme="1"/>
      <name val="Times New Roman"/>
      <family val="1"/>
      <charset val="186"/>
    </font>
    <font>
      <b/>
      <sz val="14"/>
      <color theme="1"/>
      <name val="Times New Roman"/>
      <family val="1"/>
      <charset val="186"/>
    </font>
    <font>
      <sz val="11"/>
      <color rgb="FF000000"/>
      <name val="Times New Roman"/>
      <family val="1"/>
      <charset val="186"/>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0" fillId="0" borderId="0" xfId="0" applyAlignment="1">
      <alignment vertical="top"/>
    </xf>
    <xf numFmtId="0" fontId="2" fillId="0" borderId="1" xfId="0" applyFont="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horizontal="right" vertical="top" wrapText="1"/>
    </xf>
    <xf numFmtId="0" fontId="1" fillId="0" borderId="1" xfId="0" applyFont="1" applyBorder="1" applyAlignment="1">
      <alignment horizontal="justify" vertical="top" wrapText="1"/>
    </xf>
    <xf numFmtId="0" fontId="3" fillId="0" borderId="1" xfId="0" applyFont="1" applyBorder="1" applyAlignment="1">
      <alignment vertical="top" wrapText="1"/>
    </xf>
    <xf numFmtId="2" fontId="4" fillId="0" borderId="1" xfId="0" applyNumberFormat="1" applyFont="1" applyBorder="1" applyAlignment="1">
      <alignment horizontal="right" vertical="top" wrapText="1"/>
    </xf>
    <xf numFmtId="2" fontId="0" fillId="0" borderId="0" xfId="0" applyNumberFormat="1" applyAlignment="1">
      <alignment vertical="top"/>
    </xf>
    <xf numFmtId="4" fontId="2" fillId="0" borderId="1" xfId="0" applyNumberFormat="1" applyFont="1" applyBorder="1" applyAlignment="1">
      <alignment horizontal="right" vertical="top" wrapText="1"/>
    </xf>
    <xf numFmtId="4" fontId="0" fillId="0" borderId="0" xfId="0" applyNumberFormat="1" applyAlignment="1">
      <alignment vertical="top"/>
    </xf>
    <xf numFmtId="0" fontId="1" fillId="0" borderId="2" xfId="0" applyFont="1" applyBorder="1" applyAlignment="1">
      <alignment vertical="top" wrapText="1"/>
    </xf>
    <xf numFmtId="164" fontId="2" fillId="0" borderId="1" xfId="0" applyNumberFormat="1" applyFont="1" applyBorder="1" applyAlignment="1">
      <alignment horizontal="right" vertical="top" wrapText="1"/>
    </xf>
    <xf numFmtId="164" fontId="0" fillId="0" borderId="0" xfId="0" applyNumberFormat="1" applyAlignment="1">
      <alignment vertical="top"/>
    </xf>
    <xf numFmtId="2" fontId="2" fillId="0" borderId="1" xfId="0" applyNumberFormat="1" applyFont="1" applyBorder="1" applyAlignment="1">
      <alignment horizontal="left" vertical="top" wrapText="1"/>
    </xf>
    <xf numFmtId="0" fontId="2" fillId="0" borderId="1" xfId="0" applyFont="1" applyBorder="1" applyAlignment="1">
      <alignment horizontal="righ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1" fillId="0" borderId="1" xfId="0" applyFont="1" applyBorder="1" applyAlignment="1">
      <alignment vertical="top" wrapText="1"/>
    </xf>
    <xf numFmtId="164" fontId="2" fillId="0" borderId="1" xfId="0" applyNumberFormat="1" applyFont="1" applyBorder="1" applyAlignment="1">
      <alignment horizontal="right" vertical="top" wrapText="1"/>
    </xf>
    <xf numFmtId="2" fontId="2" fillId="0" borderId="1" xfId="0" applyNumberFormat="1" applyFont="1" applyBorder="1" applyAlignment="1">
      <alignment horizontal="right" vertical="top" wrapText="1"/>
    </xf>
    <xf numFmtId="0" fontId="2" fillId="0" borderId="1" xfId="0" applyFont="1" applyBorder="1" applyAlignment="1">
      <alignment horizontal="right" vertical="top" wrapText="1"/>
    </xf>
    <xf numFmtId="164" fontId="2" fillId="0" borderId="1" xfId="0" applyNumberFormat="1" applyFont="1" applyBorder="1" applyAlignment="1">
      <alignment vertical="top" wrapText="1"/>
    </xf>
    <xf numFmtId="164" fontId="7"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165" fontId="2" fillId="0" borderId="1" xfId="0" applyNumberFormat="1" applyFont="1" applyBorder="1" applyAlignment="1">
      <alignment horizontal="right" vertical="top" wrapText="1"/>
    </xf>
    <xf numFmtId="0" fontId="2" fillId="0" borderId="1" xfId="0" applyFont="1" applyBorder="1" applyAlignment="1">
      <alignment horizontal="right" vertical="top" wrapText="1"/>
    </xf>
    <xf numFmtId="0" fontId="2" fillId="0" borderId="1" xfId="0" applyFont="1" applyBorder="1" applyAlignment="1">
      <alignment vertical="top" wrapText="1"/>
    </xf>
    <xf numFmtId="0" fontId="1" fillId="0" borderId="1" xfId="0" applyFont="1" applyBorder="1" applyAlignment="1">
      <alignment vertical="top" wrapText="1"/>
    </xf>
    <xf numFmtId="164" fontId="2" fillId="0" borderId="1" xfId="0" applyNumberFormat="1" applyFont="1" applyBorder="1" applyAlignment="1">
      <alignment horizontal="right" vertical="top" wrapText="1"/>
    </xf>
    <xf numFmtId="2" fontId="2" fillId="0" borderId="1" xfId="0" applyNumberFormat="1" applyFont="1" applyBorder="1" applyAlignment="1">
      <alignment horizontal="right" vertical="top" wrapText="1"/>
    </xf>
    <xf numFmtId="0" fontId="1" fillId="0" borderId="0" xfId="0" applyFont="1" applyAlignment="1">
      <alignment vertical="center"/>
    </xf>
    <xf numFmtId="0" fontId="8" fillId="0" borderId="0" xfId="0" applyFont="1" applyAlignment="1">
      <alignment vertical="top"/>
    </xf>
    <xf numFmtId="4" fontId="8" fillId="0" borderId="0" xfId="0" applyNumberFormat="1" applyFont="1" applyAlignment="1">
      <alignment vertical="top"/>
    </xf>
    <xf numFmtId="2" fontId="8" fillId="0" borderId="0" xfId="0" applyNumberFormat="1" applyFont="1" applyAlignment="1">
      <alignment horizontal="right" vertical="top"/>
    </xf>
    <xf numFmtId="0" fontId="1" fillId="0" borderId="1" xfId="0" applyFont="1" applyBorder="1" applyAlignment="1">
      <alignment horizontal="left" vertical="center" indent="5"/>
    </xf>
    <xf numFmtId="0" fontId="4" fillId="0" borderId="1" xfId="0" applyFont="1" applyBorder="1" applyAlignment="1">
      <alignment vertical="top" wrapText="1"/>
    </xf>
    <xf numFmtId="0" fontId="10" fillId="0" borderId="0" xfId="0" applyFont="1" applyAlignment="1">
      <alignment vertical="center"/>
    </xf>
    <xf numFmtId="0" fontId="2" fillId="0" borderId="4" xfId="0" applyFont="1" applyBorder="1" applyAlignment="1">
      <alignment horizontal="right" vertical="top" wrapText="1"/>
    </xf>
    <xf numFmtId="4" fontId="2" fillId="0" borderId="5" xfId="0" applyNumberFormat="1" applyFont="1" applyBorder="1" applyAlignment="1">
      <alignment horizontal="right" vertical="top" wrapText="1"/>
    </xf>
    <xf numFmtId="0" fontId="2" fillId="0" borderId="2" xfId="0" applyFont="1" applyBorder="1" applyAlignment="1">
      <alignment horizontal="right" vertical="top" wrapText="1"/>
    </xf>
    <xf numFmtId="0" fontId="2" fillId="0" borderId="3" xfId="0" applyFont="1" applyBorder="1" applyAlignment="1">
      <alignment horizontal="right" vertical="top" wrapText="1"/>
    </xf>
    <xf numFmtId="0" fontId="2" fillId="0" borderId="2" xfId="0" applyFont="1"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right" vertical="top"/>
    </xf>
    <xf numFmtId="0" fontId="2" fillId="0" borderId="4" xfId="0" applyFont="1" applyBorder="1" applyAlignment="1">
      <alignment vertical="top" wrapText="1"/>
    </xf>
    <xf numFmtId="0" fontId="2" fillId="0" borderId="3" xfId="0" applyFont="1" applyBorder="1" applyAlignment="1">
      <alignment vertical="top" wrapText="1"/>
    </xf>
    <xf numFmtId="0" fontId="1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Fill="1" applyBorder="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horizontal="left" vertical="top" wrapText="1"/>
    </xf>
    <xf numFmtId="164" fontId="2" fillId="0" borderId="1" xfId="0"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2" fontId="2" fillId="0" borderId="1" xfId="0" applyNumberFormat="1" applyFont="1" applyFill="1" applyBorder="1" applyAlignment="1">
      <alignment horizontal="right" vertical="top" wrapText="1"/>
    </xf>
    <xf numFmtId="4" fontId="2" fillId="0" borderId="1" xfId="0" applyNumberFormat="1" applyFont="1" applyFill="1" applyBorder="1" applyAlignment="1">
      <alignment horizontal="right" vertical="top" wrapText="1"/>
    </xf>
    <xf numFmtId="0" fontId="0" fillId="0" borderId="0" xfId="0" applyFill="1"/>
    <xf numFmtId="0" fontId="1" fillId="0" borderId="1" xfId="0" applyFont="1" applyFill="1" applyBorder="1" applyAlignment="1">
      <alignment horizontal="left" vertical="top" wrapText="1"/>
    </xf>
    <xf numFmtId="0" fontId="1" fillId="0" borderId="0" xfId="0" applyFont="1" applyAlignment="1">
      <alignment vertical="center"/>
    </xf>
    <xf numFmtId="0" fontId="1" fillId="0" borderId="0" xfId="0" applyFont="1" applyAlignment="1">
      <alignment horizontal="left" vertical="center"/>
    </xf>
    <xf numFmtId="0" fontId="11" fillId="0" borderId="0" xfId="0" applyFont="1" applyAlignment="1">
      <alignment horizontal="center" vertical="center"/>
    </xf>
    <xf numFmtId="0" fontId="1" fillId="0" borderId="0" xfId="0" applyFont="1" applyAlignment="1">
      <alignment horizontal="left"/>
    </xf>
    <xf numFmtId="0" fontId="1" fillId="0" borderId="1" xfId="0" applyFont="1" applyBorder="1" applyAlignment="1">
      <alignment horizontal="left" vertical="top" wrapText="1"/>
    </xf>
    <xf numFmtId="2" fontId="4" fillId="0" borderId="1" xfId="0" applyNumberFormat="1" applyFont="1" applyBorder="1" applyAlignment="1">
      <alignment horizontal="righ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2" fontId="4" fillId="0" borderId="5" xfId="0" applyNumberFormat="1" applyFont="1" applyBorder="1" applyAlignment="1">
      <alignment horizontal="right" vertical="top" wrapText="1"/>
    </xf>
    <xf numFmtId="2" fontId="4" fillId="0" borderId="6" xfId="0" applyNumberFormat="1" applyFont="1" applyBorder="1" applyAlignment="1">
      <alignment horizontal="right" vertical="top" wrapText="1"/>
    </xf>
    <xf numFmtId="2" fontId="4" fillId="0" borderId="7" xfId="0" applyNumberFormat="1" applyFont="1" applyBorder="1" applyAlignment="1">
      <alignment horizontal="right" vertical="top" wrapText="1"/>
    </xf>
    <xf numFmtId="0" fontId="2" fillId="0" borderId="2" xfId="0" applyFont="1" applyBorder="1" applyAlignment="1">
      <alignment horizontal="left" vertical="top" wrapText="1"/>
    </xf>
    <xf numFmtId="0" fontId="0" fillId="0" borderId="3"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4"/>
  <sheetViews>
    <sheetView tabSelected="1" zoomScale="120" zoomScaleNormal="120" workbookViewId="0">
      <selection activeCell="A41" sqref="A29:XFD41"/>
    </sheetView>
  </sheetViews>
  <sheetFormatPr defaultRowHeight="15" x14ac:dyDescent="0.25"/>
  <cols>
    <col min="1" max="1" width="6.42578125" style="1" customWidth="1"/>
    <col min="2" max="2" width="30.140625" style="1" customWidth="1"/>
    <col min="3" max="3" width="35.85546875" style="1" customWidth="1"/>
    <col min="4" max="4" width="8.28515625" style="1" customWidth="1"/>
    <col min="5" max="5" width="18.7109375" style="1" customWidth="1"/>
    <col min="6" max="6" width="10.28515625" style="13" customWidth="1"/>
    <col min="7" max="7" width="5.7109375" style="1" customWidth="1"/>
    <col min="8" max="8" width="10.5703125" style="8" customWidth="1"/>
    <col min="9" max="9" width="11.42578125" style="10" customWidth="1"/>
    <col min="10" max="10" width="40.85546875" style="1" customWidth="1"/>
  </cols>
  <sheetData>
    <row r="1" spans="1:10" ht="15.75" x14ac:dyDescent="0.25">
      <c r="B1" s="40" t="s">
        <v>227</v>
      </c>
    </row>
    <row r="3" spans="1:10" ht="18.75" x14ac:dyDescent="0.25">
      <c r="B3" s="64" t="s">
        <v>226</v>
      </c>
      <c r="C3" s="64"/>
      <c r="D3" s="64"/>
      <c r="E3" s="64"/>
      <c r="F3" s="64"/>
      <c r="G3" s="64"/>
      <c r="H3" s="64"/>
      <c r="I3" s="64"/>
      <c r="J3" s="64"/>
    </row>
    <row r="5" spans="1:10" ht="15.75" x14ac:dyDescent="0.25">
      <c r="B5" s="65" t="s">
        <v>216</v>
      </c>
      <c r="C5" s="65"/>
      <c r="D5" s="65"/>
      <c r="E5" s="65"/>
      <c r="F5" s="65"/>
      <c r="G5" s="65"/>
      <c r="H5" s="65"/>
      <c r="I5" s="65"/>
      <c r="J5" s="65"/>
    </row>
    <row r="6" spans="1:10" ht="15.75" customHeight="1" x14ac:dyDescent="0.25">
      <c r="B6" s="65" t="s">
        <v>217</v>
      </c>
      <c r="C6" s="65"/>
      <c r="D6" s="65"/>
      <c r="E6" s="65"/>
      <c r="F6" s="65"/>
      <c r="G6" s="65"/>
      <c r="H6" s="65"/>
      <c r="I6" s="65"/>
    </row>
    <row r="7" spans="1:10" ht="15.75" customHeight="1" x14ac:dyDescent="0.25">
      <c r="B7" s="63" t="s">
        <v>218</v>
      </c>
      <c r="C7" s="63"/>
      <c r="D7" s="63"/>
      <c r="E7" s="63"/>
      <c r="F7" s="63"/>
      <c r="G7" s="63"/>
      <c r="H7" s="63"/>
      <c r="I7" s="63"/>
    </row>
    <row r="8" spans="1:10" ht="15.75" x14ac:dyDescent="0.25">
      <c r="B8" s="62" t="s">
        <v>220</v>
      </c>
      <c r="C8" s="62"/>
      <c r="D8" s="62"/>
      <c r="E8" s="62"/>
      <c r="F8" s="62"/>
      <c r="G8" s="62"/>
      <c r="H8" s="62"/>
      <c r="I8" s="62"/>
    </row>
    <row r="9" spans="1:10" ht="15.75" x14ac:dyDescent="0.25">
      <c r="B9" s="63" t="s">
        <v>228</v>
      </c>
      <c r="C9" s="63"/>
      <c r="D9" s="63"/>
      <c r="E9" s="63"/>
      <c r="F9" s="63"/>
      <c r="G9" s="63"/>
      <c r="H9" s="63"/>
      <c r="I9" s="63"/>
    </row>
    <row r="10" spans="1:10" ht="15.75" x14ac:dyDescent="0.25">
      <c r="B10" s="34"/>
    </row>
    <row r="11" spans="1:10" ht="134.25" customHeight="1" x14ac:dyDescent="0.25">
      <c r="A11" s="38" t="s">
        <v>214</v>
      </c>
      <c r="B11" s="24" t="s">
        <v>209</v>
      </c>
      <c r="C11" s="24" t="s">
        <v>210</v>
      </c>
      <c r="D11" s="25" t="s">
        <v>222</v>
      </c>
      <c r="E11" s="25" t="s">
        <v>221</v>
      </c>
      <c r="F11" s="23" t="s">
        <v>223</v>
      </c>
      <c r="G11" s="25" t="s">
        <v>94</v>
      </c>
      <c r="H11" s="23" t="s">
        <v>229</v>
      </c>
      <c r="I11" s="26" t="s">
        <v>224</v>
      </c>
      <c r="J11" s="25" t="s">
        <v>219</v>
      </c>
    </row>
    <row r="12" spans="1:10" ht="20.25" hidden="1" customHeight="1" x14ac:dyDescent="0.25">
      <c r="A12" s="30" t="s">
        <v>0</v>
      </c>
      <c r="B12" s="31" t="s">
        <v>95</v>
      </c>
      <c r="C12" s="66" t="s">
        <v>100</v>
      </c>
      <c r="D12" s="30"/>
      <c r="E12" s="29"/>
      <c r="F12" s="32"/>
      <c r="G12" s="29"/>
      <c r="H12" s="33"/>
      <c r="I12" s="9"/>
      <c r="J12" s="45"/>
    </row>
    <row r="13" spans="1:10" ht="17.25" hidden="1" customHeight="1" x14ac:dyDescent="0.25">
      <c r="A13" s="30" t="s">
        <v>1</v>
      </c>
      <c r="B13" s="31" t="s">
        <v>97</v>
      </c>
      <c r="C13" s="66"/>
      <c r="D13" s="30">
        <v>5000</v>
      </c>
      <c r="E13" s="29"/>
      <c r="F13" s="32"/>
      <c r="G13" s="29"/>
      <c r="H13" s="33"/>
      <c r="I13" s="42"/>
      <c r="J13" s="46"/>
    </row>
    <row r="14" spans="1:10" ht="15.75" hidden="1" x14ac:dyDescent="0.25">
      <c r="A14" s="30" t="s">
        <v>2</v>
      </c>
      <c r="B14" s="31" t="s">
        <v>98</v>
      </c>
      <c r="C14" s="66"/>
      <c r="D14" s="30">
        <v>10000</v>
      </c>
      <c r="E14" s="29"/>
      <c r="F14" s="32"/>
      <c r="G14" s="29"/>
      <c r="H14" s="33"/>
      <c r="I14" s="42"/>
      <c r="J14" s="46"/>
    </row>
    <row r="15" spans="1:10" ht="15.75" hidden="1" x14ac:dyDescent="0.25">
      <c r="A15" s="30" t="s">
        <v>3</v>
      </c>
      <c r="B15" s="31" t="s">
        <v>96</v>
      </c>
      <c r="C15" s="66"/>
      <c r="D15" s="30">
        <v>12000</v>
      </c>
      <c r="E15" s="29"/>
      <c r="F15" s="32"/>
      <c r="G15" s="29"/>
      <c r="H15" s="33"/>
      <c r="I15" s="42"/>
      <c r="J15" s="46"/>
    </row>
    <row r="16" spans="1:10" ht="15.75" hidden="1" x14ac:dyDescent="0.25">
      <c r="A16" s="30" t="s">
        <v>4</v>
      </c>
      <c r="B16" s="31" t="s">
        <v>99</v>
      </c>
      <c r="C16" s="66"/>
      <c r="D16" s="30">
        <v>5000</v>
      </c>
      <c r="E16" s="29"/>
      <c r="F16" s="32"/>
      <c r="G16" s="29"/>
      <c r="H16" s="33"/>
      <c r="I16" s="42"/>
      <c r="J16" s="46"/>
    </row>
    <row r="17" spans="1:10" ht="15.75" hidden="1" x14ac:dyDescent="0.25">
      <c r="A17" s="30" t="s">
        <v>5</v>
      </c>
      <c r="B17" s="31" t="s">
        <v>101</v>
      </c>
      <c r="C17" s="66"/>
      <c r="D17" s="30">
        <v>1500</v>
      </c>
      <c r="E17" s="29"/>
      <c r="F17" s="32"/>
      <c r="G17" s="29"/>
      <c r="H17" s="33"/>
      <c r="I17" s="42"/>
      <c r="J17" s="46"/>
    </row>
    <row r="18" spans="1:10" ht="15.75" hidden="1" x14ac:dyDescent="0.25">
      <c r="A18" s="30" t="s">
        <v>6</v>
      </c>
      <c r="B18" s="31" t="s">
        <v>102</v>
      </c>
      <c r="C18" s="66"/>
      <c r="D18" s="30">
        <v>300</v>
      </c>
      <c r="E18" s="29"/>
      <c r="F18" s="32"/>
      <c r="G18" s="29"/>
      <c r="H18" s="33"/>
      <c r="I18" s="42"/>
      <c r="J18" s="46"/>
    </row>
    <row r="19" spans="1:10" ht="15.75" hidden="1" x14ac:dyDescent="0.25">
      <c r="A19" s="30" t="s">
        <v>7</v>
      </c>
      <c r="B19" s="31" t="s">
        <v>103</v>
      </c>
      <c r="C19" s="66"/>
      <c r="D19" s="30">
        <v>500</v>
      </c>
      <c r="E19" s="29"/>
      <c r="F19" s="32"/>
      <c r="G19" s="29"/>
      <c r="H19" s="33"/>
      <c r="I19" s="42"/>
      <c r="J19" s="46"/>
    </row>
    <row r="20" spans="1:10" ht="18.75" hidden="1" customHeight="1" x14ac:dyDescent="0.25">
      <c r="A20" s="30" t="s">
        <v>8</v>
      </c>
      <c r="B20" s="31" t="s">
        <v>104</v>
      </c>
      <c r="C20" s="66"/>
      <c r="D20" s="30">
        <v>500</v>
      </c>
      <c r="E20" s="29"/>
      <c r="F20" s="32"/>
      <c r="G20" s="29"/>
      <c r="H20" s="33"/>
      <c r="I20" s="9"/>
      <c r="J20" s="47"/>
    </row>
    <row r="21" spans="1:10" ht="21.75" hidden="1" customHeight="1" x14ac:dyDescent="0.25">
      <c r="A21" s="67" t="s">
        <v>105</v>
      </c>
      <c r="B21" s="67"/>
      <c r="C21" s="67"/>
      <c r="D21" s="67"/>
      <c r="E21" s="67"/>
      <c r="F21" s="67"/>
      <c r="G21" s="67"/>
      <c r="H21" s="67"/>
      <c r="I21" s="9">
        <f>SUM(I13:I20)</f>
        <v>0</v>
      </c>
      <c r="J21" s="29"/>
    </row>
    <row r="22" spans="1:10" ht="18.75" hidden="1" customHeight="1" x14ac:dyDescent="0.25">
      <c r="A22" s="2" t="s">
        <v>9</v>
      </c>
      <c r="B22" s="3" t="s">
        <v>206</v>
      </c>
      <c r="C22" s="68" t="s">
        <v>212</v>
      </c>
      <c r="D22" s="2"/>
      <c r="E22" s="4"/>
      <c r="F22" s="12"/>
      <c r="G22" s="4"/>
      <c r="H22" s="20"/>
      <c r="I22" s="9"/>
      <c r="J22" s="43"/>
    </row>
    <row r="23" spans="1:10" ht="31.5" hidden="1" x14ac:dyDescent="0.25">
      <c r="A23" s="2" t="s">
        <v>10</v>
      </c>
      <c r="B23" s="3" t="s">
        <v>106</v>
      </c>
      <c r="C23" s="69"/>
      <c r="D23" s="2">
        <v>300</v>
      </c>
      <c r="E23" s="4"/>
      <c r="F23" s="12"/>
      <c r="G23" s="4"/>
      <c r="H23" s="20"/>
      <c r="I23" s="42"/>
      <c r="J23" s="44"/>
    </row>
    <row r="24" spans="1:10" ht="31.5" hidden="1" x14ac:dyDescent="0.25">
      <c r="A24" s="2" t="s">
        <v>11</v>
      </c>
      <c r="B24" s="3" t="s">
        <v>107</v>
      </c>
      <c r="C24" s="69"/>
      <c r="D24" s="2">
        <v>300</v>
      </c>
      <c r="E24" s="4"/>
      <c r="F24" s="12"/>
      <c r="G24" s="4"/>
      <c r="H24" s="20"/>
      <c r="I24" s="42"/>
      <c r="J24" s="44"/>
    </row>
    <row r="25" spans="1:10" ht="31.5" hidden="1" x14ac:dyDescent="0.25">
      <c r="A25" s="2" t="s">
        <v>12</v>
      </c>
      <c r="B25" s="3" t="s">
        <v>108</v>
      </c>
      <c r="C25" s="69"/>
      <c r="D25" s="2">
        <v>500</v>
      </c>
      <c r="E25" s="4"/>
      <c r="F25" s="12"/>
      <c r="G25" s="4"/>
      <c r="H25" s="20"/>
      <c r="I25" s="42"/>
      <c r="J25" s="44"/>
    </row>
    <row r="26" spans="1:10" ht="31.5" hidden="1" x14ac:dyDescent="0.25">
      <c r="A26" s="2" t="s">
        <v>13</v>
      </c>
      <c r="B26" s="3" t="s">
        <v>109</v>
      </c>
      <c r="C26" s="70"/>
      <c r="D26" s="2">
        <v>150</v>
      </c>
      <c r="E26" s="4"/>
      <c r="F26" s="12"/>
      <c r="G26" s="4"/>
      <c r="H26" s="20"/>
      <c r="I26" s="9"/>
      <c r="J26" s="41"/>
    </row>
    <row r="27" spans="1:10" ht="20.25" hidden="1" customHeight="1" x14ac:dyDescent="0.25">
      <c r="A27" s="71" t="s">
        <v>197</v>
      </c>
      <c r="B27" s="72"/>
      <c r="C27" s="72"/>
      <c r="D27" s="72"/>
      <c r="E27" s="72"/>
      <c r="F27" s="72"/>
      <c r="G27" s="72"/>
      <c r="H27" s="73"/>
      <c r="I27" s="9">
        <f>SUM(I23:I26)</f>
        <v>0</v>
      </c>
      <c r="J27" s="4"/>
    </row>
    <row r="28" spans="1:10" ht="127.5" customHeight="1" x14ac:dyDescent="0.25">
      <c r="A28" s="2" t="s">
        <v>14</v>
      </c>
      <c r="B28" s="3" t="s">
        <v>207</v>
      </c>
      <c r="C28" s="3" t="s">
        <v>213</v>
      </c>
      <c r="D28" s="2">
        <v>150</v>
      </c>
      <c r="E28" s="27" t="s">
        <v>234</v>
      </c>
      <c r="F28" s="12">
        <v>12.75</v>
      </c>
      <c r="G28" s="4">
        <v>5</v>
      </c>
      <c r="H28" s="20">
        <f>D28*F28</f>
        <v>1912.5</v>
      </c>
      <c r="I28" s="9">
        <f>H28*1.05</f>
        <v>2008.125</v>
      </c>
      <c r="J28" s="27" t="s">
        <v>235</v>
      </c>
    </row>
    <row r="29" spans="1:10" ht="34.5" hidden="1" customHeight="1" x14ac:dyDescent="0.25">
      <c r="A29" s="2" t="s">
        <v>119</v>
      </c>
      <c r="B29" s="39" t="s">
        <v>120</v>
      </c>
      <c r="C29" s="11"/>
      <c r="D29" s="2"/>
      <c r="E29" s="4"/>
      <c r="F29" s="12"/>
      <c r="G29" s="4"/>
      <c r="H29" s="20"/>
      <c r="I29" s="9"/>
      <c r="J29" s="74"/>
    </row>
    <row r="30" spans="1:10" ht="35.25" hidden="1" customHeight="1" x14ac:dyDescent="0.25">
      <c r="A30" s="2" t="s">
        <v>16</v>
      </c>
      <c r="B30" s="3" t="s">
        <v>15</v>
      </c>
      <c r="C30" s="68" t="s">
        <v>115</v>
      </c>
      <c r="D30" s="2"/>
      <c r="E30" s="4"/>
      <c r="F30" s="12"/>
      <c r="G30" s="4"/>
      <c r="H30" s="20"/>
      <c r="I30" s="42"/>
      <c r="J30" s="75"/>
    </row>
    <row r="31" spans="1:10" ht="108.75" hidden="1" customHeight="1" x14ac:dyDescent="0.25">
      <c r="A31" s="2" t="s">
        <v>121</v>
      </c>
      <c r="B31" s="3" t="s">
        <v>110</v>
      </c>
      <c r="C31" s="69"/>
      <c r="D31" s="2"/>
      <c r="E31" s="50"/>
      <c r="F31" s="12"/>
      <c r="G31" s="4"/>
      <c r="H31" s="20"/>
      <c r="I31" s="42"/>
      <c r="J31" s="75"/>
    </row>
    <row r="32" spans="1:10" ht="117.75" hidden="1" customHeight="1" x14ac:dyDescent="0.25">
      <c r="A32" s="2" t="s">
        <v>122</v>
      </c>
      <c r="B32" s="3" t="s">
        <v>186</v>
      </c>
      <c r="C32" s="69"/>
      <c r="D32" s="2"/>
      <c r="E32" s="50"/>
      <c r="F32" s="12"/>
      <c r="G32" s="4"/>
      <c r="H32" s="20"/>
      <c r="I32" s="42"/>
      <c r="J32" s="75"/>
    </row>
    <row r="33" spans="1:10" ht="138" hidden="1" customHeight="1" x14ac:dyDescent="0.25">
      <c r="A33" s="2" t="s">
        <v>123</v>
      </c>
      <c r="B33" s="3" t="s">
        <v>185</v>
      </c>
      <c r="C33" s="69"/>
      <c r="D33" s="2"/>
      <c r="E33" s="50"/>
      <c r="F33" s="12"/>
      <c r="G33" s="29"/>
      <c r="H33" s="33"/>
      <c r="I33" s="42"/>
      <c r="J33" s="75"/>
    </row>
    <row r="34" spans="1:10" ht="123" hidden="1" customHeight="1" x14ac:dyDescent="0.25">
      <c r="A34" s="2" t="s">
        <v>124</v>
      </c>
      <c r="B34" s="3" t="s">
        <v>184</v>
      </c>
      <c r="C34" s="69"/>
      <c r="D34" s="2"/>
      <c r="E34" s="27"/>
      <c r="F34" s="12"/>
      <c r="G34" s="29"/>
      <c r="H34" s="33"/>
      <c r="I34" s="42"/>
      <c r="J34" s="75"/>
    </row>
    <row r="35" spans="1:10" ht="104.25" hidden="1" customHeight="1" x14ac:dyDescent="0.25">
      <c r="A35" s="2" t="s">
        <v>125</v>
      </c>
      <c r="B35" s="3" t="s">
        <v>111</v>
      </c>
      <c r="C35" s="69"/>
      <c r="D35" s="2"/>
      <c r="E35" s="27"/>
      <c r="F35" s="12"/>
      <c r="G35" s="29"/>
      <c r="H35" s="33"/>
      <c r="I35" s="42"/>
      <c r="J35" s="44"/>
    </row>
    <row r="36" spans="1:10" ht="99" hidden="1" customHeight="1" x14ac:dyDescent="0.25">
      <c r="A36" s="2" t="s">
        <v>126</v>
      </c>
      <c r="B36" s="3" t="s">
        <v>113</v>
      </c>
      <c r="C36" s="69"/>
      <c r="D36" s="2"/>
      <c r="E36" s="27"/>
      <c r="F36" s="12"/>
      <c r="G36" s="29"/>
      <c r="H36" s="33"/>
      <c r="I36" s="42"/>
      <c r="J36" s="44"/>
    </row>
    <row r="37" spans="1:10" ht="95.25" hidden="1" customHeight="1" x14ac:dyDescent="0.25">
      <c r="A37" s="2" t="s">
        <v>127</v>
      </c>
      <c r="B37" s="3" t="s">
        <v>112</v>
      </c>
      <c r="C37" s="69"/>
      <c r="D37" s="2"/>
      <c r="E37" s="27"/>
      <c r="F37" s="12"/>
      <c r="G37" s="29"/>
      <c r="H37" s="33"/>
      <c r="I37" s="42"/>
      <c r="J37" s="44"/>
    </row>
    <row r="38" spans="1:10" ht="99.75" hidden="1" customHeight="1" x14ac:dyDescent="0.25">
      <c r="A38" s="2" t="s">
        <v>128</v>
      </c>
      <c r="B38" s="3" t="s">
        <v>114</v>
      </c>
      <c r="C38" s="70"/>
      <c r="D38" s="2"/>
      <c r="E38" s="27"/>
      <c r="F38" s="12"/>
      <c r="G38" s="29"/>
      <c r="H38" s="33"/>
      <c r="I38" s="42"/>
      <c r="J38" s="44"/>
    </row>
    <row r="39" spans="1:10" ht="207.75" hidden="1" customHeight="1" x14ac:dyDescent="0.25">
      <c r="A39" s="2" t="s">
        <v>129</v>
      </c>
      <c r="B39" s="3" t="s">
        <v>17</v>
      </c>
      <c r="C39" s="3" t="s">
        <v>116</v>
      </c>
      <c r="D39" s="2"/>
      <c r="E39" s="27"/>
      <c r="F39" s="12"/>
      <c r="G39" s="29"/>
      <c r="H39" s="33"/>
      <c r="I39" s="42"/>
      <c r="J39" s="51"/>
    </row>
    <row r="40" spans="1:10" ht="197.25" hidden="1" customHeight="1" x14ac:dyDescent="0.25">
      <c r="A40" s="2" t="s">
        <v>130</v>
      </c>
      <c r="B40" s="3" t="s">
        <v>117</v>
      </c>
      <c r="C40" s="3" t="s">
        <v>118</v>
      </c>
      <c r="D40" s="2"/>
      <c r="E40" s="61"/>
      <c r="F40" s="12"/>
      <c r="G40" s="4"/>
      <c r="H40" s="20"/>
      <c r="I40" s="9"/>
      <c r="J40" s="52"/>
    </row>
    <row r="41" spans="1:10" ht="15.75" hidden="1" x14ac:dyDescent="0.25">
      <c r="A41" s="71" t="s">
        <v>225</v>
      </c>
      <c r="B41" s="72"/>
      <c r="C41" s="72"/>
      <c r="D41" s="72"/>
      <c r="E41" s="72"/>
      <c r="F41" s="72"/>
      <c r="G41" s="72"/>
      <c r="H41" s="73"/>
      <c r="I41" s="9">
        <f>SUM(I31:I40)</f>
        <v>0</v>
      </c>
      <c r="J41" s="4"/>
    </row>
    <row r="42" spans="1:10" ht="63" hidden="1" customHeight="1" x14ac:dyDescent="0.25">
      <c r="A42" s="2" t="s">
        <v>18</v>
      </c>
      <c r="B42" s="3" t="s">
        <v>19</v>
      </c>
      <c r="C42" s="68" t="s">
        <v>131</v>
      </c>
      <c r="D42" s="2"/>
      <c r="E42" s="4"/>
      <c r="F42" s="12"/>
      <c r="G42" s="4"/>
      <c r="H42" s="20"/>
      <c r="I42" s="9"/>
      <c r="J42" s="43"/>
    </row>
    <row r="43" spans="1:10" ht="18" hidden="1" customHeight="1" x14ac:dyDescent="0.25">
      <c r="A43" s="2" t="s">
        <v>20</v>
      </c>
      <c r="B43" s="3" t="s">
        <v>132</v>
      </c>
      <c r="C43" s="69"/>
      <c r="D43" s="2">
        <v>50</v>
      </c>
      <c r="E43" s="4"/>
      <c r="F43" s="12"/>
      <c r="G43" s="4"/>
      <c r="H43" s="20"/>
      <c r="I43" s="42"/>
      <c r="J43" s="44"/>
    </row>
    <row r="44" spans="1:10" ht="24" hidden="1" customHeight="1" x14ac:dyDescent="0.25">
      <c r="A44" s="2" t="s">
        <v>21</v>
      </c>
      <c r="B44" s="3" t="s">
        <v>133</v>
      </c>
      <c r="C44" s="70"/>
      <c r="D44" s="2">
        <v>50</v>
      </c>
      <c r="E44" s="4"/>
      <c r="F44" s="12"/>
      <c r="G44" s="4"/>
      <c r="H44" s="20"/>
      <c r="I44" s="42"/>
      <c r="J44" s="41"/>
    </row>
    <row r="45" spans="1:10" ht="21.75" hidden="1" customHeight="1" x14ac:dyDescent="0.25">
      <c r="A45" s="71" t="s">
        <v>211</v>
      </c>
      <c r="B45" s="72"/>
      <c r="C45" s="72"/>
      <c r="D45" s="72"/>
      <c r="E45" s="72"/>
      <c r="F45" s="72"/>
      <c r="G45" s="72"/>
      <c r="H45" s="73"/>
      <c r="I45" s="9">
        <f>SUM(I43:I44)</f>
        <v>0</v>
      </c>
      <c r="J45" s="41"/>
    </row>
    <row r="46" spans="1:10" ht="96" customHeight="1" x14ac:dyDescent="0.25">
      <c r="A46" s="2" t="s">
        <v>22</v>
      </c>
      <c r="B46" s="3" t="s">
        <v>23</v>
      </c>
      <c r="C46" s="3" t="s">
        <v>134</v>
      </c>
      <c r="D46" s="2">
        <v>30</v>
      </c>
      <c r="E46" s="27" t="s">
        <v>236</v>
      </c>
      <c r="F46" s="12">
        <v>32.4</v>
      </c>
      <c r="G46" s="4">
        <v>5</v>
      </c>
      <c r="H46" s="20">
        <f>D46*F46</f>
        <v>972</v>
      </c>
      <c r="I46" s="9">
        <f>H46*1.05</f>
        <v>1020.6</v>
      </c>
      <c r="J46" s="27" t="s">
        <v>237</v>
      </c>
    </row>
    <row r="47" spans="1:10" ht="101.25" hidden="1" customHeight="1" x14ac:dyDescent="0.25">
      <c r="A47" s="2" t="s">
        <v>24</v>
      </c>
      <c r="B47" s="3" t="s">
        <v>25</v>
      </c>
      <c r="C47" s="3" t="s">
        <v>135</v>
      </c>
      <c r="D47" s="2">
        <v>30</v>
      </c>
      <c r="E47" s="27"/>
      <c r="F47" s="12"/>
      <c r="G47" s="4"/>
      <c r="H47" s="33">
        <f t="shared" ref="H47:H49" si="0">D47*F47</f>
        <v>0</v>
      </c>
      <c r="I47" s="9"/>
      <c r="J47" s="4"/>
    </row>
    <row r="48" spans="1:10" ht="50.25" hidden="1" customHeight="1" x14ac:dyDescent="0.25">
      <c r="A48" s="30" t="s">
        <v>26</v>
      </c>
      <c r="B48" s="31" t="s">
        <v>27</v>
      </c>
      <c r="C48" s="31"/>
      <c r="D48" s="30"/>
      <c r="E48" s="27"/>
      <c r="F48" s="32"/>
      <c r="G48" s="29"/>
      <c r="H48" s="33">
        <f t="shared" si="0"/>
        <v>0</v>
      </c>
      <c r="I48" s="9"/>
      <c r="J48" s="43"/>
    </row>
    <row r="49" spans="1:10" ht="171.75" hidden="1" customHeight="1" x14ac:dyDescent="0.25">
      <c r="A49" s="2" t="s">
        <v>28</v>
      </c>
      <c r="B49" s="3" t="s">
        <v>137</v>
      </c>
      <c r="C49" s="3" t="s">
        <v>188</v>
      </c>
      <c r="D49" s="2">
        <v>500</v>
      </c>
      <c r="E49" s="27"/>
      <c r="F49" s="12"/>
      <c r="G49" s="4"/>
      <c r="H49" s="33">
        <f t="shared" si="0"/>
        <v>0</v>
      </c>
      <c r="I49" s="42"/>
      <c r="J49" s="44"/>
    </row>
    <row r="50" spans="1:10" ht="135" hidden="1" customHeight="1" x14ac:dyDescent="0.25">
      <c r="A50" s="2" t="s">
        <v>29</v>
      </c>
      <c r="B50" s="3" t="s">
        <v>136</v>
      </c>
      <c r="C50" s="3" t="s">
        <v>187</v>
      </c>
      <c r="D50" s="2">
        <v>150</v>
      </c>
      <c r="E50" s="27"/>
      <c r="F50" s="12"/>
      <c r="G50" s="4"/>
      <c r="H50" s="20"/>
      <c r="I50" s="9"/>
      <c r="J50" s="41"/>
    </row>
    <row r="51" spans="1:10" ht="22.5" hidden="1" customHeight="1" x14ac:dyDescent="0.25">
      <c r="A51" s="71" t="s">
        <v>198</v>
      </c>
      <c r="B51" s="72"/>
      <c r="C51" s="72"/>
      <c r="D51" s="72"/>
      <c r="E51" s="72"/>
      <c r="F51" s="72"/>
      <c r="G51" s="72"/>
      <c r="H51" s="73"/>
      <c r="I51" s="9">
        <f>SUM(I49:I50)</f>
        <v>0</v>
      </c>
      <c r="J51" s="4"/>
    </row>
    <row r="52" spans="1:10" ht="144.75" hidden="1" customHeight="1" x14ac:dyDescent="0.25">
      <c r="A52" s="2" t="s">
        <v>30</v>
      </c>
      <c r="B52" s="3" t="s">
        <v>31</v>
      </c>
      <c r="C52" s="3" t="s">
        <v>189</v>
      </c>
      <c r="D52" s="2">
        <v>7000</v>
      </c>
      <c r="E52" s="4"/>
      <c r="F52" s="12"/>
      <c r="G52" s="4"/>
      <c r="H52" s="28"/>
      <c r="I52" s="9"/>
      <c r="J52" s="27"/>
    </row>
    <row r="53" spans="1:10" ht="15.75" hidden="1" x14ac:dyDescent="0.25">
      <c r="A53" s="2" t="s">
        <v>32</v>
      </c>
      <c r="B53" s="3" t="s">
        <v>33</v>
      </c>
      <c r="C53" s="3"/>
      <c r="D53" s="2"/>
      <c r="E53" s="4"/>
      <c r="F53" s="12"/>
      <c r="G53" s="4"/>
      <c r="H53" s="20"/>
      <c r="I53" s="9"/>
      <c r="J53" s="43"/>
    </row>
    <row r="54" spans="1:10" ht="51" hidden="1" customHeight="1" x14ac:dyDescent="0.25">
      <c r="A54" s="2" t="s">
        <v>34</v>
      </c>
      <c r="B54" s="3" t="s">
        <v>138</v>
      </c>
      <c r="C54" s="3" t="s">
        <v>35</v>
      </c>
      <c r="D54" s="2">
        <v>600</v>
      </c>
      <c r="E54" s="4"/>
      <c r="F54" s="12"/>
      <c r="G54" s="4"/>
      <c r="H54" s="20"/>
      <c r="I54" s="42"/>
      <c r="J54" s="44"/>
    </row>
    <row r="55" spans="1:10" ht="36.75" hidden="1" customHeight="1" x14ac:dyDescent="0.25">
      <c r="A55" s="2" t="s">
        <v>36</v>
      </c>
      <c r="B55" s="3" t="s">
        <v>139</v>
      </c>
      <c r="C55" s="3" t="s">
        <v>37</v>
      </c>
      <c r="D55" s="2">
        <v>650</v>
      </c>
      <c r="E55" s="4"/>
      <c r="F55" s="12"/>
      <c r="G55" s="4"/>
      <c r="H55" s="20"/>
      <c r="I55" s="9"/>
      <c r="J55" s="41"/>
    </row>
    <row r="56" spans="1:10" ht="15.75" hidden="1" x14ac:dyDescent="0.25">
      <c r="A56" s="71" t="s">
        <v>199</v>
      </c>
      <c r="B56" s="72"/>
      <c r="C56" s="72"/>
      <c r="D56" s="72"/>
      <c r="E56" s="72"/>
      <c r="F56" s="72"/>
      <c r="G56" s="72"/>
      <c r="H56" s="73"/>
      <c r="I56" s="9">
        <f>SUM(I54:I55)</f>
        <v>0</v>
      </c>
      <c r="J56" s="4"/>
    </row>
    <row r="57" spans="1:10" ht="29.25" customHeight="1" x14ac:dyDescent="0.25">
      <c r="A57" s="14" t="s">
        <v>38</v>
      </c>
      <c r="B57" s="14" t="s">
        <v>141</v>
      </c>
      <c r="C57" s="7"/>
      <c r="D57" s="7"/>
      <c r="E57" s="7"/>
      <c r="F57" s="7"/>
      <c r="G57" s="7"/>
      <c r="H57" s="7"/>
      <c r="I57" s="9"/>
      <c r="J57" s="43"/>
    </row>
    <row r="58" spans="1:10" ht="31.5" customHeight="1" x14ac:dyDescent="0.25">
      <c r="A58" s="2" t="s">
        <v>39</v>
      </c>
      <c r="B58" s="3" t="s">
        <v>140</v>
      </c>
      <c r="C58" s="3"/>
      <c r="D58" s="2"/>
      <c r="E58" s="4"/>
      <c r="F58" s="12"/>
      <c r="G58" s="4"/>
      <c r="H58" s="20"/>
      <c r="I58" s="42"/>
      <c r="J58" s="44"/>
    </row>
    <row r="59" spans="1:10" ht="120" customHeight="1" x14ac:dyDescent="0.25">
      <c r="A59" s="2" t="s">
        <v>142</v>
      </c>
      <c r="B59" s="3" t="s">
        <v>148</v>
      </c>
      <c r="C59" s="3" t="s">
        <v>151</v>
      </c>
      <c r="D59" s="2">
        <v>200</v>
      </c>
      <c r="E59" s="27" t="s">
        <v>238</v>
      </c>
      <c r="F59" s="12">
        <v>190</v>
      </c>
      <c r="G59" s="4">
        <v>5</v>
      </c>
      <c r="H59" s="20">
        <f>D59*F59</f>
        <v>38000</v>
      </c>
      <c r="I59" s="42">
        <f>H59*1.05</f>
        <v>39900</v>
      </c>
      <c r="J59" s="51" t="s">
        <v>239</v>
      </c>
    </row>
    <row r="60" spans="1:10" ht="112.5" customHeight="1" x14ac:dyDescent="0.25">
      <c r="A60" s="2" t="s">
        <v>143</v>
      </c>
      <c r="B60" s="3" t="s">
        <v>149</v>
      </c>
      <c r="C60" s="3" t="s">
        <v>152</v>
      </c>
      <c r="D60" s="2">
        <v>150</v>
      </c>
      <c r="E60" s="27" t="s">
        <v>240</v>
      </c>
      <c r="F60" s="12">
        <v>190</v>
      </c>
      <c r="G60" s="29">
        <v>5</v>
      </c>
      <c r="H60" s="33">
        <f t="shared" ref="H60:H63" si="1">D60*F60</f>
        <v>28500</v>
      </c>
      <c r="I60" s="42">
        <f t="shared" ref="I60:I63" si="2">H60*1.05</f>
        <v>29925</v>
      </c>
      <c r="J60" s="51" t="s">
        <v>241</v>
      </c>
    </row>
    <row r="61" spans="1:10" ht="123.75" customHeight="1" x14ac:dyDescent="0.25">
      <c r="A61" s="2" t="s">
        <v>144</v>
      </c>
      <c r="B61" s="3" t="s">
        <v>153</v>
      </c>
      <c r="C61" s="3" t="s">
        <v>154</v>
      </c>
      <c r="D61" s="2">
        <v>40</v>
      </c>
      <c r="E61" s="27" t="s">
        <v>243</v>
      </c>
      <c r="F61" s="12">
        <v>133</v>
      </c>
      <c r="G61" s="29">
        <v>5</v>
      </c>
      <c r="H61" s="33">
        <f t="shared" si="1"/>
        <v>5320</v>
      </c>
      <c r="I61" s="42">
        <f t="shared" si="2"/>
        <v>5586</v>
      </c>
      <c r="J61" s="51" t="s">
        <v>242</v>
      </c>
    </row>
    <row r="62" spans="1:10" ht="70.5" customHeight="1" x14ac:dyDescent="0.25">
      <c r="A62" s="2" t="s">
        <v>145</v>
      </c>
      <c r="B62" s="3" t="s">
        <v>150</v>
      </c>
      <c r="C62" s="3" t="s">
        <v>215</v>
      </c>
      <c r="D62" s="2">
        <v>250</v>
      </c>
      <c r="E62" s="27" t="s">
        <v>244</v>
      </c>
      <c r="F62" s="12">
        <v>100</v>
      </c>
      <c r="G62" s="4">
        <v>5</v>
      </c>
      <c r="H62" s="33">
        <f t="shared" si="1"/>
        <v>25000</v>
      </c>
      <c r="I62" s="42">
        <f t="shared" si="2"/>
        <v>26250</v>
      </c>
      <c r="J62" s="51" t="s">
        <v>245</v>
      </c>
    </row>
    <row r="63" spans="1:10" ht="186" customHeight="1" x14ac:dyDescent="0.25">
      <c r="A63" s="2" t="s">
        <v>146</v>
      </c>
      <c r="B63" s="3" t="s">
        <v>147</v>
      </c>
      <c r="C63" s="3" t="s">
        <v>155</v>
      </c>
      <c r="D63" s="2">
        <v>70</v>
      </c>
      <c r="E63" s="27" t="s">
        <v>246</v>
      </c>
      <c r="F63" s="12">
        <v>254</v>
      </c>
      <c r="G63" s="4">
        <v>5</v>
      </c>
      <c r="H63" s="33">
        <f t="shared" si="1"/>
        <v>17780</v>
      </c>
      <c r="I63" s="42">
        <f t="shared" si="2"/>
        <v>18669</v>
      </c>
      <c r="J63" s="52" t="s">
        <v>247</v>
      </c>
    </row>
    <row r="64" spans="1:10" ht="24.75" customHeight="1" x14ac:dyDescent="0.25">
      <c r="A64" s="71" t="s">
        <v>200</v>
      </c>
      <c r="B64" s="72"/>
      <c r="C64" s="72"/>
      <c r="D64" s="72"/>
      <c r="E64" s="72"/>
      <c r="F64" s="72"/>
      <c r="G64" s="72"/>
      <c r="H64" s="73"/>
      <c r="I64" s="9">
        <f>SUM(I59:I63)</f>
        <v>120330</v>
      </c>
      <c r="J64" s="4"/>
    </row>
    <row r="65" spans="1:10" s="60" customFormat="1" ht="100.5" customHeight="1" x14ac:dyDescent="0.25">
      <c r="A65" s="53" t="s">
        <v>40</v>
      </c>
      <c r="B65" s="54" t="s">
        <v>41</v>
      </c>
      <c r="C65" s="54" t="s">
        <v>156</v>
      </c>
      <c r="D65" s="53">
        <v>200</v>
      </c>
      <c r="E65" s="55" t="s">
        <v>231</v>
      </c>
      <c r="F65" s="56">
        <v>18</v>
      </c>
      <c r="G65" s="57">
        <v>5</v>
      </c>
      <c r="H65" s="58">
        <f>D65*F65</f>
        <v>3600</v>
      </c>
      <c r="I65" s="59">
        <f>H65*1.05</f>
        <v>3780</v>
      </c>
      <c r="J65" s="55" t="s">
        <v>230</v>
      </c>
    </row>
    <row r="66" spans="1:10" ht="97.5" hidden="1" customHeight="1" x14ac:dyDescent="0.25">
      <c r="A66" s="2" t="s">
        <v>42</v>
      </c>
      <c r="B66" s="3" t="s">
        <v>157</v>
      </c>
      <c r="C66" s="3" t="s">
        <v>158</v>
      </c>
      <c r="D66" s="2">
        <v>50</v>
      </c>
      <c r="E66" s="4"/>
      <c r="F66" s="12"/>
      <c r="G66" s="4"/>
      <c r="H66" s="20"/>
      <c r="I66" s="9"/>
      <c r="J66" s="4"/>
    </row>
    <row r="67" spans="1:10" ht="45" customHeight="1" x14ac:dyDescent="0.25">
      <c r="A67" s="2" t="s">
        <v>43</v>
      </c>
      <c r="B67" s="3" t="s">
        <v>44</v>
      </c>
      <c r="C67" s="3"/>
      <c r="D67" s="2"/>
      <c r="E67" s="4"/>
      <c r="F67" s="12"/>
      <c r="G67" s="4"/>
      <c r="H67" s="20"/>
      <c r="I67" s="9"/>
      <c r="J67" s="43"/>
    </row>
    <row r="68" spans="1:10" ht="145.5" customHeight="1" x14ac:dyDescent="0.25">
      <c r="A68" s="2" t="s">
        <v>45</v>
      </c>
      <c r="B68" s="3" t="s">
        <v>159</v>
      </c>
      <c r="C68" s="3" t="s">
        <v>161</v>
      </c>
      <c r="D68" s="2">
        <v>60</v>
      </c>
      <c r="E68" s="27" t="s">
        <v>248</v>
      </c>
      <c r="F68" s="12">
        <v>330</v>
      </c>
      <c r="G68" s="4">
        <v>5</v>
      </c>
      <c r="H68" s="20">
        <f>D68*F68</f>
        <v>19800</v>
      </c>
      <c r="I68" s="42">
        <f>H68*1.05</f>
        <v>20790</v>
      </c>
      <c r="J68" s="51" t="s">
        <v>249</v>
      </c>
    </row>
    <row r="69" spans="1:10" ht="165" customHeight="1" x14ac:dyDescent="0.25">
      <c r="A69" s="2" t="s">
        <v>46</v>
      </c>
      <c r="B69" s="3" t="s">
        <v>160</v>
      </c>
      <c r="C69" s="3" t="s">
        <v>47</v>
      </c>
      <c r="D69" s="2">
        <v>20</v>
      </c>
      <c r="E69" s="27" t="s">
        <v>250</v>
      </c>
      <c r="F69" s="12">
        <v>285</v>
      </c>
      <c r="G69" s="29">
        <v>5</v>
      </c>
      <c r="H69" s="33">
        <f>D69*F69</f>
        <v>5700</v>
      </c>
      <c r="I69" s="42">
        <f>H69*1.05</f>
        <v>5985</v>
      </c>
      <c r="J69" s="52" t="s">
        <v>251</v>
      </c>
    </row>
    <row r="70" spans="1:10" ht="15.75" x14ac:dyDescent="0.25">
      <c r="A70" s="71" t="s">
        <v>208</v>
      </c>
      <c r="B70" s="72"/>
      <c r="C70" s="72"/>
      <c r="D70" s="72"/>
      <c r="E70" s="72"/>
      <c r="F70" s="72"/>
      <c r="G70" s="72"/>
      <c r="H70" s="73"/>
      <c r="I70" s="9">
        <f>SUM(I68:I69)</f>
        <v>26775</v>
      </c>
      <c r="J70" s="4"/>
    </row>
    <row r="71" spans="1:10" ht="104.25" hidden="1" customHeight="1" x14ac:dyDescent="0.25">
      <c r="A71" s="2" t="s">
        <v>48</v>
      </c>
      <c r="B71" s="3" t="s">
        <v>49</v>
      </c>
      <c r="C71" s="3" t="s">
        <v>162</v>
      </c>
      <c r="D71" s="2">
        <v>50</v>
      </c>
      <c r="E71" s="4"/>
      <c r="F71" s="12"/>
      <c r="G71" s="4"/>
      <c r="H71" s="20"/>
      <c r="I71" s="9"/>
      <c r="J71" s="4"/>
    </row>
    <row r="72" spans="1:10" ht="208.5" hidden="1" customHeight="1" x14ac:dyDescent="0.25">
      <c r="A72" s="2" t="s">
        <v>50</v>
      </c>
      <c r="B72" s="3" t="s">
        <v>51</v>
      </c>
      <c r="C72" s="3" t="s">
        <v>163</v>
      </c>
      <c r="D72" s="2">
        <v>100</v>
      </c>
      <c r="E72" s="4"/>
      <c r="F72" s="12"/>
      <c r="G72" s="4"/>
      <c r="H72" s="20"/>
      <c r="I72" s="9"/>
      <c r="J72" s="4"/>
    </row>
    <row r="73" spans="1:10" s="60" customFormat="1" ht="102.6" customHeight="1" x14ac:dyDescent="0.25">
      <c r="A73" s="53" t="s">
        <v>52</v>
      </c>
      <c r="B73" s="54" t="s">
        <v>53</v>
      </c>
      <c r="C73" s="54" t="s">
        <v>190</v>
      </c>
      <c r="D73" s="53">
        <v>200</v>
      </c>
      <c r="E73" s="55" t="s">
        <v>232</v>
      </c>
      <c r="F73" s="56">
        <v>26</v>
      </c>
      <c r="G73" s="57">
        <v>5</v>
      </c>
      <c r="H73" s="58">
        <f>D73*F73</f>
        <v>5200</v>
      </c>
      <c r="I73" s="59">
        <f>H73*1.05</f>
        <v>5460</v>
      </c>
      <c r="J73" s="54" t="s">
        <v>233</v>
      </c>
    </row>
    <row r="74" spans="1:10" ht="54" customHeight="1" x14ac:dyDescent="0.25">
      <c r="A74" s="2" t="s">
        <v>54</v>
      </c>
      <c r="B74" s="3" t="s">
        <v>55</v>
      </c>
      <c r="C74" s="68" t="s">
        <v>164</v>
      </c>
      <c r="D74" s="2"/>
      <c r="E74" s="4"/>
      <c r="F74" s="12"/>
      <c r="G74" s="4"/>
      <c r="H74" s="20"/>
      <c r="I74" s="9"/>
      <c r="J74" s="43" t="s">
        <v>254</v>
      </c>
    </row>
    <row r="75" spans="1:10" ht="50.25" customHeight="1" x14ac:dyDescent="0.25">
      <c r="A75" s="2" t="s">
        <v>56</v>
      </c>
      <c r="B75" s="54" t="s">
        <v>165</v>
      </c>
      <c r="C75" s="69"/>
      <c r="D75" s="2">
        <v>100</v>
      </c>
      <c r="E75" s="55" t="s">
        <v>252</v>
      </c>
      <c r="F75" s="12">
        <v>100</v>
      </c>
      <c r="G75" s="4">
        <v>5</v>
      </c>
      <c r="H75" s="20">
        <f>D75*F75</f>
        <v>10000</v>
      </c>
      <c r="I75" s="42">
        <f>H75*1.05</f>
        <v>10500</v>
      </c>
      <c r="J75" s="44" t="s">
        <v>165</v>
      </c>
    </row>
    <row r="76" spans="1:10" ht="48" customHeight="1" x14ac:dyDescent="0.25">
      <c r="A76" s="2" t="s">
        <v>57</v>
      </c>
      <c r="B76" s="54" t="s">
        <v>166</v>
      </c>
      <c r="C76" s="70"/>
      <c r="D76" s="2">
        <v>100</v>
      </c>
      <c r="E76" s="55" t="s">
        <v>253</v>
      </c>
      <c r="F76" s="12">
        <v>100</v>
      </c>
      <c r="G76" s="4">
        <v>5</v>
      </c>
      <c r="H76" s="33">
        <f>D76*F76</f>
        <v>10000</v>
      </c>
      <c r="I76" s="42">
        <f>H76*1.05</f>
        <v>10500</v>
      </c>
      <c r="J76" s="41" t="s">
        <v>166</v>
      </c>
    </row>
    <row r="77" spans="1:10" ht="15.75" x14ac:dyDescent="0.25">
      <c r="A77" s="71" t="s">
        <v>201</v>
      </c>
      <c r="B77" s="72"/>
      <c r="C77" s="72"/>
      <c r="D77" s="72"/>
      <c r="E77" s="72"/>
      <c r="F77" s="72"/>
      <c r="G77" s="72"/>
      <c r="H77" s="73"/>
      <c r="I77" s="9">
        <f>SUM(I75:I76)</f>
        <v>21000</v>
      </c>
      <c r="J77" s="4"/>
    </row>
    <row r="78" spans="1:10" ht="70.5" hidden="1" customHeight="1" x14ac:dyDescent="0.25">
      <c r="A78" s="2" t="s">
        <v>58</v>
      </c>
      <c r="B78" s="3" t="s">
        <v>59</v>
      </c>
      <c r="C78" s="3" t="s">
        <v>167</v>
      </c>
      <c r="D78" s="2">
        <v>300</v>
      </c>
      <c r="E78" s="4"/>
      <c r="F78" s="12"/>
      <c r="G78" s="4"/>
      <c r="H78" s="20"/>
      <c r="I78" s="9"/>
      <c r="J78" s="4"/>
    </row>
    <row r="79" spans="1:10" ht="59.25" hidden="1" customHeight="1" x14ac:dyDescent="0.25">
      <c r="A79" s="2" t="s">
        <v>60</v>
      </c>
      <c r="B79" s="3" t="s">
        <v>61</v>
      </c>
      <c r="C79" s="3" t="s">
        <v>168</v>
      </c>
      <c r="D79" s="2">
        <v>20</v>
      </c>
      <c r="E79" s="4"/>
      <c r="F79" s="12"/>
      <c r="G79" s="4"/>
      <c r="H79" s="20"/>
      <c r="I79" s="9"/>
      <c r="J79" s="4"/>
    </row>
    <row r="80" spans="1:10" ht="16.5" hidden="1" customHeight="1" x14ac:dyDescent="0.25">
      <c r="A80" s="2" t="s">
        <v>62</v>
      </c>
      <c r="B80" s="3" t="s">
        <v>63</v>
      </c>
      <c r="C80" s="3"/>
      <c r="D80" s="2"/>
      <c r="E80" s="4"/>
      <c r="F80" s="12"/>
      <c r="G80" s="4"/>
      <c r="H80" s="20"/>
      <c r="I80" s="9"/>
      <c r="J80" s="43"/>
    </row>
    <row r="81" spans="1:10" ht="383.25" hidden="1" customHeight="1" x14ac:dyDescent="0.25">
      <c r="A81" s="2" t="s">
        <v>64</v>
      </c>
      <c r="B81" s="3" t="s">
        <v>169</v>
      </c>
      <c r="C81" s="3" t="s">
        <v>170</v>
      </c>
      <c r="D81" s="2">
        <v>150</v>
      </c>
      <c r="E81" s="4"/>
      <c r="F81" s="12"/>
      <c r="G81" s="4"/>
      <c r="H81" s="20"/>
      <c r="I81" s="42"/>
      <c r="J81" s="44"/>
    </row>
    <row r="82" spans="1:10" ht="409.5" hidden="1" customHeight="1" x14ac:dyDescent="0.25">
      <c r="A82" s="2" t="s">
        <v>65</v>
      </c>
      <c r="B82" s="3" t="s">
        <v>66</v>
      </c>
      <c r="C82" s="5" t="s">
        <v>171</v>
      </c>
      <c r="D82" s="2">
        <v>150</v>
      </c>
      <c r="E82" s="4"/>
      <c r="F82" s="12"/>
      <c r="G82" s="4"/>
      <c r="H82" s="20"/>
      <c r="I82" s="9"/>
      <c r="J82" s="41"/>
    </row>
    <row r="83" spans="1:10" ht="15.75" hidden="1" x14ac:dyDescent="0.25">
      <c r="A83" s="71" t="s">
        <v>202</v>
      </c>
      <c r="B83" s="72"/>
      <c r="C83" s="72"/>
      <c r="D83" s="72"/>
      <c r="E83" s="72"/>
      <c r="F83" s="72"/>
      <c r="G83" s="72"/>
      <c r="H83" s="73"/>
      <c r="I83" s="9">
        <f>SUM(I81:I82)</f>
        <v>0</v>
      </c>
      <c r="J83" s="4"/>
    </row>
    <row r="84" spans="1:10" ht="100.5" hidden="1" customHeight="1" x14ac:dyDescent="0.25">
      <c r="A84" s="2" t="s">
        <v>67</v>
      </c>
      <c r="B84" s="2" t="s">
        <v>178</v>
      </c>
      <c r="C84" s="5" t="s">
        <v>172</v>
      </c>
      <c r="D84" s="2">
        <v>1400</v>
      </c>
      <c r="E84" s="4"/>
      <c r="F84" s="12"/>
      <c r="G84" s="4"/>
      <c r="H84" s="20"/>
      <c r="I84" s="9"/>
      <c r="J84" s="4"/>
    </row>
    <row r="85" spans="1:10" ht="126" hidden="1" customHeight="1" x14ac:dyDescent="0.25">
      <c r="A85" s="16" t="s">
        <v>68</v>
      </c>
      <c r="B85" s="18" t="s">
        <v>173</v>
      </c>
      <c r="C85" s="18" t="s">
        <v>69</v>
      </c>
      <c r="D85" s="16">
        <v>60</v>
      </c>
      <c r="E85" s="15"/>
      <c r="F85" s="19"/>
      <c r="G85" s="15"/>
      <c r="H85" s="20"/>
      <c r="I85" s="9"/>
      <c r="J85" s="15"/>
    </row>
    <row r="86" spans="1:10" ht="152.25" hidden="1" customHeight="1" x14ac:dyDescent="0.25">
      <c r="A86" s="2" t="s">
        <v>70</v>
      </c>
      <c r="B86" s="3" t="s">
        <v>174</v>
      </c>
      <c r="C86" s="3" t="s">
        <v>71</v>
      </c>
      <c r="D86" s="2">
        <v>380</v>
      </c>
      <c r="E86" s="4"/>
      <c r="F86" s="12"/>
      <c r="G86" s="4"/>
      <c r="H86" s="20"/>
      <c r="I86" s="9"/>
      <c r="J86" s="4"/>
    </row>
    <row r="87" spans="1:10" ht="117.75" hidden="1" customHeight="1" x14ac:dyDescent="0.25">
      <c r="A87" s="2" t="s">
        <v>72</v>
      </c>
      <c r="B87" s="3" t="s">
        <v>175</v>
      </c>
      <c r="C87" s="3" t="s">
        <v>73</v>
      </c>
      <c r="D87" s="2">
        <v>50</v>
      </c>
      <c r="E87" s="4"/>
      <c r="F87" s="12"/>
      <c r="G87" s="4"/>
      <c r="H87" s="20"/>
      <c r="I87" s="9"/>
      <c r="J87" s="4"/>
    </row>
    <row r="88" spans="1:10" ht="126" hidden="1" customHeight="1" x14ac:dyDescent="0.25">
      <c r="A88" s="2" t="s">
        <v>74</v>
      </c>
      <c r="B88" s="3" t="s">
        <v>176</v>
      </c>
      <c r="C88" s="3" t="s">
        <v>177</v>
      </c>
      <c r="D88" s="2">
        <v>50</v>
      </c>
      <c r="E88" s="4"/>
      <c r="F88" s="12"/>
      <c r="G88" s="4"/>
      <c r="H88" s="20"/>
      <c r="I88" s="9"/>
      <c r="J88" s="4"/>
    </row>
    <row r="89" spans="1:10" ht="159" hidden="1" customHeight="1" x14ac:dyDescent="0.25">
      <c r="A89" s="16" t="s">
        <v>75</v>
      </c>
      <c r="B89" s="16" t="s">
        <v>179</v>
      </c>
      <c r="C89" s="18" t="s">
        <v>181</v>
      </c>
      <c r="D89" s="16">
        <v>15000</v>
      </c>
      <c r="E89" s="16"/>
      <c r="F89" s="22"/>
      <c r="G89" s="16"/>
      <c r="H89" s="20"/>
      <c r="I89" s="9"/>
      <c r="J89" s="15"/>
    </row>
    <row r="90" spans="1:10" ht="164.25" hidden="1" customHeight="1" x14ac:dyDescent="0.25">
      <c r="A90" s="2" t="s">
        <v>76</v>
      </c>
      <c r="B90" s="2" t="s">
        <v>180</v>
      </c>
      <c r="C90" s="3" t="s">
        <v>182</v>
      </c>
      <c r="D90" s="2">
        <v>300</v>
      </c>
      <c r="E90" s="4"/>
      <c r="F90" s="12"/>
      <c r="G90" s="4"/>
      <c r="H90" s="20"/>
      <c r="I90" s="9"/>
      <c r="J90" s="4"/>
    </row>
    <row r="91" spans="1:10" ht="230.25" hidden="1" customHeight="1" x14ac:dyDescent="0.25">
      <c r="A91" s="16" t="s">
        <v>77</v>
      </c>
      <c r="B91" s="18" t="s">
        <v>183</v>
      </c>
      <c r="C91" s="16" t="s">
        <v>78</v>
      </c>
      <c r="D91" s="16">
        <v>36</v>
      </c>
      <c r="E91" s="15"/>
      <c r="F91" s="19"/>
      <c r="G91" s="15"/>
      <c r="H91" s="20"/>
      <c r="I91" s="9"/>
      <c r="J91" s="4"/>
    </row>
    <row r="92" spans="1:10" ht="275.25" hidden="1" customHeight="1" x14ac:dyDescent="0.25">
      <c r="A92" s="30" t="s">
        <v>79</v>
      </c>
      <c r="B92" s="31" t="s">
        <v>80</v>
      </c>
      <c r="C92" s="30" t="s">
        <v>81</v>
      </c>
      <c r="D92" s="30">
        <v>144</v>
      </c>
      <c r="E92" s="29"/>
      <c r="F92" s="32"/>
      <c r="G92" s="29"/>
      <c r="H92" s="20"/>
      <c r="I92" s="9"/>
      <c r="J92" s="21"/>
    </row>
    <row r="93" spans="1:10" ht="40.5" hidden="1" customHeight="1" x14ac:dyDescent="0.25">
      <c r="A93" s="2" t="s">
        <v>82</v>
      </c>
      <c r="B93" s="3" t="s">
        <v>83</v>
      </c>
      <c r="C93" s="2"/>
      <c r="D93" s="2"/>
      <c r="E93" s="4"/>
      <c r="F93" s="12"/>
      <c r="G93" s="4"/>
      <c r="H93" s="20"/>
      <c r="I93" s="9"/>
      <c r="J93" s="43"/>
    </row>
    <row r="94" spans="1:10" ht="255" hidden="1" customHeight="1" x14ac:dyDescent="0.25">
      <c r="A94" s="30" t="s">
        <v>84</v>
      </c>
      <c r="B94" s="31" t="s">
        <v>85</v>
      </c>
      <c r="C94" s="30" t="s">
        <v>191</v>
      </c>
      <c r="D94" s="30">
        <v>48</v>
      </c>
      <c r="E94" s="29"/>
      <c r="F94" s="32"/>
      <c r="G94" s="29"/>
      <c r="H94" s="20"/>
      <c r="I94" s="42"/>
      <c r="J94" s="44"/>
    </row>
    <row r="95" spans="1:10" ht="91.5" hidden="1" customHeight="1" x14ac:dyDescent="0.25">
      <c r="A95" s="30" t="s">
        <v>86</v>
      </c>
      <c r="B95" s="31" t="s">
        <v>87</v>
      </c>
      <c r="C95" s="30" t="s">
        <v>88</v>
      </c>
      <c r="D95" s="30">
        <v>144</v>
      </c>
      <c r="E95" s="29"/>
      <c r="F95" s="32"/>
      <c r="G95" s="29"/>
      <c r="H95" s="20"/>
      <c r="I95" s="9"/>
      <c r="J95" s="41"/>
    </row>
    <row r="96" spans="1:10" ht="15.75" hidden="1" x14ac:dyDescent="0.25">
      <c r="A96" s="71" t="s">
        <v>203</v>
      </c>
      <c r="B96" s="72"/>
      <c r="C96" s="72"/>
      <c r="D96" s="72"/>
      <c r="E96" s="72"/>
      <c r="F96" s="72"/>
      <c r="G96" s="72"/>
      <c r="H96" s="73"/>
      <c r="I96" s="9">
        <f>SUM(I94:I95)</f>
        <v>0</v>
      </c>
      <c r="J96" s="4"/>
    </row>
    <row r="97" spans="1:10" ht="31.5" hidden="1" x14ac:dyDescent="0.25">
      <c r="A97" s="2" t="s">
        <v>89</v>
      </c>
      <c r="B97" s="6" t="s">
        <v>192</v>
      </c>
      <c r="C97" s="3"/>
      <c r="D97" s="2"/>
      <c r="E97" s="4"/>
      <c r="F97" s="12"/>
      <c r="G97" s="4"/>
      <c r="H97" s="20"/>
      <c r="I97" s="9"/>
      <c r="J97" s="43"/>
    </row>
    <row r="98" spans="1:10" ht="148.5" hidden="1" customHeight="1" x14ac:dyDescent="0.25">
      <c r="A98" s="16" t="s">
        <v>90</v>
      </c>
      <c r="B98" s="17" t="s">
        <v>193</v>
      </c>
      <c r="C98" s="18" t="s">
        <v>196</v>
      </c>
      <c r="D98" s="16">
        <v>10</v>
      </c>
      <c r="E98" s="16"/>
      <c r="F98" s="22"/>
      <c r="G98" s="16"/>
      <c r="H98" s="20"/>
      <c r="I98" s="42"/>
      <c r="J98" s="49"/>
    </row>
    <row r="99" spans="1:10" ht="140.25" hidden="1" customHeight="1" x14ac:dyDescent="0.25">
      <c r="A99" s="16" t="s">
        <v>91</v>
      </c>
      <c r="B99" s="17" t="s">
        <v>194</v>
      </c>
      <c r="C99" s="18" t="s">
        <v>195</v>
      </c>
      <c r="D99" s="16">
        <v>40</v>
      </c>
      <c r="E99" s="16"/>
      <c r="F99" s="22"/>
      <c r="G99" s="16"/>
      <c r="H99" s="20"/>
      <c r="I99" s="9"/>
      <c r="J99" s="48"/>
    </row>
    <row r="100" spans="1:10" ht="15.75" hidden="1" x14ac:dyDescent="0.25">
      <c r="A100" s="71" t="s">
        <v>204</v>
      </c>
      <c r="B100" s="72"/>
      <c r="C100" s="72"/>
      <c r="D100" s="72"/>
      <c r="E100" s="72"/>
      <c r="F100" s="72"/>
      <c r="G100" s="72"/>
      <c r="H100" s="73"/>
      <c r="I100" s="9">
        <f>SUM(I98:I99)</f>
        <v>0</v>
      </c>
      <c r="J100" s="4"/>
    </row>
    <row r="101" spans="1:10" ht="205.5" customHeight="1" x14ac:dyDescent="0.25">
      <c r="A101" s="2" t="s">
        <v>92</v>
      </c>
      <c r="B101" s="3" t="s">
        <v>93</v>
      </c>
      <c r="C101" s="3" t="s">
        <v>205</v>
      </c>
      <c r="D101" s="2">
        <v>10</v>
      </c>
      <c r="E101" s="27" t="s">
        <v>255</v>
      </c>
      <c r="F101" s="12">
        <v>780</v>
      </c>
      <c r="G101" s="4">
        <v>5</v>
      </c>
      <c r="H101" s="20">
        <f>D101*F101</f>
        <v>7800</v>
      </c>
      <c r="I101" s="9">
        <f>H101*1.05</f>
        <v>8190</v>
      </c>
      <c r="J101" s="27" t="s">
        <v>256</v>
      </c>
    </row>
    <row r="102" spans="1:10" x14ac:dyDescent="0.25">
      <c r="G102" s="35"/>
      <c r="H102" s="37"/>
      <c r="I102" s="36"/>
      <c r="J102" s="35"/>
    </row>
    <row r="104" spans="1:10" x14ac:dyDescent="0.25">
      <c r="J104" s="10"/>
    </row>
  </sheetData>
  <mergeCells count="24">
    <mergeCell ref="J29:J34"/>
    <mergeCell ref="A83:H83"/>
    <mergeCell ref="C30:C38"/>
    <mergeCell ref="C42:C44"/>
    <mergeCell ref="A96:H96"/>
    <mergeCell ref="A100:H100"/>
    <mergeCell ref="A45:H45"/>
    <mergeCell ref="A51:H51"/>
    <mergeCell ref="A56:H56"/>
    <mergeCell ref="C74:C76"/>
    <mergeCell ref="A64:H64"/>
    <mergeCell ref="A70:H70"/>
    <mergeCell ref="A77:H77"/>
    <mergeCell ref="C12:C20"/>
    <mergeCell ref="A21:H21"/>
    <mergeCell ref="C22:C26"/>
    <mergeCell ref="A27:H27"/>
    <mergeCell ref="A41:H41"/>
    <mergeCell ref="B8:I8"/>
    <mergeCell ref="B9:I9"/>
    <mergeCell ref="B3:J3"/>
    <mergeCell ref="B5:J5"/>
    <mergeCell ref="B6:I6"/>
    <mergeCell ref="B7:I7"/>
  </mergeCells>
  <pageMargins left="0.23622047244094491" right="0.23622047244094491"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specifikacija</vt:lpstr>
      <vt:lpstr>specifikacija!Print_Area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USER</cp:lastModifiedBy>
  <cp:lastPrinted>2019-06-17T09:19:40Z</cp:lastPrinted>
  <dcterms:created xsi:type="dcterms:W3CDTF">2019-05-31T12:52:06Z</dcterms:created>
  <dcterms:modified xsi:type="dcterms:W3CDTF">2019-07-29T08:34:23Z</dcterms:modified>
</cp:coreProperties>
</file>