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66925"/>
  <mc:AlternateContent xmlns:mc="http://schemas.openxmlformats.org/markup-compatibility/2006">
    <mc:Choice Requires="x15">
      <x15ac:absPath xmlns:x15ac="http://schemas.microsoft.com/office/spreadsheetml/2010/11/ac" url="C:\Users\Ausra\Desktop\sutartys\"/>
    </mc:Choice>
  </mc:AlternateContent>
  <xr:revisionPtr revIDLastSave="0" documentId="13_ncr:1_{D823BDFE-D85E-4086-B002-8B6CC445C344}" xr6:coauthVersionLast="37" xr6:coauthVersionMax="37" xr10:uidLastSave="{00000000-0000-0000-0000-000000000000}"/>
  <bookViews>
    <workbookView xWindow="0" yWindow="0" windowWidth="28800" windowHeight="11625" xr2:uid="{00000000-000D-0000-FFFF-FFFF00000000}"/>
  </bookViews>
  <sheets>
    <sheet name="Sheet1" sheetId="1" r:id="rId1"/>
  </sheets>
  <calcPr calcId="162913"/>
</workbook>
</file>

<file path=xl/calcChain.xml><?xml version="1.0" encoding="utf-8"?>
<calcChain xmlns="http://schemas.openxmlformats.org/spreadsheetml/2006/main">
  <c r="G29" i="1" l="1"/>
  <c r="G28" i="1"/>
  <c r="G27" i="1"/>
  <c r="G26" i="1"/>
  <c r="G25" i="1"/>
  <c r="G24" i="1"/>
  <c r="G23" i="1"/>
  <c r="G30" i="1" s="1"/>
  <c r="G21" i="1"/>
  <c r="G20" i="1"/>
  <c r="G19" i="1"/>
  <c r="G18" i="1"/>
  <c r="G16" i="1"/>
  <c r="G15" i="1"/>
  <c r="G14" i="1"/>
  <c r="G17" i="1" s="1"/>
  <c r="G12" i="1"/>
  <c r="G11" i="1"/>
  <c r="G10" i="1"/>
  <c r="G9" i="1"/>
  <c r="G8" i="1"/>
  <c r="G7" i="1"/>
  <c r="G6" i="1"/>
  <c r="G5" i="1"/>
</calcChain>
</file>

<file path=xl/sharedStrings.xml><?xml version="1.0" encoding="utf-8"?>
<sst xmlns="http://schemas.openxmlformats.org/spreadsheetml/2006/main" count="105" uniqueCount="76">
  <si>
    <t xml:space="preserve"> Priedas Nr. 2</t>
  </si>
  <si>
    <t>Eil. Nr.</t>
  </si>
  <si>
    <t>Priemonės apibūdinimas (specifikacija)</t>
  </si>
  <si>
    <t>Orientacinis perkamas kiekis</t>
  </si>
  <si>
    <t>Mato vnt.</t>
  </si>
  <si>
    <t>PVM tarifas %</t>
  </si>
  <si>
    <t>Mato vnt. kaina EUR su PVM</t>
  </si>
  <si>
    <t>Viso kaina EUR su PVM</t>
  </si>
  <si>
    <t>Gamintojas</t>
  </si>
  <si>
    <t>Vnt.</t>
  </si>
  <si>
    <t>6</t>
  </si>
  <si>
    <t>8</t>
  </si>
  <si>
    <t>9</t>
  </si>
  <si>
    <t>11</t>
  </si>
  <si>
    <t>12</t>
  </si>
  <si>
    <t>13</t>
  </si>
  <si>
    <t xml:space="preserve">Iki 10 vnt. </t>
  </si>
  <si>
    <t>15</t>
  </si>
  <si>
    <t>16</t>
  </si>
  <si>
    <t>19</t>
  </si>
  <si>
    <t>25</t>
  </si>
  <si>
    <t>27</t>
  </si>
  <si>
    <t>34</t>
  </si>
  <si>
    <t>35</t>
  </si>
  <si>
    <t>37</t>
  </si>
  <si>
    <t>Iki 10000 vnt.</t>
  </si>
  <si>
    <t>iki 4 vnt.</t>
  </si>
  <si>
    <t>iki 500 vnt.</t>
  </si>
  <si>
    <t>iki 50 vnt.</t>
  </si>
  <si>
    <t>iki 100 vnt.</t>
  </si>
  <si>
    <t>iki 1000 vnt.</t>
  </si>
  <si>
    <t>vnt.</t>
  </si>
  <si>
    <t>iki 5 vnt.</t>
  </si>
  <si>
    <t>Medicininės priemonės citologijai, histologijai</t>
  </si>
  <si>
    <t>Iki 60000 vnt.</t>
  </si>
  <si>
    <t>Biopsinės kempinėlės, skirtos įdėjimui į įprastinę biopsinę kasetę (32x26 mm)</t>
  </si>
  <si>
    <t xml:space="preserve">Antgaliai mikrodozatoriui I: darbinis tūris - intervalas ne siauresnis 0,2 -10 µl; antgaliai ne sterilūs.  </t>
  </si>
  <si>
    <t xml:space="preserve">Antgaliai mikrodozatoriui II: darbinis tūris - intervalas ne siauresnis 0,5 -250 µl; antgaliai ne sterilūs. </t>
  </si>
  <si>
    <t xml:space="preserve">Antgaliai mikrodozatoriui III: darbinis tūris - intervalas ne siauresnis 100 -1000 µl; antgaliai ne sterilūs. </t>
  </si>
  <si>
    <t xml:space="preserve">Rankena autopsiniams ašmenims, autoklavuojama, atspari cheminėms medžiagoms, lengvai išardoma, tinkanti autopsiniams ašmenims Nr. 100, 170, 325. </t>
  </si>
  <si>
    <t>Rankena su laikikliu, skirta įdėti histologiniams ašmenims, autoklavuojama, atspari cheminėms medžiagoms, tinkanti histologiniams ašmenims R35, S35 . Matmenys rankenos: 125x20mm ( (±1mm). Storis :10mm (±1mm). Matmenys laikiklio: 90x12mm ( (±1mm). Storis: 1,5mm (±0,05mm) .</t>
  </si>
  <si>
    <t>iki 15 vnt.</t>
  </si>
  <si>
    <t xml:space="preserve">Histologiniai ašmenys: vienkartiniai mikrotominiai; S35; pagaminti iš nerūdijančio plieno; skirti rotaciniam mikrotomui, parafininių blokų pjovimui; ašmens ilgis - 80 mm; ašmens kampas - 35⁰. CE/IVD atitiktis:  pateikti atitikties įrodymą.
</t>
  </si>
  <si>
    <t>iki 1500 vnt.</t>
  </si>
  <si>
    <t xml:space="preserve">Histologiniai ašmenys: vienkartiniai mikrotominiai; R35; pagaminti iš nerūdijančio plieno; skirti rotaciniam mikrotomui, parafininių blokų pjovimui; ašmens ilgis - 80 mm; ašmens kampas - 35⁰ . CE/IVD atitiktis:  pateikti atitikties įrodymą.
</t>
  </si>
  <si>
    <t xml:space="preserve">Histologiniai ašmenys: vienkartiniai mikrotominiai; C35; pagaminti iš karbonizuoto plieno; skirti kriotomui, sušaldytų mėginių pjovimui; ašmens ilgis - 80 mm; ašmens kampas - 35⁰. CE/IVD atitiktis:  pateikti atitikties įrodymą.
</t>
  </si>
  <si>
    <t xml:space="preserve">Autopsijos ašmenys: Nr. 170; vienkartiniai; pagaminti iš nerūdijančio plieno; ašmens ilgis - 170 mm. CE/IVD atitiktis: pateikti atitikties įrodymą.
</t>
  </si>
  <si>
    <t>iki 60 vnt.</t>
  </si>
  <si>
    <t>24x24x5±1mm</t>
  </si>
  <si>
    <t>30x24x5±1mm</t>
  </si>
  <si>
    <t>Laboratorinis žymėjimo rašiklis, naudojamas ant įvairių laboratorinių priemonių paviršių tokių kaip stiklas ar kasetės,greitai džiūstantis, atsparus ksilenui, alkoholiams, acetonui, formalinui; juodos spalvos.</t>
  </si>
  <si>
    <t>Dėžutė, objektyvinių stikliukų transportavimui (50 vietų) plastikinė, su dangteliu</t>
  </si>
  <si>
    <t>1 vnt.</t>
  </si>
  <si>
    <t>Mažo tūrio mikrodozatorius I: tūris nuo 1-10 µl; padalos vertė ne daugiau nei 0,02 µl; turi būti autoklavuojamas; turi būti atsparus UV šviesai; mikrodozatoriaus mygtukas turi būti su apsauga nuo netyčinio tūrio pakeitimo; mikrodozatoriuje turi būti duomenų kortelės laikiklis pastaboms ir prietaiso indentifikavimui .</t>
  </si>
  <si>
    <t>Mažo tūrio mikrodozatorius II: tūris nuo 10-100 µl; padalos vertė ne daugiau nei 0,2 µl; turi būti autoklavuojamas; turi būti atsparus UV šviesai; mikrodozatoriaus mygtukas turi būti su apsauga nuo netyčinio tūrio pakeitimo; mikrodozatoriuje turi būti duomenų kortelės laikiklis pastaboms ir prietaiso indentifikavimui.</t>
  </si>
  <si>
    <t>Mažo tūrio mikrodozatorius III: tūris nuo 100-1000 µl; padalos vertė ne daugiau nei 1 µl; turi būti autoklavuojamas; turi būti atsparus UV šviesai; mikrodozatoriaus mygtukas turi būti su apsauga nuo netyčinio tūrio pakeitimo; mikrodozatoriuje turi būti duomenų kortelės laikiklis pastaboms ir prietaiso indentifikavimui.</t>
  </si>
  <si>
    <t>Stovas mikrodozatoriams: Turi laikyti ne mažiau nei 6 mikrodozatorius. Stovas turi tikti tiek vienkanaliams, tiek daugiakanaliams mikrodozatoriams.</t>
  </si>
  <si>
    <t xml:space="preserve">Žirklės autopsinės žarnoms 22 -27 cm ilgio, bukais galais ,kurių vienas galų sustorėjęs </t>
  </si>
  <si>
    <t xml:space="preserve">Žirklės autopsinės nerūdijančio plieno  kraujagyslėms 11 cm ilgio, smailais tiesiais galais </t>
  </si>
  <si>
    <t>Perkamų medicininių priemonių histologijai sąrašas</t>
  </si>
  <si>
    <t>19.1</t>
  </si>
  <si>
    <t>19.2</t>
  </si>
  <si>
    <t>19.3</t>
  </si>
  <si>
    <t xml:space="preserve">Metalinės, nerūdijančios  formelės parafininių blokų įliejimui (19 pozicijos siūlomos prekės bus perkamos iš vieno tiekėjo): </t>
  </si>
  <si>
    <t>Mikrodozavimo sistema (37 pozicijos siūlomos prekės bus perkamos iš vieno tiekėjo):</t>
  </si>
  <si>
    <t>37.1</t>
  </si>
  <si>
    <t>37.2</t>
  </si>
  <si>
    <t>37.3</t>
  </si>
  <si>
    <t>37.4</t>
  </si>
  <si>
    <t>37.5</t>
  </si>
  <si>
    <t>37.6</t>
  </si>
  <si>
    <t>37.7</t>
  </si>
  <si>
    <t>Viso 37 pozicija</t>
  </si>
  <si>
    <t>Biopsinės kasetės, vienkartinės, plastikinės, su dangteliu, skirtos biopsinės medžiagos įliejimui į parafiną. Turi būti tinkamos žymėti paprastu pieštuku, automatizuotiems rašaliniams bei kitokio tipo markiravimo įrenginiams. Turi būti tinkami naudoti standartiniam automatizuotam audinių įmirkymo procesui, kuriame naudojamas ksilenas. Turi būti tinkami standartiniam mikrotomo mėginio laikikliui. Turi būti su perforuotomis mažomis apvaliomis arba kvadratinėmis angomis. CE atitiktis:  pateikti atitikties įrodymą. Pakuotė: ne daugiau nei 1000 vnt.</t>
  </si>
  <si>
    <t>15x15x5±1mm</t>
  </si>
  <si>
    <t>Viso 19 pozicija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</si>
</sst>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applyFont="1" applyAlignment="1">
      <alignment vertical="top"/>
    </xf>
    <xf numFmtId="0" fontId="3" fillId="0" borderId="1" xfId="0" applyFont="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3" fillId="0" borderId="1" xfId="0" applyFont="1" applyBorder="1" applyAlignment="1">
      <alignment horizontal="center" vertical="top"/>
    </xf>
    <xf numFmtId="0" fontId="2" fillId="0" borderId="0" xfId="0" applyFont="1" applyAlignment="1">
      <alignment horizontal="center" vertical="top"/>
    </xf>
    <xf numFmtId="0" fontId="3" fillId="0" borderId="1" xfId="0" applyFont="1" applyFill="1" applyBorder="1" applyAlignment="1">
      <alignment horizontal="center" vertical="top"/>
    </xf>
    <xf numFmtId="0" fontId="3" fillId="0" borderId="1" xfId="0" applyFont="1" applyFill="1" applyBorder="1" applyAlignment="1">
      <alignment horizontal="right" vertical="top" wrapText="1"/>
    </xf>
    <xf numFmtId="0" fontId="3" fillId="2" borderId="1" xfId="0" applyFont="1" applyFill="1" applyBorder="1" applyAlignment="1">
      <alignment horizontal="center" vertical="top"/>
    </xf>
    <xf numFmtId="4" fontId="3" fillId="0" borderId="1" xfId="0" applyNumberFormat="1" applyFont="1" applyBorder="1" applyAlignment="1">
      <alignment horizontal="center" vertical="top" wrapText="1"/>
    </xf>
    <xf numFmtId="0" fontId="4" fillId="0" borderId="1" xfId="0" applyFont="1" applyFill="1" applyBorder="1" applyAlignment="1">
      <alignment horizontal="center" vertical="top" wrapText="1"/>
    </xf>
    <xf numFmtId="0" fontId="2" fillId="0" borderId="0" xfId="0" applyFont="1" applyFill="1" applyAlignment="1">
      <alignment horizontal="center" vertical="top"/>
    </xf>
    <xf numFmtId="0" fontId="2" fillId="0" borderId="0" xfId="0" applyFont="1" applyFill="1" applyAlignment="1">
      <alignment vertical="top" wrapText="1"/>
    </xf>
    <xf numFmtId="4" fontId="3" fillId="2" borderId="1" xfId="0" applyNumberFormat="1" applyFont="1" applyFill="1" applyBorder="1" applyAlignment="1">
      <alignment horizontal="center" vertical="top"/>
    </xf>
    <xf numFmtId="0" fontId="1" fillId="0" borderId="0" xfId="0" applyFont="1" applyAlignment="1">
      <alignment horizontal="left" vertical="top"/>
    </xf>
    <xf numFmtId="0" fontId="3" fillId="0" borderId="0" xfId="0" applyFont="1" applyBorder="1" applyAlignment="1">
      <alignment horizontal="center" vertical="top" wrapText="1"/>
    </xf>
    <xf numFmtId="0" fontId="1"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workbookViewId="0">
      <pane ySplit="3" topLeftCell="A4" activePane="bottomLeft" state="frozen"/>
      <selection pane="bottomLeft" activeCell="A2" sqref="A2"/>
    </sheetView>
  </sheetViews>
  <sheetFormatPr defaultRowHeight="15.75" outlineLevelCol="1" x14ac:dyDescent="0.25"/>
  <cols>
    <col min="1" max="1" width="9.28515625" style="14" customWidth="1"/>
    <col min="2" max="2" width="65.5703125" style="15" customWidth="1"/>
    <col min="3" max="3" width="12.85546875" style="1" customWidth="1"/>
    <col min="4" max="4" width="9" style="1" customWidth="1"/>
    <col min="5" max="5" width="7.85546875" style="8" customWidth="1"/>
    <col min="6" max="6" width="11.42578125" style="8" customWidth="1"/>
    <col min="7" max="7" width="9.28515625" style="8" customWidth="1"/>
    <col min="8" max="8" width="22" style="8" customWidth="1"/>
    <col min="9" max="9" width="9.140625" style="1" customWidth="1" outlineLevel="1"/>
    <col min="10" max="10" width="13.7109375" style="1" customWidth="1" outlineLevel="1"/>
    <col min="11" max="254" width="9.140625" style="1"/>
    <col min="255" max="255" width="6.28515625" style="1" customWidth="1"/>
    <col min="256" max="256" width="63.140625" style="1" customWidth="1"/>
    <col min="257" max="257" width="15.28515625" style="1" customWidth="1"/>
    <col min="258" max="258" width="9.85546875" style="1" customWidth="1"/>
    <col min="259" max="259" width="8.42578125" style="1" customWidth="1"/>
    <col min="260" max="260" width="9.5703125" style="1" customWidth="1"/>
    <col min="261" max="261" width="9.42578125" style="1" customWidth="1"/>
    <col min="262" max="262" width="20.85546875" style="1" customWidth="1"/>
    <col min="263" max="510" width="9.140625" style="1"/>
    <col min="511" max="511" width="6.28515625" style="1" customWidth="1"/>
    <col min="512" max="512" width="63.140625" style="1" customWidth="1"/>
    <col min="513" max="513" width="15.28515625" style="1" customWidth="1"/>
    <col min="514" max="514" width="9.85546875" style="1" customWidth="1"/>
    <col min="515" max="515" width="8.42578125" style="1" customWidth="1"/>
    <col min="516" max="516" width="9.5703125" style="1" customWidth="1"/>
    <col min="517" max="517" width="9.42578125" style="1" customWidth="1"/>
    <col min="518" max="518" width="20.85546875" style="1" customWidth="1"/>
    <col min="519" max="766" width="9.140625" style="1"/>
    <col min="767" max="767" width="6.28515625" style="1" customWidth="1"/>
    <col min="768" max="768" width="63.140625" style="1" customWidth="1"/>
    <col min="769" max="769" width="15.28515625" style="1" customWidth="1"/>
    <col min="770" max="770" width="9.85546875" style="1" customWidth="1"/>
    <col min="771" max="771" width="8.42578125" style="1" customWidth="1"/>
    <col min="772" max="772" width="9.5703125" style="1" customWidth="1"/>
    <col min="773" max="773" width="9.42578125" style="1" customWidth="1"/>
    <col min="774" max="774" width="20.85546875" style="1" customWidth="1"/>
    <col min="775" max="1022" width="9.140625" style="1"/>
    <col min="1023" max="1023" width="6.28515625" style="1" customWidth="1"/>
    <col min="1024" max="1024" width="63.140625" style="1" customWidth="1"/>
    <col min="1025" max="1025" width="15.28515625" style="1" customWidth="1"/>
    <col min="1026" max="1026" width="9.85546875" style="1" customWidth="1"/>
    <col min="1027" max="1027" width="8.42578125" style="1" customWidth="1"/>
    <col min="1028" max="1028" width="9.5703125" style="1" customWidth="1"/>
    <col min="1029" max="1029" width="9.42578125" style="1" customWidth="1"/>
    <col min="1030" max="1030" width="20.85546875" style="1" customWidth="1"/>
    <col min="1031" max="1278" width="9.140625" style="1"/>
    <col min="1279" max="1279" width="6.28515625" style="1" customWidth="1"/>
    <col min="1280" max="1280" width="63.140625" style="1" customWidth="1"/>
    <col min="1281" max="1281" width="15.28515625" style="1" customWidth="1"/>
    <col min="1282" max="1282" width="9.85546875" style="1" customWidth="1"/>
    <col min="1283" max="1283" width="8.42578125" style="1" customWidth="1"/>
    <col min="1284" max="1284" width="9.5703125" style="1" customWidth="1"/>
    <col min="1285" max="1285" width="9.42578125" style="1" customWidth="1"/>
    <col min="1286" max="1286" width="20.85546875" style="1" customWidth="1"/>
    <col min="1287" max="1534" width="9.140625" style="1"/>
    <col min="1535" max="1535" width="6.28515625" style="1" customWidth="1"/>
    <col min="1536" max="1536" width="63.140625" style="1" customWidth="1"/>
    <col min="1537" max="1537" width="15.28515625" style="1" customWidth="1"/>
    <col min="1538" max="1538" width="9.85546875" style="1" customWidth="1"/>
    <col min="1539" max="1539" width="8.42578125" style="1" customWidth="1"/>
    <col min="1540" max="1540" width="9.5703125" style="1" customWidth="1"/>
    <col min="1541" max="1541" width="9.42578125" style="1" customWidth="1"/>
    <col min="1542" max="1542" width="20.85546875" style="1" customWidth="1"/>
    <col min="1543" max="1790" width="9.140625" style="1"/>
    <col min="1791" max="1791" width="6.28515625" style="1" customWidth="1"/>
    <col min="1792" max="1792" width="63.140625" style="1" customWidth="1"/>
    <col min="1793" max="1793" width="15.28515625" style="1" customWidth="1"/>
    <col min="1794" max="1794" width="9.85546875" style="1" customWidth="1"/>
    <col min="1795" max="1795" width="8.42578125" style="1" customWidth="1"/>
    <col min="1796" max="1796" width="9.5703125" style="1" customWidth="1"/>
    <col min="1797" max="1797" width="9.42578125" style="1" customWidth="1"/>
    <col min="1798" max="1798" width="20.85546875" style="1" customWidth="1"/>
    <col min="1799" max="2046" width="9.140625" style="1"/>
    <col min="2047" max="2047" width="6.28515625" style="1" customWidth="1"/>
    <col min="2048" max="2048" width="63.140625" style="1" customWidth="1"/>
    <col min="2049" max="2049" width="15.28515625" style="1" customWidth="1"/>
    <col min="2050" max="2050" width="9.85546875" style="1" customWidth="1"/>
    <col min="2051" max="2051" width="8.42578125" style="1" customWidth="1"/>
    <col min="2052" max="2052" width="9.5703125" style="1" customWidth="1"/>
    <col min="2053" max="2053" width="9.42578125" style="1" customWidth="1"/>
    <col min="2054" max="2054" width="20.85546875" style="1" customWidth="1"/>
    <col min="2055" max="2302" width="9.140625" style="1"/>
    <col min="2303" max="2303" width="6.28515625" style="1" customWidth="1"/>
    <col min="2304" max="2304" width="63.140625" style="1" customWidth="1"/>
    <col min="2305" max="2305" width="15.28515625" style="1" customWidth="1"/>
    <col min="2306" max="2306" width="9.85546875" style="1" customWidth="1"/>
    <col min="2307" max="2307" width="8.42578125" style="1" customWidth="1"/>
    <col min="2308" max="2308" width="9.5703125" style="1" customWidth="1"/>
    <col min="2309" max="2309" width="9.42578125" style="1" customWidth="1"/>
    <col min="2310" max="2310" width="20.85546875" style="1" customWidth="1"/>
    <col min="2311" max="2558" width="9.140625" style="1"/>
    <col min="2559" max="2559" width="6.28515625" style="1" customWidth="1"/>
    <col min="2560" max="2560" width="63.140625" style="1" customWidth="1"/>
    <col min="2561" max="2561" width="15.28515625" style="1" customWidth="1"/>
    <col min="2562" max="2562" width="9.85546875" style="1" customWidth="1"/>
    <col min="2563" max="2563" width="8.42578125" style="1" customWidth="1"/>
    <col min="2564" max="2564" width="9.5703125" style="1" customWidth="1"/>
    <col min="2565" max="2565" width="9.42578125" style="1" customWidth="1"/>
    <col min="2566" max="2566" width="20.85546875" style="1" customWidth="1"/>
    <col min="2567" max="2814" width="9.140625" style="1"/>
    <col min="2815" max="2815" width="6.28515625" style="1" customWidth="1"/>
    <col min="2816" max="2816" width="63.140625" style="1" customWidth="1"/>
    <col min="2817" max="2817" width="15.28515625" style="1" customWidth="1"/>
    <col min="2818" max="2818" width="9.85546875" style="1" customWidth="1"/>
    <col min="2819" max="2819" width="8.42578125" style="1" customWidth="1"/>
    <col min="2820" max="2820" width="9.5703125" style="1" customWidth="1"/>
    <col min="2821" max="2821" width="9.42578125" style="1" customWidth="1"/>
    <col min="2822" max="2822" width="20.85546875" style="1" customWidth="1"/>
    <col min="2823" max="3070" width="9.140625" style="1"/>
    <col min="3071" max="3071" width="6.28515625" style="1" customWidth="1"/>
    <col min="3072" max="3072" width="63.140625" style="1" customWidth="1"/>
    <col min="3073" max="3073" width="15.28515625" style="1" customWidth="1"/>
    <col min="3074" max="3074" width="9.85546875" style="1" customWidth="1"/>
    <col min="3075" max="3075" width="8.42578125" style="1" customWidth="1"/>
    <col min="3076" max="3076" width="9.5703125" style="1" customWidth="1"/>
    <col min="3077" max="3077" width="9.42578125" style="1" customWidth="1"/>
    <col min="3078" max="3078" width="20.85546875" style="1" customWidth="1"/>
    <col min="3079" max="3326" width="9.140625" style="1"/>
    <col min="3327" max="3327" width="6.28515625" style="1" customWidth="1"/>
    <col min="3328" max="3328" width="63.140625" style="1" customWidth="1"/>
    <col min="3329" max="3329" width="15.28515625" style="1" customWidth="1"/>
    <col min="3330" max="3330" width="9.85546875" style="1" customWidth="1"/>
    <col min="3331" max="3331" width="8.42578125" style="1" customWidth="1"/>
    <col min="3332" max="3332" width="9.5703125" style="1" customWidth="1"/>
    <col min="3333" max="3333" width="9.42578125" style="1" customWidth="1"/>
    <col min="3334" max="3334" width="20.85546875" style="1" customWidth="1"/>
    <col min="3335" max="3582" width="9.140625" style="1"/>
    <col min="3583" max="3583" width="6.28515625" style="1" customWidth="1"/>
    <col min="3584" max="3584" width="63.140625" style="1" customWidth="1"/>
    <col min="3585" max="3585" width="15.28515625" style="1" customWidth="1"/>
    <col min="3586" max="3586" width="9.85546875" style="1" customWidth="1"/>
    <col min="3587" max="3587" width="8.42578125" style="1" customWidth="1"/>
    <col min="3588" max="3588" width="9.5703125" style="1" customWidth="1"/>
    <col min="3589" max="3589" width="9.42578125" style="1" customWidth="1"/>
    <col min="3590" max="3590" width="20.85546875" style="1" customWidth="1"/>
    <col min="3591" max="3838" width="9.140625" style="1"/>
    <col min="3839" max="3839" width="6.28515625" style="1" customWidth="1"/>
    <col min="3840" max="3840" width="63.140625" style="1" customWidth="1"/>
    <col min="3841" max="3841" width="15.28515625" style="1" customWidth="1"/>
    <col min="3842" max="3842" width="9.85546875" style="1" customWidth="1"/>
    <col min="3843" max="3843" width="8.42578125" style="1" customWidth="1"/>
    <col min="3844" max="3844" width="9.5703125" style="1" customWidth="1"/>
    <col min="3845" max="3845" width="9.42578125" style="1" customWidth="1"/>
    <col min="3846" max="3846" width="20.85546875" style="1" customWidth="1"/>
    <col min="3847" max="4094" width="9.140625" style="1"/>
    <col min="4095" max="4095" width="6.28515625" style="1" customWidth="1"/>
    <col min="4096" max="4096" width="63.140625" style="1" customWidth="1"/>
    <col min="4097" max="4097" width="15.28515625" style="1" customWidth="1"/>
    <col min="4098" max="4098" width="9.85546875" style="1" customWidth="1"/>
    <col min="4099" max="4099" width="8.42578125" style="1" customWidth="1"/>
    <col min="4100" max="4100" width="9.5703125" style="1" customWidth="1"/>
    <col min="4101" max="4101" width="9.42578125" style="1" customWidth="1"/>
    <col min="4102" max="4102" width="20.85546875" style="1" customWidth="1"/>
    <col min="4103" max="4350" width="9.140625" style="1"/>
    <col min="4351" max="4351" width="6.28515625" style="1" customWidth="1"/>
    <col min="4352" max="4352" width="63.140625" style="1" customWidth="1"/>
    <col min="4353" max="4353" width="15.28515625" style="1" customWidth="1"/>
    <col min="4354" max="4354" width="9.85546875" style="1" customWidth="1"/>
    <col min="4355" max="4355" width="8.42578125" style="1" customWidth="1"/>
    <col min="4356" max="4356" width="9.5703125" style="1" customWidth="1"/>
    <col min="4357" max="4357" width="9.42578125" style="1" customWidth="1"/>
    <col min="4358" max="4358" width="20.85546875" style="1" customWidth="1"/>
    <col min="4359" max="4606" width="9.140625" style="1"/>
    <col min="4607" max="4607" width="6.28515625" style="1" customWidth="1"/>
    <col min="4608" max="4608" width="63.140625" style="1" customWidth="1"/>
    <col min="4609" max="4609" width="15.28515625" style="1" customWidth="1"/>
    <col min="4610" max="4610" width="9.85546875" style="1" customWidth="1"/>
    <col min="4611" max="4611" width="8.42578125" style="1" customWidth="1"/>
    <col min="4612" max="4612" width="9.5703125" style="1" customWidth="1"/>
    <col min="4613" max="4613" width="9.42578125" style="1" customWidth="1"/>
    <col min="4614" max="4614" width="20.85546875" style="1" customWidth="1"/>
    <col min="4615" max="4862" width="9.140625" style="1"/>
    <col min="4863" max="4863" width="6.28515625" style="1" customWidth="1"/>
    <col min="4864" max="4864" width="63.140625" style="1" customWidth="1"/>
    <col min="4865" max="4865" width="15.28515625" style="1" customWidth="1"/>
    <col min="4866" max="4866" width="9.85546875" style="1" customWidth="1"/>
    <col min="4867" max="4867" width="8.42578125" style="1" customWidth="1"/>
    <col min="4868" max="4868" width="9.5703125" style="1" customWidth="1"/>
    <col min="4869" max="4869" width="9.42578125" style="1" customWidth="1"/>
    <col min="4870" max="4870" width="20.85546875" style="1" customWidth="1"/>
    <col min="4871" max="5118" width="9.140625" style="1"/>
    <col min="5119" max="5119" width="6.28515625" style="1" customWidth="1"/>
    <col min="5120" max="5120" width="63.140625" style="1" customWidth="1"/>
    <col min="5121" max="5121" width="15.28515625" style="1" customWidth="1"/>
    <col min="5122" max="5122" width="9.85546875" style="1" customWidth="1"/>
    <col min="5123" max="5123" width="8.42578125" style="1" customWidth="1"/>
    <col min="5124" max="5124" width="9.5703125" style="1" customWidth="1"/>
    <col min="5125" max="5125" width="9.42578125" style="1" customWidth="1"/>
    <col min="5126" max="5126" width="20.85546875" style="1" customWidth="1"/>
    <col min="5127" max="5374" width="9.140625" style="1"/>
    <col min="5375" max="5375" width="6.28515625" style="1" customWidth="1"/>
    <col min="5376" max="5376" width="63.140625" style="1" customWidth="1"/>
    <col min="5377" max="5377" width="15.28515625" style="1" customWidth="1"/>
    <col min="5378" max="5378" width="9.85546875" style="1" customWidth="1"/>
    <col min="5379" max="5379" width="8.42578125" style="1" customWidth="1"/>
    <col min="5380" max="5380" width="9.5703125" style="1" customWidth="1"/>
    <col min="5381" max="5381" width="9.42578125" style="1" customWidth="1"/>
    <col min="5382" max="5382" width="20.85546875" style="1" customWidth="1"/>
    <col min="5383" max="5630" width="9.140625" style="1"/>
    <col min="5631" max="5631" width="6.28515625" style="1" customWidth="1"/>
    <col min="5632" max="5632" width="63.140625" style="1" customWidth="1"/>
    <col min="5633" max="5633" width="15.28515625" style="1" customWidth="1"/>
    <col min="5634" max="5634" width="9.85546875" style="1" customWidth="1"/>
    <col min="5635" max="5635" width="8.42578125" style="1" customWidth="1"/>
    <col min="5636" max="5636" width="9.5703125" style="1" customWidth="1"/>
    <col min="5637" max="5637" width="9.42578125" style="1" customWidth="1"/>
    <col min="5638" max="5638" width="20.85546875" style="1" customWidth="1"/>
    <col min="5639" max="5886" width="9.140625" style="1"/>
    <col min="5887" max="5887" width="6.28515625" style="1" customWidth="1"/>
    <col min="5888" max="5888" width="63.140625" style="1" customWidth="1"/>
    <col min="5889" max="5889" width="15.28515625" style="1" customWidth="1"/>
    <col min="5890" max="5890" width="9.85546875" style="1" customWidth="1"/>
    <col min="5891" max="5891" width="8.42578125" style="1" customWidth="1"/>
    <col min="5892" max="5892" width="9.5703125" style="1" customWidth="1"/>
    <col min="5893" max="5893" width="9.42578125" style="1" customWidth="1"/>
    <col min="5894" max="5894" width="20.85546875" style="1" customWidth="1"/>
    <col min="5895" max="6142" width="9.140625" style="1"/>
    <col min="6143" max="6143" width="6.28515625" style="1" customWidth="1"/>
    <col min="6144" max="6144" width="63.140625" style="1" customWidth="1"/>
    <col min="6145" max="6145" width="15.28515625" style="1" customWidth="1"/>
    <col min="6146" max="6146" width="9.85546875" style="1" customWidth="1"/>
    <col min="6147" max="6147" width="8.42578125" style="1" customWidth="1"/>
    <col min="6148" max="6148" width="9.5703125" style="1" customWidth="1"/>
    <col min="6149" max="6149" width="9.42578125" style="1" customWidth="1"/>
    <col min="6150" max="6150" width="20.85546875" style="1" customWidth="1"/>
    <col min="6151" max="6398" width="9.140625" style="1"/>
    <col min="6399" max="6399" width="6.28515625" style="1" customWidth="1"/>
    <col min="6400" max="6400" width="63.140625" style="1" customWidth="1"/>
    <col min="6401" max="6401" width="15.28515625" style="1" customWidth="1"/>
    <col min="6402" max="6402" width="9.85546875" style="1" customWidth="1"/>
    <col min="6403" max="6403" width="8.42578125" style="1" customWidth="1"/>
    <col min="6404" max="6404" width="9.5703125" style="1" customWidth="1"/>
    <col min="6405" max="6405" width="9.42578125" style="1" customWidth="1"/>
    <col min="6406" max="6406" width="20.85546875" style="1" customWidth="1"/>
    <col min="6407" max="6654" width="9.140625" style="1"/>
    <col min="6655" max="6655" width="6.28515625" style="1" customWidth="1"/>
    <col min="6656" max="6656" width="63.140625" style="1" customWidth="1"/>
    <col min="6657" max="6657" width="15.28515625" style="1" customWidth="1"/>
    <col min="6658" max="6658" width="9.85546875" style="1" customWidth="1"/>
    <col min="6659" max="6659" width="8.42578125" style="1" customWidth="1"/>
    <col min="6660" max="6660" width="9.5703125" style="1" customWidth="1"/>
    <col min="6661" max="6661" width="9.42578125" style="1" customWidth="1"/>
    <col min="6662" max="6662" width="20.85546875" style="1" customWidth="1"/>
    <col min="6663" max="6910" width="9.140625" style="1"/>
    <col min="6911" max="6911" width="6.28515625" style="1" customWidth="1"/>
    <col min="6912" max="6912" width="63.140625" style="1" customWidth="1"/>
    <col min="6913" max="6913" width="15.28515625" style="1" customWidth="1"/>
    <col min="6914" max="6914" width="9.85546875" style="1" customWidth="1"/>
    <col min="6915" max="6915" width="8.42578125" style="1" customWidth="1"/>
    <col min="6916" max="6916" width="9.5703125" style="1" customWidth="1"/>
    <col min="6917" max="6917" width="9.42578125" style="1" customWidth="1"/>
    <col min="6918" max="6918" width="20.85546875" style="1" customWidth="1"/>
    <col min="6919" max="7166" width="9.140625" style="1"/>
    <col min="7167" max="7167" width="6.28515625" style="1" customWidth="1"/>
    <col min="7168" max="7168" width="63.140625" style="1" customWidth="1"/>
    <col min="7169" max="7169" width="15.28515625" style="1" customWidth="1"/>
    <col min="7170" max="7170" width="9.85546875" style="1" customWidth="1"/>
    <col min="7171" max="7171" width="8.42578125" style="1" customWidth="1"/>
    <col min="7172" max="7172" width="9.5703125" style="1" customWidth="1"/>
    <col min="7173" max="7173" width="9.42578125" style="1" customWidth="1"/>
    <col min="7174" max="7174" width="20.85546875" style="1" customWidth="1"/>
    <col min="7175" max="7422" width="9.140625" style="1"/>
    <col min="7423" max="7423" width="6.28515625" style="1" customWidth="1"/>
    <col min="7424" max="7424" width="63.140625" style="1" customWidth="1"/>
    <col min="7425" max="7425" width="15.28515625" style="1" customWidth="1"/>
    <col min="7426" max="7426" width="9.85546875" style="1" customWidth="1"/>
    <col min="7427" max="7427" width="8.42578125" style="1" customWidth="1"/>
    <col min="7428" max="7428" width="9.5703125" style="1" customWidth="1"/>
    <col min="7429" max="7429" width="9.42578125" style="1" customWidth="1"/>
    <col min="7430" max="7430" width="20.85546875" style="1" customWidth="1"/>
    <col min="7431" max="7678" width="9.140625" style="1"/>
    <col min="7679" max="7679" width="6.28515625" style="1" customWidth="1"/>
    <col min="7680" max="7680" width="63.140625" style="1" customWidth="1"/>
    <col min="7681" max="7681" width="15.28515625" style="1" customWidth="1"/>
    <col min="7682" max="7682" width="9.85546875" style="1" customWidth="1"/>
    <col min="7683" max="7683" width="8.42578125" style="1" customWidth="1"/>
    <col min="7684" max="7684" width="9.5703125" style="1" customWidth="1"/>
    <col min="7685" max="7685" width="9.42578125" style="1" customWidth="1"/>
    <col min="7686" max="7686" width="20.85546875" style="1" customWidth="1"/>
    <col min="7687" max="7934" width="9.140625" style="1"/>
    <col min="7935" max="7935" width="6.28515625" style="1" customWidth="1"/>
    <col min="7936" max="7936" width="63.140625" style="1" customWidth="1"/>
    <col min="7937" max="7937" width="15.28515625" style="1" customWidth="1"/>
    <col min="7938" max="7938" width="9.85546875" style="1" customWidth="1"/>
    <col min="7939" max="7939" width="8.42578125" style="1" customWidth="1"/>
    <col min="7940" max="7940" width="9.5703125" style="1" customWidth="1"/>
    <col min="7941" max="7941" width="9.42578125" style="1" customWidth="1"/>
    <col min="7942" max="7942" width="20.85546875" style="1" customWidth="1"/>
    <col min="7943" max="8190" width="9.140625" style="1"/>
    <col min="8191" max="8191" width="6.28515625" style="1" customWidth="1"/>
    <col min="8192" max="8192" width="63.140625" style="1" customWidth="1"/>
    <col min="8193" max="8193" width="15.28515625" style="1" customWidth="1"/>
    <col min="8194" max="8194" width="9.85546875" style="1" customWidth="1"/>
    <col min="8195" max="8195" width="8.42578125" style="1" customWidth="1"/>
    <col min="8196" max="8196" width="9.5703125" style="1" customWidth="1"/>
    <col min="8197" max="8197" width="9.42578125" style="1" customWidth="1"/>
    <col min="8198" max="8198" width="20.85546875" style="1" customWidth="1"/>
    <col min="8199" max="8446" width="9.140625" style="1"/>
    <col min="8447" max="8447" width="6.28515625" style="1" customWidth="1"/>
    <col min="8448" max="8448" width="63.140625" style="1" customWidth="1"/>
    <col min="8449" max="8449" width="15.28515625" style="1" customWidth="1"/>
    <col min="8450" max="8450" width="9.85546875" style="1" customWidth="1"/>
    <col min="8451" max="8451" width="8.42578125" style="1" customWidth="1"/>
    <col min="8452" max="8452" width="9.5703125" style="1" customWidth="1"/>
    <col min="8453" max="8453" width="9.42578125" style="1" customWidth="1"/>
    <col min="8454" max="8454" width="20.85546875" style="1" customWidth="1"/>
    <col min="8455" max="8702" width="9.140625" style="1"/>
    <col min="8703" max="8703" width="6.28515625" style="1" customWidth="1"/>
    <col min="8704" max="8704" width="63.140625" style="1" customWidth="1"/>
    <col min="8705" max="8705" width="15.28515625" style="1" customWidth="1"/>
    <col min="8706" max="8706" width="9.85546875" style="1" customWidth="1"/>
    <col min="8707" max="8707" width="8.42578125" style="1" customWidth="1"/>
    <col min="8708" max="8708" width="9.5703125" style="1" customWidth="1"/>
    <col min="8709" max="8709" width="9.42578125" style="1" customWidth="1"/>
    <col min="8710" max="8710" width="20.85546875" style="1" customWidth="1"/>
    <col min="8711" max="8958" width="9.140625" style="1"/>
    <col min="8959" max="8959" width="6.28515625" style="1" customWidth="1"/>
    <col min="8960" max="8960" width="63.140625" style="1" customWidth="1"/>
    <col min="8961" max="8961" width="15.28515625" style="1" customWidth="1"/>
    <col min="8962" max="8962" width="9.85546875" style="1" customWidth="1"/>
    <col min="8963" max="8963" width="8.42578125" style="1" customWidth="1"/>
    <col min="8964" max="8964" width="9.5703125" style="1" customWidth="1"/>
    <col min="8965" max="8965" width="9.42578125" style="1" customWidth="1"/>
    <col min="8966" max="8966" width="20.85546875" style="1" customWidth="1"/>
    <col min="8967" max="9214" width="9.140625" style="1"/>
    <col min="9215" max="9215" width="6.28515625" style="1" customWidth="1"/>
    <col min="9216" max="9216" width="63.140625" style="1" customWidth="1"/>
    <col min="9217" max="9217" width="15.28515625" style="1" customWidth="1"/>
    <col min="9218" max="9218" width="9.85546875" style="1" customWidth="1"/>
    <col min="9219" max="9219" width="8.42578125" style="1" customWidth="1"/>
    <col min="9220" max="9220" width="9.5703125" style="1" customWidth="1"/>
    <col min="9221" max="9221" width="9.42578125" style="1" customWidth="1"/>
    <col min="9222" max="9222" width="20.85546875" style="1" customWidth="1"/>
    <col min="9223" max="9470" width="9.140625" style="1"/>
    <col min="9471" max="9471" width="6.28515625" style="1" customWidth="1"/>
    <col min="9472" max="9472" width="63.140625" style="1" customWidth="1"/>
    <col min="9473" max="9473" width="15.28515625" style="1" customWidth="1"/>
    <col min="9474" max="9474" width="9.85546875" style="1" customWidth="1"/>
    <col min="9475" max="9475" width="8.42578125" style="1" customWidth="1"/>
    <col min="9476" max="9476" width="9.5703125" style="1" customWidth="1"/>
    <col min="9477" max="9477" width="9.42578125" style="1" customWidth="1"/>
    <col min="9478" max="9478" width="20.85546875" style="1" customWidth="1"/>
    <col min="9479" max="9726" width="9.140625" style="1"/>
    <col min="9727" max="9727" width="6.28515625" style="1" customWidth="1"/>
    <col min="9728" max="9728" width="63.140625" style="1" customWidth="1"/>
    <col min="9729" max="9729" width="15.28515625" style="1" customWidth="1"/>
    <col min="9730" max="9730" width="9.85546875" style="1" customWidth="1"/>
    <col min="9731" max="9731" width="8.42578125" style="1" customWidth="1"/>
    <col min="9732" max="9732" width="9.5703125" style="1" customWidth="1"/>
    <col min="9733" max="9733" width="9.42578125" style="1" customWidth="1"/>
    <col min="9734" max="9734" width="20.85546875" style="1" customWidth="1"/>
    <col min="9735" max="9982" width="9.140625" style="1"/>
    <col min="9983" max="9983" width="6.28515625" style="1" customWidth="1"/>
    <col min="9984" max="9984" width="63.140625" style="1" customWidth="1"/>
    <col min="9985" max="9985" width="15.28515625" style="1" customWidth="1"/>
    <col min="9986" max="9986" width="9.85546875" style="1" customWidth="1"/>
    <col min="9987" max="9987" width="8.42578125" style="1" customWidth="1"/>
    <col min="9988" max="9988" width="9.5703125" style="1" customWidth="1"/>
    <col min="9989" max="9989" width="9.42578125" style="1" customWidth="1"/>
    <col min="9990" max="9990" width="20.85546875" style="1" customWidth="1"/>
    <col min="9991" max="10238" width="9.140625" style="1"/>
    <col min="10239" max="10239" width="6.28515625" style="1" customWidth="1"/>
    <col min="10240" max="10240" width="63.140625" style="1" customWidth="1"/>
    <col min="10241" max="10241" width="15.28515625" style="1" customWidth="1"/>
    <col min="10242" max="10242" width="9.85546875" style="1" customWidth="1"/>
    <col min="10243" max="10243" width="8.42578125" style="1" customWidth="1"/>
    <col min="10244" max="10244" width="9.5703125" style="1" customWidth="1"/>
    <col min="10245" max="10245" width="9.42578125" style="1" customWidth="1"/>
    <col min="10246" max="10246" width="20.85546875" style="1" customWidth="1"/>
    <col min="10247" max="10494" width="9.140625" style="1"/>
    <col min="10495" max="10495" width="6.28515625" style="1" customWidth="1"/>
    <col min="10496" max="10496" width="63.140625" style="1" customWidth="1"/>
    <col min="10497" max="10497" width="15.28515625" style="1" customWidth="1"/>
    <col min="10498" max="10498" width="9.85546875" style="1" customWidth="1"/>
    <col min="10499" max="10499" width="8.42578125" style="1" customWidth="1"/>
    <col min="10500" max="10500" width="9.5703125" style="1" customWidth="1"/>
    <col min="10501" max="10501" width="9.42578125" style="1" customWidth="1"/>
    <col min="10502" max="10502" width="20.85546875" style="1" customWidth="1"/>
    <col min="10503" max="10750" width="9.140625" style="1"/>
    <col min="10751" max="10751" width="6.28515625" style="1" customWidth="1"/>
    <col min="10752" max="10752" width="63.140625" style="1" customWidth="1"/>
    <col min="10753" max="10753" width="15.28515625" style="1" customWidth="1"/>
    <col min="10754" max="10754" width="9.85546875" style="1" customWidth="1"/>
    <col min="10755" max="10755" width="8.42578125" style="1" customWidth="1"/>
    <col min="10756" max="10756" width="9.5703125" style="1" customWidth="1"/>
    <col min="10757" max="10757" width="9.42578125" style="1" customWidth="1"/>
    <col min="10758" max="10758" width="20.85546875" style="1" customWidth="1"/>
    <col min="10759" max="11006" width="9.140625" style="1"/>
    <col min="11007" max="11007" width="6.28515625" style="1" customWidth="1"/>
    <col min="11008" max="11008" width="63.140625" style="1" customWidth="1"/>
    <col min="11009" max="11009" width="15.28515625" style="1" customWidth="1"/>
    <col min="11010" max="11010" width="9.85546875" style="1" customWidth="1"/>
    <col min="11011" max="11011" width="8.42578125" style="1" customWidth="1"/>
    <col min="11012" max="11012" width="9.5703125" style="1" customWidth="1"/>
    <col min="11013" max="11013" width="9.42578125" style="1" customWidth="1"/>
    <col min="11014" max="11014" width="20.85546875" style="1" customWidth="1"/>
    <col min="11015" max="11262" width="9.140625" style="1"/>
    <col min="11263" max="11263" width="6.28515625" style="1" customWidth="1"/>
    <col min="11264" max="11264" width="63.140625" style="1" customWidth="1"/>
    <col min="11265" max="11265" width="15.28515625" style="1" customWidth="1"/>
    <col min="11266" max="11266" width="9.85546875" style="1" customWidth="1"/>
    <col min="11267" max="11267" width="8.42578125" style="1" customWidth="1"/>
    <col min="11268" max="11268" width="9.5703125" style="1" customWidth="1"/>
    <col min="11269" max="11269" width="9.42578125" style="1" customWidth="1"/>
    <col min="11270" max="11270" width="20.85546875" style="1" customWidth="1"/>
    <col min="11271" max="11518" width="9.140625" style="1"/>
    <col min="11519" max="11519" width="6.28515625" style="1" customWidth="1"/>
    <col min="11520" max="11520" width="63.140625" style="1" customWidth="1"/>
    <col min="11521" max="11521" width="15.28515625" style="1" customWidth="1"/>
    <col min="11522" max="11522" width="9.85546875" style="1" customWidth="1"/>
    <col min="11523" max="11523" width="8.42578125" style="1" customWidth="1"/>
    <col min="11524" max="11524" width="9.5703125" style="1" customWidth="1"/>
    <col min="11525" max="11525" width="9.42578125" style="1" customWidth="1"/>
    <col min="11526" max="11526" width="20.85546875" style="1" customWidth="1"/>
    <col min="11527" max="11774" width="9.140625" style="1"/>
    <col min="11775" max="11775" width="6.28515625" style="1" customWidth="1"/>
    <col min="11776" max="11776" width="63.140625" style="1" customWidth="1"/>
    <col min="11777" max="11777" width="15.28515625" style="1" customWidth="1"/>
    <col min="11778" max="11778" width="9.85546875" style="1" customWidth="1"/>
    <col min="11779" max="11779" width="8.42578125" style="1" customWidth="1"/>
    <col min="11780" max="11780" width="9.5703125" style="1" customWidth="1"/>
    <col min="11781" max="11781" width="9.42578125" style="1" customWidth="1"/>
    <col min="11782" max="11782" width="20.85546875" style="1" customWidth="1"/>
    <col min="11783" max="12030" width="9.140625" style="1"/>
    <col min="12031" max="12031" width="6.28515625" style="1" customWidth="1"/>
    <col min="12032" max="12032" width="63.140625" style="1" customWidth="1"/>
    <col min="12033" max="12033" width="15.28515625" style="1" customWidth="1"/>
    <col min="12034" max="12034" width="9.85546875" style="1" customWidth="1"/>
    <col min="12035" max="12035" width="8.42578125" style="1" customWidth="1"/>
    <col min="12036" max="12036" width="9.5703125" style="1" customWidth="1"/>
    <col min="12037" max="12037" width="9.42578125" style="1" customWidth="1"/>
    <col min="12038" max="12038" width="20.85546875" style="1" customWidth="1"/>
    <col min="12039" max="12286" width="9.140625" style="1"/>
    <col min="12287" max="12287" width="6.28515625" style="1" customWidth="1"/>
    <col min="12288" max="12288" width="63.140625" style="1" customWidth="1"/>
    <col min="12289" max="12289" width="15.28515625" style="1" customWidth="1"/>
    <col min="12290" max="12290" width="9.85546875" style="1" customWidth="1"/>
    <col min="12291" max="12291" width="8.42578125" style="1" customWidth="1"/>
    <col min="12292" max="12292" width="9.5703125" style="1" customWidth="1"/>
    <col min="12293" max="12293" width="9.42578125" style="1" customWidth="1"/>
    <col min="12294" max="12294" width="20.85546875" style="1" customWidth="1"/>
    <col min="12295" max="12542" width="9.140625" style="1"/>
    <col min="12543" max="12543" width="6.28515625" style="1" customWidth="1"/>
    <col min="12544" max="12544" width="63.140625" style="1" customWidth="1"/>
    <col min="12545" max="12545" width="15.28515625" style="1" customWidth="1"/>
    <col min="12546" max="12546" width="9.85546875" style="1" customWidth="1"/>
    <col min="12547" max="12547" width="8.42578125" style="1" customWidth="1"/>
    <col min="12548" max="12548" width="9.5703125" style="1" customWidth="1"/>
    <col min="12549" max="12549" width="9.42578125" style="1" customWidth="1"/>
    <col min="12550" max="12550" width="20.85546875" style="1" customWidth="1"/>
    <col min="12551" max="12798" width="9.140625" style="1"/>
    <col min="12799" max="12799" width="6.28515625" style="1" customWidth="1"/>
    <col min="12800" max="12800" width="63.140625" style="1" customWidth="1"/>
    <col min="12801" max="12801" width="15.28515625" style="1" customWidth="1"/>
    <col min="12802" max="12802" width="9.85546875" style="1" customWidth="1"/>
    <col min="12803" max="12803" width="8.42578125" style="1" customWidth="1"/>
    <col min="12804" max="12804" width="9.5703125" style="1" customWidth="1"/>
    <col min="12805" max="12805" width="9.42578125" style="1" customWidth="1"/>
    <col min="12806" max="12806" width="20.85546875" style="1" customWidth="1"/>
    <col min="12807" max="13054" width="9.140625" style="1"/>
    <col min="13055" max="13055" width="6.28515625" style="1" customWidth="1"/>
    <col min="13056" max="13056" width="63.140625" style="1" customWidth="1"/>
    <col min="13057" max="13057" width="15.28515625" style="1" customWidth="1"/>
    <col min="13058" max="13058" width="9.85546875" style="1" customWidth="1"/>
    <col min="13059" max="13059" width="8.42578125" style="1" customWidth="1"/>
    <col min="13060" max="13060" width="9.5703125" style="1" customWidth="1"/>
    <col min="13061" max="13061" width="9.42578125" style="1" customWidth="1"/>
    <col min="13062" max="13062" width="20.85546875" style="1" customWidth="1"/>
    <col min="13063" max="13310" width="9.140625" style="1"/>
    <col min="13311" max="13311" width="6.28515625" style="1" customWidth="1"/>
    <col min="13312" max="13312" width="63.140625" style="1" customWidth="1"/>
    <col min="13313" max="13313" width="15.28515625" style="1" customWidth="1"/>
    <col min="13314" max="13314" width="9.85546875" style="1" customWidth="1"/>
    <col min="13315" max="13315" width="8.42578125" style="1" customWidth="1"/>
    <col min="13316" max="13316" width="9.5703125" style="1" customWidth="1"/>
    <col min="13317" max="13317" width="9.42578125" style="1" customWidth="1"/>
    <col min="13318" max="13318" width="20.85546875" style="1" customWidth="1"/>
    <col min="13319" max="13566" width="9.140625" style="1"/>
    <col min="13567" max="13567" width="6.28515625" style="1" customWidth="1"/>
    <col min="13568" max="13568" width="63.140625" style="1" customWidth="1"/>
    <col min="13569" max="13569" width="15.28515625" style="1" customWidth="1"/>
    <col min="13570" max="13570" width="9.85546875" style="1" customWidth="1"/>
    <col min="13571" max="13571" width="8.42578125" style="1" customWidth="1"/>
    <col min="13572" max="13572" width="9.5703125" style="1" customWidth="1"/>
    <col min="13573" max="13573" width="9.42578125" style="1" customWidth="1"/>
    <col min="13574" max="13574" width="20.85546875" style="1" customWidth="1"/>
    <col min="13575" max="13822" width="9.140625" style="1"/>
    <col min="13823" max="13823" width="6.28515625" style="1" customWidth="1"/>
    <col min="13824" max="13824" width="63.140625" style="1" customWidth="1"/>
    <col min="13825" max="13825" width="15.28515625" style="1" customWidth="1"/>
    <col min="13826" max="13826" width="9.85546875" style="1" customWidth="1"/>
    <col min="13827" max="13827" width="8.42578125" style="1" customWidth="1"/>
    <col min="13828" max="13828" width="9.5703125" style="1" customWidth="1"/>
    <col min="13829" max="13829" width="9.42578125" style="1" customWidth="1"/>
    <col min="13830" max="13830" width="20.85546875" style="1" customWidth="1"/>
    <col min="13831" max="14078" width="9.140625" style="1"/>
    <col min="14079" max="14079" width="6.28515625" style="1" customWidth="1"/>
    <col min="14080" max="14080" width="63.140625" style="1" customWidth="1"/>
    <col min="14081" max="14081" width="15.28515625" style="1" customWidth="1"/>
    <col min="14082" max="14082" width="9.85546875" style="1" customWidth="1"/>
    <col min="14083" max="14083" width="8.42578125" style="1" customWidth="1"/>
    <col min="14084" max="14084" width="9.5703125" style="1" customWidth="1"/>
    <col min="14085" max="14085" width="9.42578125" style="1" customWidth="1"/>
    <col min="14086" max="14086" width="20.85546875" style="1" customWidth="1"/>
    <col min="14087" max="14334" width="9.140625" style="1"/>
    <col min="14335" max="14335" width="6.28515625" style="1" customWidth="1"/>
    <col min="14336" max="14336" width="63.140625" style="1" customWidth="1"/>
    <col min="14337" max="14337" width="15.28515625" style="1" customWidth="1"/>
    <col min="14338" max="14338" width="9.85546875" style="1" customWidth="1"/>
    <col min="14339" max="14339" width="8.42578125" style="1" customWidth="1"/>
    <col min="14340" max="14340" width="9.5703125" style="1" customWidth="1"/>
    <col min="14341" max="14341" width="9.42578125" style="1" customWidth="1"/>
    <col min="14342" max="14342" width="20.85546875" style="1" customWidth="1"/>
    <col min="14343" max="14590" width="9.140625" style="1"/>
    <col min="14591" max="14591" width="6.28515625" style="1" customWidth="1"/>
    <col min="14592" max="14592" width="63.140625" style="1" customWidth="1"/>
    <col min="14593" max="14593" width="15.28515625" style="1" customWidth="1"/>
    <col min="14594" max="14594" width="9.85546875" style="1" customWidth="1"/>
    <col min="14595" max="14595" width="8.42578125" style="1" customWidth="1"/>
    <col min="14596" max="14596" width="9.5703125" style="1" customWidth="1"/>
    <col min="14597" max="14597" width="9.42578125" style="1" customWidth="1"/>
    <col min="14598" max="14598" width="20.85546875" style="1" customWidth="1"/>
    <col min="14599" max="14846" width="9.140625" style="1"/>
    <col min="14847" max="14847" width="6.28515625" style="1" customWidth="1"/>
    <col min="14848" max="14848" width="63.140625" style="1" customWidth="1"/>
    <col min="14849" max="14849" width="15.28515625" style="1" customWidth="1"/>
    <col min="14850" max="14850" width="9.85546875" style="1" customWidth="1"/>
    <col min="14851" max="14851" width="8.42578125" style="1" customWidth="1"/>
    <col min="14852" max="14852" width="9.5703125" style="1" customWidth="1"/>
    <col min="14853" max="14853" width="9.42578125" style="1" customWidth="1"/>
    <col min="14854" max="14854" width="20.85546875" style="1" customWidth="1"/>
    <col min="14855" max="15102" width="9.140625" style="1"/>
    <col min="15103" max="15103" width="6.28515625" style="1" customWidth="1"/>
    <col min="15104" max="15104" width="63.140625" style="1" customWidth="1"/>
    <col min="15105" max="15105" width="15.28515625" style="1" customWidth="1"/>
    <col min="15106" max="15106" width="9.85546875" style="1" customWidth="1"/>
    <col min="15107" max="15107" width="8.42578125" style="1" customWidth="1"/>
    <col min="15108" max="15108" width="9.5703125" style="1" customWidth="1"/>
    <col min="15109" max="15109" width="9.42578125" style="1" customWidth="1"/>
    <col min="15110" max="15110" width="20.85546875" style="1" customWidth="1"/>
    <col min="15111" max="15358" width="9.140625" style="1"/>
    <col min="15359" max="15359" width="6.28515625" style="1" customWidth="1"/>
    <col min="15360" max="15360" width="63.140625" style="1" customWidth="1"/>
    <col min="15361" max="15361" width="15.28515625" style="1" customWidth="1"/>
    <col min="15362" max="15362" width="9.85546875" style="1" customWidth="1"/>
    <col min="15363" max="15363" width="8.42578125" style="1" customWidth="1"/>
    <col min="15364" max="15364" width="9.5703125" style="1" customWidth="1"/>
    <col min="15365" max="15365" width="9.42578125" style="1" customWidth="1"/>
    <col min="15366" max="15366" width="20.85546875" style="1" customWidth="1"/>
    <col min="15367" max="15614" width="9.140625" style="1"/>
    <col min="15615" max="15615" width="6.28515625" style="1" customWidth="1"/>
    <col min="15616" max="15616" width="63.140625" style="1" customWidth="1"/>
    <col min="15617" max="15617" width="15.28515625" style="1" customWidth="1"/>
    <col min="15618" max="15618" width="9.85546875" style="1" customWidth="1"/>
    <col min="15619" max="15619" width="8.42578125" style="1" customWidth="1"/>
    <col min="15620" max="15620" width="9.5703125" style="1" customWidth="1"/>
    <col min="15621" max="15621" width="9.42578125" style="1" customWidth="1"/>
    <col min="15622" max="15622" width="20.85546875" style="1" customWidth="1"/>
    <col min="15623" max="15870" width="9.140625" style="1"/>
    <col min="15871" max="15871" width="6.28515625" style="1" customWidth="1"/>
    <col min="15872" max="15872" width="63.140625" style="1" customWidth="1"/>
    <col min="15873" max="15873" width="15.28515625" style="1" customWidth="1"/>
    <col min="15874" max="15874" width="9.85546875" style="1" customWidth="1"/>
    <col min="15875" max="15875" width="8.42578125" style="1" customWidth="1"/>
    <col min="15876" max="15876" width="9.5703125" style="1" customWidth="1"/>
    <col min="15877" max="15877" width="9.42578125" style="1" customWidth="1"/>
    <col min="15878" max="15878" width="20.85546875" style="1" customWidth="1"/>
    <col min="15879" max="16126" width="9.140625" style="1"/>
    <col min="16127" max="16127" width="6.28515625" style="1" customWidth="1"/>
    <col min="16128" max="16128" width="63.140625" style="1" customWidth="1"/>
    <col min="16129" max="16129" width="15.28515625" style="1" customWidth="1"/>
    <col min="16130" max="16130" width="9.85546875" style="1" customWidth="1"/>
    <col min="16131" max="16131" width="8.42578125" style="1" customWidth="1"/>
    <col min="16132" max="16132" width="9.5703125" style="1" customWidth="1"/>
    <col min="16133" max="16133" width="9.42578125" style="1" customWidth="1"/>
    <col min="16134" max="16134" width="20.85546875" style="1" customWidth="1"/>
    <col min="16135" max="16384" width="9.140625" style="1"/>
  </cols>
  <sheetData>
    <row r="1" spans="1:9" ht="27.75" customHeight="1" x14ac:dyDescent="0.25">
      <c r="A1" s="19" t="s">
        <v>59</v>
      </c>
      <c r="B1" s="19"/>
      <c r="C1" s="19"/>
      <c r="D1" s="19"/>
      <c r="E1" s="19"/>
      <c r="F1" s="19"/>
      <c r="G1" s="17" t="s">
        <v>0</v>
      </c>
    </row>
    <row r="3" spans="1:9" ht="65.25" customHeight="1" x14ac:dyDescent="0.25">
      <c r="A3" s="4" t="s">
        <v>1</v>
      </c>
      <c r="B3" s="4" t="s">
        <v>2</v>
      </c>
      <c r="C3" s="2" t="s">
        <v>3</v>
      </c>
      <c r="D3" s="2" t="s">
        <v>4</v>
      </c>
      <c r="E3" s="2" t="s">
        <v>5</v>
      </c>
      <c r="F3" s="2" t="s">
        <v>6</v>
      </c>
      <c r="G3" s="2" t="s">
        <v>7</v>
      </c>
      <c r="H3" s="2" t="s">
        <v>8</v>
      </c>
      <c r="I3" s="18"/>
    </row>
    <row r="4" spans="1:9" x14ac:dyDescent="0.25">
      <c r="A4" s="6"/>
      <c r="B4" s="13" t="s">
        <v>33</v>
      </c>
      <c r="C4" s="7"/>
      <c r="D4" s="7"/>
      <c r="E4" s="2"/>
      <c r="F4" s="2"/>
      <c r="G4" s="2"/>
      <c r="H4" s="2"/>
    </row>
    <row r="5" spans="1:9" ht="30" x14ac:dyDescent="0.25">
      <c r="A5" s="6" t="s">
        <v>10</v>
      </c>
      <c r="B5" s="3" t="s">
        <v>35</v>
      </c>
      <c r="C5" s="2" t="s">
        <v>25</v>
      </c>
      <c r="D5" s="2" t="s">
        <v>9</v>
      </c>
      <c r="E5" s="2">
        <v>5</v>
      </c>
      <c r="F5" s="2">
        <v>1.1865000000000001E-2</v>
      </c>
      <c r="G5" s="2">
        <f>+F5*10000</f>
        <v>118.65</v>
      </c>
      <c r="H5" s="2"/>
    </row>
    <row r="6" spans="1:9" ht="45" x14ac:dyDescent="0.25">
      <c r="A6" s="6" t="s">
        <v>11</v>
      </c>
      <c r="B6" s="3" t="s">
        <v>39</v>
      </c>
      <c r="C6" s="2" t="s">
        <v>32</v>
      </c>
      <c r="D6" s="2" t="s">
        <v>9</v>
      </c>
      <c r="E6" s="2">
        <v>21</v>
      </c>
      <c r="F6" s="2">
        <v>20.57</v>
      </c>
      <c r="G6" s="2">
        <f>+F6*5</f>
        <v>102.85</v>
      </c>
      <c r="H6" s="2"/>
    </row>
    <row r="7" spans="1:9" ht="60" x14ac:dyDescent="0.25">
      <c r="A7" s="6" t="s">
        <v>12</v>
      </c>
      <c r="B7" s="3" t="s">
        <v>40</v>
      </c>
      <c r="C7" s="2" t="s">
        <v>41</v>
      </c>
      <c r="D7" s="2" t="s">
        <v>9</v>
      </c>
      <c r="E7" s="2">
        <v>21</v>
      </c>
      <c r="F7" s="12">
        <v>24.2</v>
      </c>
      <c r="G7" s="16">
        <f>+F7*15</f>
        <v>363</v>
      </c>
      <c r="H7" s="2"/>
    </row>
    <row r="8" spans="1:9" ht="60" customHeight="1" x14ac:dyDescent="0.25">
      <c r="A8" s="6" t="s">
        <v>13</v>
      </c>
      <c r="B8" s="3" t="s">
        <v>42</v>
      </c>
      <c r="C8" s="2" t="s">
        <v>43</v>
      </c>
      <c r="D8" s="2" t="s">
        <v>9</v>
      </c>
      <c r="E8" s="2">
        <v>5</v>
      </c>
      <c r="F8" s="2">
        <v>0.89249999999999996</v>
      </c>
      <c r="G8" s="2">
        <f>+F8*1500</f>
        <v>1338.75</v>
      </c>
      <c r="H8" s="2"/>
    </row>
    <row r="9" spans="1:9" ht="63.75" customHeight="1" x14ac:dyDescent="0.25">
      <c r="A9" s="6" t="s">
        <v>14</v>
      </c>
      <c r="B9" s="3" t="s">
        <v>44</v>
      </c>
      <c r="C9" s="2" t="s">
        <v>43</v>
      </c>
      <c r="D9" s="2" t="s">
        <v>9</v>
      </c>
      <c r="E9" s="2">
        <v>5</v>
      </c>
      <c r="F9" s="2">
        <v>0.89249999999999996</v>
      </c>
      <c r="G9" s="2">
        <f>+F9*1500</f>
        <v>1338.75</v>
      </c>
      <c r="H9" s="2"/>
    </row>
    <row r="10" spans="1:9" ht="45.6" customHeight="1" x14ac:dyDescent="0.25">
      <c r="A10" s="6" t="s">
        <v>15</v>
      </c>
      <c r="B10" s="3" t="s">
        <v>45</v>
      </c>
      <c r="C10" s="2" t="s">
        <v>29</v>
      </c>
      <c r="D10" s="2" t="s">
        <v>9</v>
      </c>
      <c r="E10" s="2">
        <v>5</v>
      </c>
      <c r="F10" s="2">
        <v>1.47</v>
      </c>
      <c r="G10" s="16">
        <f>+F10*100</f>
        <v>147</v>
      </c>
      <c r="H10" s="2"/>
    </row>
    <row r="11" spans="1:9" ht="45" x14ac:dyDescent="0.25">
      <c r="A11" s="6" t="s">
        <v>17</v>
      </c>
      <c r="B11" s="3" t="s">
        <v>46</v>
      </c>
      <c r="C11" s="2" t="s">
        <v>47</v>
      </c>
      <c r="D11" s="2" t="s">
        <v>9</v>
      </c>
      <c r="E11" s="2">
        <v>5</v>
      </c>
      <c r="F11" s="2">
        <v>10.920000000000002</v>
      </c>
      <c r="G11" s="16">
        <f>+F11*60</f>
        <v>655.20000000000005</v>
      </c>
      <c r="H11" s="2"/>
    </row>
    <row r="12" spans="1:9" ht="120" customHeight="1" x14ac:dyDescent="0.25">
      <c r="A12" s="6" t="s">
        <v>18</v>
      </c>
      <c r="B12" s="3" t="s">
        <v>73</v>
      </c>
      <c r="C12" s="2" t="s">
        <v>34</v>
      </c>
      <c r="D12" s="2" t="s">
        <v>9</v>
      </c>
      <c r="E12" s="2">
        <v>5</v>
      </c>
      <c r="F12" s="2">
        <v>3.5070000000000004E-2</v>
      </c>
      <c r="G12" s="16">
        <f>+F12*60000</f>
        <v>2104.2000000000003</v>
      </c>
      <c r="H12" s="2"/>
    </row>
    <row r="13" spans="1:9" ht="30" x14ac:dyDescent="0.25">
      <c r="A13" s="6" t="s">
        <v>19</v>
      </c>
      <c r="B13" s="3" t="s">
        <v>63</v>
      </c>
      <c r="C13" s="5"/>
      <c r="D13" s="5"/>
      <c r="E13" s="2"/>
      <c r="F13" s="2"/>
      <c r="G13" s="2"/>
      <c r="H13" s="2"/>
    </row>
    <row r="14" spans="1:9" x14ac:dyDescent="0.25">
      <c r="A14" s="6" t="s">
        <v>60</v>
      </c>
      <c r="B14" s="3" t="s">
        <v>74</v>
      </c>
      <c r="C14" s="5" t="s">
        <v>28</v>
      </c>
      <c r="D14" s="5" t="s">
        <v>9</v>
      </c>
      <c r="E14" s="2">
        <v>21</v>
      </c>
      <c r="F14" s="2">
        <v>1.21</v>
      </c>
      <c r="G14" s="16">
        <f>+F14*50</f>
        <v>60.5</v>
      </c>
      <c r="H14" s="2"/>
    </row>
    <row r="15" spans="1:9" x14ac:dyDescent="0.25">
      <c r="A15" s="6" t="s">
        <v>61</v>
      </c>
      <c r="B15" s="3" t="s">
        <v>48</v>
      </c>
      <c r="C15" s="5" t="s">
        <v>29</v>
      </c>
      <c r="D15" s="5" t="s">
        <v>9</v>
      </c>
      <c r="E15" s="2">
        <v>21</v>
      </c>
      <c r="F15" s="2">
        <v>1.21</v>
      </c>
      <c r="G15" s="16">
        <f>+F15*100</f>
        <v>121</v>
      </c>
      <c r="H15" s="2"/>
    </row>
    <row r="16" spans="1:9" x14ac:dyDescent="0.25">
      <c r="A16" s="6" t="s">
        <v>62</v>
      </c>
      <c r="B16" s="3" t="s">
        <v>49</v>
      </c>
      <c r="C16" s="5" t="s">
        <v>29</v>
      </c>
      <c r="D16" s="5" t="s">
        <v>9</v>
      </c>
      <c r="E16" s="2">
        <v>21</v>
      </c>
      <c r="F16" s="2">
        <v>1.21</v>
      </c>
      <c r="G16" s="16">
        <f>+F16*100</f>
        <v>121</v>
      </c>
      <c r="H16" s="2"/>
    </row>
    <row r="17" spans="1:8" x14ac:dyDescent="0.25">
      <c r="A17" s="6"/>
      <c r="B17" s="10" t="s">
        <v>75</v>
      </c>
      <c r="C17" s="5"/>
      <c r="D17" s="5"/>
      <c r="E17" s="2"/>
      <c r="F17" s="2"/>
      <c r="G17" s="16">
        <f>SUM(G14:G16)</f>
        <v>302.5</v>
      </c>
      <c r="H17" s="2"/>
    </row>
    <row r="18" spans="1:8" ht="51.75" customHeight="1" x14ac:dyDescent="0.25">
      <c r="A18" s="6" t="s">
        <v>20</v>
      </c>
      <c r="B18" s="3" t="s">
        <v>50</v>
      </c>
      <c r="C18" s="5" t="s">
        <v>32</v>
      </c>
      <c r="D18" s="5" t="s">
        <v>31</v>
      </c>
      <c r="E18" s="2">
        <v>21</v>
      </c>
      <c r="F18" s="2">
        <v>4.84</v>
      </c>
      <c r="G18" s="16">
        <f>+F18*5</f>
        <v>24.2</v>
      </c>
      <c r="H18" s="2"/>
    </row>
    <row r="19" spans="1:8" ht="30" x14ac:dyDescent="0.25">
      <c r="A19" s="6" t="s">
        <v>21</v>
      </c>
      <c r="B19" s="3" t="s">
        <v>51</v>
      </c>
      <c r="C19" s="5" t="s">
        <v>16</v>
      </c>
      <c r="D19" s="5" t="s">
        <v>9</v>
      </c>
      <c r="E19" s="5">
        <v>21</v>
      </c>
      <c r="F19" s="5">
        <v>2.5409999999999999</v>
      </c>
      <c r="G19" s="5">
        <f>+F19*10</f>
        <v>25.41</v>
      </c>
      <c r="H19" s="5"/>
    </row>
    <row r="20" spans="1:8" ht="30" x14ac:dyDescent="0.25">
      <c r="A20" s="6" t="s">
        <v>22</v>
      </c>
      <c r="B20" s="3" t="s">
        <v>57</v>
      </c>
      <c r="C20" s="2" t="s">
        <v>26</v>
      </c>
      <c r="D20" s="2" t="s">
        <v>31</v>
      </c>
      <c r="E20" s="2">
        <v>5</v>
      </c>
      <c r="F20" s="12">
        <v>29.400000000000002</v>
      </c>
      <c r="G20" s="16">
        <f>+F20*4</f>
        <v>117.60000000000001</v>
      </c>
      <c r="H20" s="2"/>
    </row>
    <row r="21" spans="1:8" ht="30" x14ac:dyDescent="0.25">
      <c r="A21" s="6" t="s">
        <v>23</v>
      </c>
      <c r="B21" s="3" t="s">
        <v>58</v>
      </c>
      <c r="C21" s="2" t="s">
        <v>26</v>
      </c>
      <c r="D21" s="2" t="s">
        <v>31</v>
      </c>
      <c r="E21" s="2">
        <v>5</v>
      </c>
      <c r="F21" s="2">
        <v>3.1500000000000004</v>
      </c>
      <c r="G21" s="16">
        <f>+F21*4</f>
        <v>12.600000000000001</v>
      </c>
      <c r="H21" s="2"/>
    </row>
    <row r="22" spans="1:8" ht="30" x14ac:dyDescent="0.25">
      <c r="A22" s="6" t="s">
        <v>24</v>
      </c>
      <c r="B22" s="3" t="s">
        <v>64</v>
      </c>
      <c r="C22" s="5"/>
      <c r="D22" s="2"/>
      <c r="E22" s="2"/>
      <c r="F22" s="2"/>
      <c r="G22" s="2"/>
      <c r="H22" s="2"/>
    </row>
    <row r="23" spans="1:8" ht="75" x14ac:dyDescent="0.25">
      <c r="A23" s="6" t="s">
        <v>65</v>
      </c>
      <c r="B23" s="3" t="s">
        <v>53</v>
      </c>
      <c r="C23" s="5" t="s">
        <v>52</v>
      </c>
      <c r="D23" s="5" t="s">
        <v>9</v>
      </c>
      <c r="E23" s="2">
        <v>21</v>
      </c>
      <c r="F23" s="2">
        <v>206.91</v>
      </c>
      <c r="G23" s="2">
        <f>+F23*1</f>
        <v>206.91</v>
      </c>
      <c r="H23" s="2"/>
    </row>
    <row r="24" spans="1:8" ht="30" x14ac:dyDescent="0.25">
      <c r="A24" s="6" t="s">
        <v>66</v>
      </c>
      <c r="B24" s="3" t="s">
        <v>36</v>
      </c>
      <c r="C24" s="5" t="s">
        <v>27</v>
      </c>
      <c r="D24" s="5" t="s">
        <v>9</v>
      </c>
      <c r="E24" s="2">
        <v>5</v>
      </c>
      <c r="F24" s="2">
        <v>2.0370000000000003E-2</v>
      </c>
      <c r="G24" s="16">
        <f>+F24*500</f>
        <v>10.185</v>
      </c>
      <c r="H24" s="2"/>
    </row>
    <row r="25" spans="1:8" ht="75" x14ac:dyDescent="0.25">
      <c r="A25" s="6" t="s">
        <v>67</v>
      </c>
      <c r="B25" s="3" t="s">
        <v>54</v>
      </c>
      <c r="C25" s="5" t="s">
        <v>52</v>
      </c>
      <c r="D25" s="5" t="s">
        <v>9</v>
      </c>
      <c r="E25" s="2">
        <v>21</v>
      </c>
      <c r="F25" s="2">
        <v>206.91</v>
      </c>
      <c r="G25" s="2">
        <f>+F25*1</f>
        <v>206.91</v>
      </c>
      <c r="H25" s="2"/>
    </row>
    <row r="26" spans="1:8" ht="30" x14ac:dyDescent="0.25">
      <c r="A26" s="6" t="s">
        <v>68</v>
      </c>
      <c r="B26" s="3" t="s">
        <v>37</v>
      </c>
      <c r="C26" s="5" t="s">
        <v>30</v>
      </c>
      <c r="D26" s="5" t="s">
        <v>9</v>
      </c>
      <c r="E26" s="2">
        <v>5</v>
      </c>
      <c r="F26" s="2">
        <v>2.1000000000000001E-2</v>
      </c>
      <c r="G26" s="16">
        <f>+F26*1000</f>
        <v>21</v>
      </c>
      <c r="H26" s="2"/>
    </row>
    <row r="27" spans="1:8" ht="75" x14ac:dyDescent="0.25">
      <c r="A27" s="6" t="s">
        <v>69</v>
      </c>
      <c r="B27" s="3" t="s">
        <v>55</v>
      </c>
      <c r="C27" s="5" t="s">
        <v>52</v>
      </c>
      <c r="D27" s="5" t="s">
        <v>9</v>
      </c>
      <c r="E27" s="2">
        <v>21</v>
      </c>
      <c r="F27" s="2">
        <v>206.91</v>
      </c>
      <c r="G27" s="2">
        <f>+F27*1</f>
        <v>206.91</v>
      </c>
      <c r="H27" s="2"/>
    </row>
    <row r="28" spans="1:8" ht="30" x14ac:dyDescent="0.25">
      <c r="A28" s="6" t="s">
        <v>70</v>
      </c>
      <c r="B28" s="3" t="s">
        <v>38</v>
      </c>
      <c r="C28" s="5" t="s">
        <v>30</v>
      </c>
      <c r="D28" s="5" t="s">
        <v>9</v>
      </c>
      <c r="E28" s="11">
        <v>5</v>
      </c>
      <c r="F28" s="11">
        <v>2.1000000000000001E-2</v>
      </c>
      <c r="G28" s="16">
        <f>+F28*1000</f>
        <v>21</v>
      </c>
      <c r="H28" s="11"/>
    </row>
    <row r="29" spans="1:8" ht="30" x14ac:dyDescent="0.25">
      <c r="A29" s="6" t="s">
        <v>71</v>
      </c>
      <c r="B29" s="3" t="s">
        <v>56</v>
      </c>
      <c r="C29" s="5" t="s">
        <v>52</v>
      </c>
      <c r="D29" s="5" t="s">
        <v>9</v>
      </c>
      <c r="E29" s="7">
        <v>21</v>
      </c>
      <c r="F29" s="7">
        <v>22.99</v>
      </c>
      <c r="G29" s="7">
        <f>+F29*1</f>
        <v>22.99</v>
      </c>
      <c r="H29" s="7"/>
    </row>
    <row r="30" spans="1:8" x14ac:dyDescent="0.25">
      <c r="A30" s="9"/>
      <c r="B30" s="10" t="s">
        <v>72</v>
      </c>
      <c r="C30" s="5"/>
      <c r="D30" s="4"/>
      <c r="E30" s="7"/>
      <c r="F30" s="7"/>
      <c r="G30" s="12">
        <f>SUM(G23:G29)</f>
        <v>695.90499999999997</v>
      </c>
      <c r="H30" s="7"/>
    </row>
  </sheetData>
  <mergeCells count="1">
    <mergeCell ref="A1:F1"/>
  </mergeCells>
  <pageMargins left="0.31496062992125984" right="0.31496062992125984" top="0.55118110236220474" bottom="0.35433070866141736" header="0.31496062992125984" footer="0.31496062992125984"/>
  <pageSetup paperSize="9" scale="95" orientation="landscape" r:id="rId1"/>
  <ignoredErrors>
    <ignoredError sqref="G27:G28 G26 G24" formula="1"/>
    <ignoredError sqref="A5:A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Aušra</cp:lastModifiedBy>
  <cp:lastPrinted>2018-08-06T07:53:35Z</cp:lastPrinted>
  <dcterms:created xsi:type="dcterms:W3CDTF">2018-05-14T12:27:46Z</dcterms:created>
  <dcterms:modified xsi:type="dcterms:W3CDTF">2018-11-09T08:49:43Z</dcterms:modified>
</cp:coreProperties>
</file>