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15" windowHeight="67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0" i="1" l="1"/>
  <c r="F25" i="1"/>
  <c r="E9" i="1"/>
  <c r="F9" i="1" s="1"/>
  <c r="E8" i="1"/>
  <c r="F8" i="1" s="1"/>
  <c r="F34" i="1" l="1"/>
  <c r="F18" i="1" l="1"/>
  <c r="F17" i="1"/>
  <c r="F16" i="1"/>
  <c r="F15" i="1"/>
  <c r="F14" i="1"/>
  <c r="F13" i="1"/>
  <c r="F12" i="1"/>
  <c r="F35" i="1"/>
  <c r="F33" i="1"/>
  <c r="F32" i="1"/>
  <c r="F31" i="1"/>
  <c r="F30" i="1"/>
  <c r="F29" i="1"/>
  <c r="F28" i="1"/>
  <c r="F27" i="1"/>
  <c r="F26" i="1"/>
  <c r="F24" i="1"/>
  <c r="F23" i="1"/>
  <c r="F22" i="1"/>
  <c r="F21" i="1"/>
  <c r="F20" i="1"/>
</calcChain>
</file>

<file path=xl/sharedStrings.xml><?xml version="1.0" encoding="utf-8"?>
<sst xmlns="http://schemas.openxmlformats.org/spreadsheetml/2006/main" count="114" uniqueCount="100">
  <si>
    <t xml:space="preserve">             Perkamų vienkartinių medicininių priemonių sąrašas</t>
  </si>
  <si>
    <t>Priedas Nr. 2</t>
  </si>
  <si>
    <t>Eil. Nr.</t>
  </si>
  <si>
    <t>Priemonės pavadinimas</t>
  </si>
  <si>
    <t>Orientacinis kiekis metams</t>
  </si>
  <si>
    <t>PVM tarifas %</t>
  </si>
  <si>
    <t>Vnt. kaina EUR (su PVM)</t>
  </si>
  <si>
    <t>Viso kaina EUR (su PVM)</t>
  </si>
  <si>
    <t>Gamintojas</t>
  </si>
  <si>
    <t>BENDRIEJI REIKALAVIMAI PRIEMONĖMS. Vienai/visai pozicijai siūlyti produktą tik iš vieno gamintojo.</t>
  </si>
  <si>
    <t>Kitos medicininės priemonės</t>
  </si>
  <si>
    <t>2</t>
  </si>
  <si>
    <t>Vienkartinis, sterilus odos biopsijos paėmėjas</t>
  </si>
  <si>
    <t>2.1</t>
  </si>
  <si>
    <t>2mmx6,0-6,5mm</t>
  </si>
  <si>
    <t>iki 20 vnt</t>
  </si>
  <si>
    <t>2.2</t>
  </si>
  <si>
    <t>4mmx6,0-6,5mm</t>
  </si>
  <si>
    <t>iki 50 vnt</t>
  </si>
  <si>
    <t>Viso 2 dalis</t>
  </si>
  <si>
    <t>iki 2000 vnt</t>
  </si>
  <si>
    <t xml:space="preserve">                              Vaistinės tara ir pagalbinės priemonės</t>
  </si>
  <si>
    <t>iki 500 vnt</t>
  </si>
  <si>
    <t>12</t>
  </si>
  <si>
    <t xml:space="preserve">Buteliai stikliniai tamsaus stiklo plačiakakliai, tepalų fasavimui su kamščiais 100g </t>
  </si>
  <si>
    <t>iki 200 vnt</t>
  </si>
  <si>
    <t>13</t>
  </si>
  <si>
    <t>Buteliai stikliniai tamsaus stiklo, siaurakakliai, uždaromi užsukamais dangteliais, vaistų fasavimui 500 ml</t>
  </si>
  <si>
    <t>iki 100 vnt</t>
  </si>
  <si>
    <t>14</t>
  </si>
  <si>
    <t>Buteliai stikliniai tamsaus stiklo, siaurakakliai, uždaromi užsukamais dangteliais, vaistų fasavimui 250 ml</t>
  </si>
  <si>
    <t>15</t>
  </si>
  <si>
    <t>Buteliai stikliniai tamsaus stiklo, siaurakakliai, uždaromi užsukamais dangteliais, vaistų fasavimui 100 ml</t>
  </si>
  <si>
    <t>16</t>
  </si>
  <si>
    <t>Buteliai stikliniai tamsaus stiklo, siaurakakliai, uždaromi užsukamais dangteliais, vaistų fasavimui 50 ml</t>
  </si>
  <si>
    <t>17</t>
  </si>
  <si>
    <t>Vienkartiniai plastikiniai indeliai 100-150ml talpos, užsukami arba uždaromi dangčiu, skirti tepalų ir suspenzijų fasavimui, sterilus, individualiame įpakavime</t>
  </si>
  <si>
    <t>18</t>
  </si>
  <si>
    <t>Vienkartiniai plastikiniai indeliai 1000g talpos, užsukami arba uždaromi dangčiu, skirti tepalų išfasavimui vaistinėje</t>
  </si>
  <si>
    <t>iki 600 vnt</t>
  </si>
  <si>
    <t>20</t>
  </si>
  <si>
    <t xml:space="preserve">Maišiukai vaistų fasavimui, polietileniniai </t>
  </si>
  <si>
    <t>20.1</t>
  </si>
  <si>
    <t>4x6cm</t>
  </si>
  <si>
    <t>iki 240 vnt</t>
  </si>
  <si>
    <t>20.2</t>
  </si>
  <si>
    <t>6x8cm</t>
  </si>
  <si>
    <t>20.3</t>
  </si>
  <si>
    <t>8x10cm</t>
  </si>
  <si>
    <t>20.4</t>
  </si>
  <si>
    <t>10x12cm</t>
  </si>
  <si>
    <t>20.5</t>
  </si>
  <si>
    <t>16x25cm</t>
  </si>
  <si>
    <t>iki 3000 vnt</t>
  </si>
  <si>
    <t>Viso 20 dalis</t>
  </si>
  <si>
    <t>21</t>
  </si>
  <si>
    <t>Matavimo indai stikliniai graduoti su patikra, (stiklinės, cilindrai)  (1000 ml)</t>
  </si>
  <si>
    <t xml:space="preserve">1 vnt </t>
  </si>
  <si>
    <t>22</t>
  </si>
  <si>
    <t>Matavimo indai stikliniai graduoti su patikra, (stiklinės, cilindrai)  (500 ml)</t>
  </si>
  <si>
    <t>23</t>
  </si>
  <si>
    <t>Matavimo indai stikliniai  graduoti su patikra, (stiklinės, cilindrai)  (250 ml)</t>
  </si>
  <si>
    <t>24</t>
  </si>
  <si>
    <t>Matavimo indai stikliniai  graduoti su patikra, (cilindrai) (100 ml)</t>
  </si>
  <si>
    <t>25</t>
  </si>
  <si>
    <t>Matavimo indai stikliniai  graduoti su patikra, (cilindrai) (50 ml)</t>
  </si>
  <si>
    <t>26</t>
  </si>
  <si>
    <t>Matavimo indai stikiliniai graduoti su patikra, (cilindrai)  (25 ml)</t>
  </si>
  <si>
    <t>iki 2 vnt</t>
  </si>
  <si>
    <t>36</t>
  </si>
  <si>
    <t>Pipetės stiklinės su patikra 1 ml</t>
  </si>
  <si>
    <t>37</t>
  </si>
  <si>
    <t>Pipetės stiklinės su patikra 2 ml</t>
  </si>
  <si>
    <t>38</t>
  </si>
  <si>
    <t>Buteliai stikliniai tamsaus stiklo siaurakakliai, uždaromi užsukamais dangteliais, vaistų fasavimui 5ml</t>
  </si>
  <si>
    <t>39</t>
  </si>
  <si>
    <t>Vienkartiniai plastikiniai indeliai 60ml talpos, užsukami arba uždaromi dangčiu, skirti tepalų ir suspenzijų fasavimui, sterilus, individualiame įpakavime</t>
  </si>
  <si>
    <t xml:space="preserve"> Marienfeld superior, 3668141 +5458752</t>
  </si>
  <si>
    <t xml:space="preserve"> Marienfeld superior, 3655107 +5457418</t>
  </si>
  <si>
    <t xml:space="preserve"> Marienfeld superior, 3655106 +5457442</t>
  </si>
  <si>
    <t xml:space="preserve"> Marienfeld superior, 3655105 +5459907</t>
  </si>
  <si>
    <t xml:space="preserve"> Marienfeld superior, 3655104 +5459907</t>
  </si>
  <si>
    <t>FLMedical, 25035</t>
  </si>
  <si>
    <t>Deltalab, 202915N</t>
  </si>
  <si>
    <t>Deltalab, M5555</t>
  </si>
  <si>
    <t>Deltalab, M6080</t>
  </si>
  <si>
    <t>Deltalab, M800120</t>
  </si>
  <si>
    <t>Deltalab, M110110</t>
  </si>
  <si>
    <t>Deltalab, M180250</t>
  </si>
  <si>
    <t xml:space="preserve">Marienfeld, 2106162 </t>
  </si>
  <si>
    <t>Marienfeld, 2106141</t>
  </si>
  <si>
    <t>Marienfeld, 2106111</t>
  </si>
  <si>
    <t>Marienfeld, 2106081</t>
  </si>
  <si>
    <t>Marienfeld, 2106061</t>
  </si>
  <si>
    <t>Marienfeld, 2106041</t>
  </si>
  <si>
    <t>Marienfeld, 1902040</t>
  </si>
  <si>
    <t>Marienfeld, 1902060</t>
  </si>
  <si>
    <t>FLMedical, 25185</t>
  </si>
  <si>
    <t xml:space="preserve"> Marienfeld superior, 3655130 +5459907</t>
  </si>
  <si>
    <t>Kai Medical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</si>
</sst>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b/>
      <sz val="1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5" fillId="0" borderId="3" xfId="0" applyFont="1" applyFill="1" applyBorder="1" applyAlignment="1">
      <alignment horizontal="center" vertical="top"/>
    </xf>
    <xf numFmtId="2" fontId="5" fillId="0" borderId="3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2" fontId="1" fillId="0" borderId="0" xfId="0" applyNumberFormat="1" applyFont="1" applyAlignment="1">
      <alignment horizontal="center" vertical="top"/>
    </xf>
    <xf numFmtId="2" fontId="3" fillId="0" borderId="0" xfId="0" applyNumberFormat="1" applyFont="1" applyAlignment="1">
      <alignment horizontal="center" vertical="top"/>
    </xf>
    <xf numFmtId="2" fontId="4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right" vertical="top" wrapText="1"/>
    </xf>
    <xf numFmtId="2" fontId="4" fillId="3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pane ySplit="4" topLeftCell="A5" activePane="bottomLeft" state="frozen"/>
      <selection pane="bottomLeft" activeCell="B19" sqref="B19"/>
    </sheetView>
  </sheetViews>
  <sheetFormatPr defaultRowHeight="12.75" outlineLevelCol="1" x14ac:dyDescent="0.25"/>
  <cols>
    <col min="1" max="1" width="7.140625" style="5" customWidth="1"/>
    <col min="2" max="2" width="65" style="5" customWidth="1"/>
    <col min="3" max="3" width="13.140625" style="24" customWidth="1"/>
    <col min="4" max="4" width="7.5703125" style="5" customWidth="1"/>
    <col min="5" max="5" width="10" style="24" customWidth="1"/>
    <col min="6" max="6" width="9.85546875" style="39" customWidth="1"/>
    <col min="7" max="7" width="18.140625" style="24" customWidth="1"/>
    <col min="8" max="8" width="9.140625" style="5" hidden="1" customWidth="1" outlineLevel="1"/>
    <col min="9" max="9" width="9.140625" style="5" collapsed="1"/>
    <col min="10" max="16384" width="9.140625" style="5"/>
  </cols>
  <sheetData>
    <row r="1" spans="1:12" customFormat="1" ht="15" x14ac:dyDescent="0.25">
      <c r="A1" s="1"/>
      <c r="B1" s="2"/>
      <c r="C1" s="3"/>
      <c r="D1" s="4"/>
      <c r="E1" s="3"/>
      <c r="F1" s="32"/>
      <c r="G1" s="3"/>
      <c r="H1" s="5"/>
      <c r="I1" s="5"/>
      <c r="J1" s="5"/>
      <c r="K1" s="5"/>
      <c r="L1" s="5"/>
    </row>
    <row r="2" spans="1:12" customFormat="1" ht="22.5" x14ac:dyDescent="0.25">
      <c r="A2" s="6"/>
      <c r="B2" s="7" t="s">
        <v>0</v>
      </c>
      <c r="C2" s="3"/>
      <c r="D2" s="8"/>
      <c r="E2" s="3"/>
      <c r="F2" s="33" t="s">
        <v>1</v>
      </c>
      <c r="G2" s="24"/>
      <c r="H2" s="5"/>
      <c r="I2" s="5"/>
      <c r="J2" s="5"/>
      <c r="K2" s="5"/>
      <c r="L2" s="5"/>
    </row>
    <row r="3" spans="1:12" customFormat="1" ht="22.5" x14ac:dyDescent="0.25">
      <c r="A3" s="6"/>
      <c r="B3" s="9"/>
      <c r="C3" s="3"/>
      <c r="D3" s="8"/>
      <c r="E3" s="3"/>
      <c r="F3" s="32"/>
      <c r="G3" s="30"/>
      <c r="H3" s="5"/>
      <c r="I3" s="5"/>
      <c r="J3" s="5"/>
      <c r="K3" s="5"/>
      <c r="L3" s="5"/>
    </row>
    <row r="4" spans="1:12" customFormat="1" ht="38.25" x14ac:dyDescent="0.25">
      <c r="A4" s="10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34" t="s">
        <v>7</v>
      </c>
      <c r="G4" s="12" t="s">
        <v>8</v>
      </c>
      <c r="H4" s="5"/>
      <c r="I4" s="5"/>
      <c r="J4" s="5"/>
      <c r="K4" s="5"/>
      <c r="L4" s="5"/>
    </row>
    <row r="5" spans="1:12" customFormat="1" ht="25.5" x14ac:dyDescent="0.25">
      <c r="A5" s="10"/>
      <c r="B5" s="13" t="s">
        <v>9</v>
      </c>
      <c r="C5" s="12"/>
      <c r="D5" s="12"/>
      <c r="E5" s="12"/>
      <c r="F5" s="34"/>
      <c r="G5" s="12"/>
      <c r="H5" s="5"/>
      <c r="I5" s="5"/>
      <c r="J5" s="5"/>
      <c r="K5" s="5"/>
      <c r="L5" s="5"/>
    </row>
    <row r="6" spans="1:12" customFormat="1" ht="13.9" customHeight="1" x14ac:dyDescent="0.25">
      <c r="A6" s="14"/>
      <c r="B6" s="14" t="s">
        <v>10</v>
      </c>
      <c r="C6" s="15"/>
      <c r="D6" s="16"/>
      <c r="E6" s="15"/>
      <c r="F6" s="35"/>
      <c r="G6" s="15"/>
      <c r="H6" s="5"/>
      <c r="I6" s="5"/>
      <c r="J6" s="5"/>
      <c r="K6" s="5"/>
      <c r="L6" s="5"/>
    </row>
    <row r="7" spans="1:12" customFormat="1" ht="13.5" customHeight="1" x14ac:dyDescent="0.25">
      <c r="A7" s="10" t="s">
        <v>11</v>
      </c>
      <c r="B7" s="17" t="s">
        <v>12</v>
      </c>
      <c r="C7" s="18"/>
      <c r="D7" s="17"/>
      <c r="E7" s="18"/>
      <c r="F7" s="36"/>
      <c r="G7" s="18"/>
      <c r="H7" s="5"/>
      <c r="I7" s="5"/>
      <c r="J7" s="5"/>
      <c r="K7" s="5"/>
      <c r="L7" s="5"/>
    </row>
    <row r="8" spans="1:12" customFormat="1" ht="13.5" customHeight="1" x14ac:dyDescent="0.25">
      <c r="A8" s="28" t="s">
        <v>13</v>
      </c>
      <c r="B8" s="29" t="s">
        <v>14</v>
      </c>
      <c r="C8" s="18" t="s">
        <v>15</v>
      </c>
      <c r="D8" s="18">
        <v>5</v>
      </c>
      <c r="E8" s="18">
        <f>+H8*1.05</f>
        <v>1.6800000000000002</v>
      </c>
      <c r="F8" s="36">
        <f>+E8*20</f>
        <v>33.6</v>
      </c>
      <c r="G8" s="18" t="s">
        <v>99</v>
      </c>
      <c r="H8" s="5">
        <v>1.6</v>
      </c>
      <c r="I8" s="5"/>
      <c r="J8" s="5"/>
      <c r="K8" s="5"/>
      <c r="L8" s="5"/>
    </row>
    <row r="9" spans="1:12" customFormat="1" ht="13.5" customHeight="1" x14ac:dyDescent="0.25">
      <c r="A9" s="28" t="s">
        <v>16</v>
      </c>
      <c r="B9" s="29" t="s">
        <v>17</v>
      </c>
      <c r="C9" s="18" t="s">
        <v>18</v>
      </c>
      <c r="D9" s="18">
        <v>5</v>
      </c>
      <c r="E9" s="18">
        <f>+H9*1.05</f>
        <v>1.6800000000000002</v>
      </c>
      <c r="F9" s="36">
        <f>+E9*20</f>
        <v>33.6</v>
      </c>
      <c r="G9" s="18" t="s">
        <v>99</v>
      </c>
      <c r="H9" s="5">
        <v>1.6</v>
      </c>
      <c r="I9" s="5"/>
      <c r="J9" s="5"/>
      <c r="K9" s="5"/>
      <c r="L9" s="5"/>
    </row>
    <row r="10" spans="1:12" customFormat="1" ht="13.5" customHeight="1" x14ac:dyDescent="0.25">
      <c r="A10" s="10"/>
      <c r="B10" s="19" t="s">
        <v>19</v>
      </c>
      <c r="C10" s="18"/>
      <c r="D10" s="17"/>
      <c r="E10" s="18"/>
      <c r="F10" s="46">
        <f>SUM(F8:F9)</f>
        <v>67.2</v>
      </c>
      <c r="G10" s="18"/>
      <c r="H10" s="5"/>
      <c r="I10" s="5"/>
      <c r="J10" s="5"/>
      <c r="K10" s="5"/>
      <c r="L10" s="5"/>
    </row>
    <row r="11" spans="1:12" customFormat="1" ht="15" x14ac:dyDescent="0.25">
      <c r="A11" s="20"/>
      <c r="B11" s="21" t="s">
        <v>21</v>
      </c>
      <c r="C11" s="22"/>
      <c r="D11" s="23"/>
      <c r="E11" s="27"/>
      <c r="F11" s="37"/>
      <c r="G11" s="27"/>
      <c r="H11" s="5"/>
      <c r="I11" s="5"/>
      <c r="J11" s="5"/>
      <c r="K11" s="5"/>
      <c r="L11" s="5"/>
    </row>
    <row r="12" spans="1:12" customFormat="1" ht="25.5" x14ac:dyDescent="0.25">
      <c r="A12" s="41" t="s">
        <v>23</v>
      </c>
      <c r="B12" s="42" t="s">
        <v>24</v>
      </c>
      <c r="C12" s="22" t="s">
        <v>25</v>
      </c>
      <c r="D12" s="23">
        <v>21</v>
      </c>
      <c r="E12" s="27">
        <v>1.9964999999999999</v>
      </c>
      <c r="F12" s="38">
        <f>E12*200</f>
        <v>399.3</v>
      </c>
      <c r="G12" s="31" t="s">
        <v>77</v>
      </c>
      <c r="H12" s="5"/>
      <c r="I12" s="5"/>
      <c r="J12" s="5"/>
      <c r="K12" s="5"/>
      <c r="L12" s="5"/>
    </row>
    <row r="13" spans="1:12" customFormat="1" ht="25.5" x14ac:dyDescent="0.25">
      <c r="A13" s="41" t="s">
        <v>26</v>
      </c>
      <c r="B13" s="42" t="s">
        <v>27</v>
      </c>
      <c r="C13" s="22" t="s">
        <v>28</v>
      </c>
      <c r="D13" s="23">
        <v>21</v>
      </c>
      <c r="E13" s="27">
        <v>2.3594999999999997</v>
      </c>
      <c r="F13" s="38">
        <f>E13*100</f>
        <v>235.94999999999996</v>
      </c>
      <c r="G13" s="31" t="s">
        <v>78</v>
      </c>
      <c r="H13" s="5"/>
      <c r="I13" s="5"/>
      <c r="J13" s="5"/>
      <c r="K13" s="5"/>
      <c r="L13" s="5"/>
    </row>
    <row r="14" spans="1:12" customFormat="1" ht="25.5" x14ac:dyDescent="0.25">
      <c r="A14" s="41" t="s">
        <v>29</v>
      </c>
      <c r="B14" s="42" t="s">
        <v>30</v>
      </c>
      <c r="C14" s="22" t="s">
        <v>22</v>
      </c>
      <c r="D14" s="23">
        <v>21</v>
      </c>
      <c r="E14" s="27">
        <v>1.573</v>
      </c>
      <c r="F14" s="38">
        <f>E14*500</f>
        <v>786.5</v>
      </c>
      <c r="G14" s="31" t="s">
        <v>79</v>
      </c>
      <c r="H14" s="5"/>
      <c r="I14" s="5"/>
      <c r="J14" s="5"/>
      <c r="K14" s="5"/>
      <c r="L14" s="5"/>
    </row>
    <row r="15" spans="1:12" customFormat="1" ht="25.5" x14ac:dyDescent="0.25">
      <c r="A15" s="41" t="s">
        <v>31</v>
      </c>
      <c r="B15" s="43" t="s">
        <v>32</v>
      </c>
      <c r="C15" s="22" t="s">
        <v>25</v>
      </c>
      <c r="D15" s="23">
        <v>21</v>
      </c>
      <c r="E15" s="27">
        <v>1.089</v>
      </c>
      <c r="F15" s="37">
        <f>E15*200</f>
        <v>217.79999999999998</v>
      </c>
      <c r="G15" s="31" t="s">
        <v>80</v>
      </c>
      <c r="H15" s="5"/>
      <c r="I15" s="5"/>
      <c r="J15" s="5"/>
      <c r="K15" s="5"/>
      <c r="L15" s="5"/>
    </row>
    <row r="16" spans="1:12" customFormat="1" ht="25.5" x14ac:dyDescent="0.25">
      <c r="A16" s="41" t="s">
        <v>33</v>
      </c>
      <c r="B16" s="43" t="s">
        <v>34</v>
      </c>
      <c r="C16" s="22" t="s">
        <v>22</v>
      </c>
      <c r="D16" s="23">
        <v>21</v>
      </c>
      <c r="E16" s="27">
        <v>0.60499999999999998</v>
      </c>
      <c r="F16" s="37">
        <f>E16*500</f>
        <v>302.5</v>
      </c>
      <c r="G16" s="31" t="s">
        <v>81</v>
      </c>
      <c r="H16" s="5"/>
      <c r="I16" s="5"/>
      <c r="J16" s="5"/>
      <c r="K16" s="5"/>
      <c r="L16" s="5"/>
    </row>
    <row r="17" spans="1:12" customFormat="1" ht="25.5" x14ac:dyDescent="0.25">
      <c r="A17" s="41" t="s">
        <v>35</v>
      </c>
      <c r="B17" s="43" t="s">
        <v>36</v>
      </c>
      <c r="C17" s="22" t="s">
        <v>22</v>
      </c>
      <c r="D17" s="23">
        <v>5</v>
      </c>
      <c r="E17" s="27">
        <v>0.1089</v>
      </c>
      <c r="F17" s="37">
        <f>E17*500</f>
        <v>54.449999999999996</v>
      </c>
      <c r="G17" s="31" t="s">
        <v>82</v>
      </c>
      <c r="H17" s="5"/>
      <c r="I17" s="5"/>
      <c r="J17" s="5"/>
      <c r="K17" s="5"/>
      <c r="L17" s="5"/>
    </row>
    <row r="18" spans="1:12" customFormat="1" ht="25.5" x14ac:dyDescent="0.25">
      <c r="A18" s="41" t="s">
        <v>37</v>
      </c>
      <c r="B18" s="43" t="s">
        <v>38</v>
      </c>
      <c r="C18" s="22" t="s">
        <v>18</v>
      </c>
      <c r="D18" s="23">
        <v>21</v>
      </c>
      <c r="E18" s="27">
        <v>4.84</v>
      </c>
      <c r="F18" s="37">
        <f>E18*50</f>
        <v>242</v>
      </c>
      <c r="G18" s="31" t="s">
        <v>83</v>
      </c>
      <c r="H18" s="5"/>
      <c r="I18" s="5"/>
      <c r="J18" s="5"/>
      <c r="K18" s="5"/>
      <c r="L18" s="5"/>
    </row>
    <row r="19" spans="1:12" customFormat="1" ht="15" x14ac:dyDescent="0.25">
      <c r="A19" s="41" t="s">
        <v>40</v>
      </c>
      <c r="B19" s="29" t="s">
        <v>41</v>
      </c>
      <c r="C19" s="22"/>
      <c r="D19" s="23"/>
      <c r="E19" s="27"/>
      <c r="F19" s="37"/>
      <c r="G19" s="27"/>
      <c r="H19" s="5"/>
      <c r="I19" s="5"/>
      <c r="J19" s="5"/>
      <c r="K19" s="5"/>
      <c r="L19" s="5"/>
    </row>
    <row r="20" spans="1:12" customFormat="1" ht="15" x14ac:dyDescent="0.25">
      <c r="A20" s="44" t="s">
        <v>42</v>
      </c>
      <c r="B20" s="29" t="s">
        <v>43</v>
      </c>
      <c r="C20" s="22" t="s">
        <v>44</v>
      </c>
      <c r="D20" s="23">
        <v>21</v>
      </c>
      <c r="E20" s="25">
        <v>7.2599999999999998E-2</v>
      </c>
      <c r="F20" s="26">
        <f>E20*240</f>
        <v>17.423999999999999</v>
      </c>
      <c r="G20" s="25" t="s">
        <v>84</v>
      </c>
      <c r="H20" s="5"/>
      <c r="I20" s="5"/>
      <c r="J20" s="5"/>
      <c r="K20" s="5"/>
      <c r="L20" s="5"/>
    </row>
    <row r="21" spans="1:12" customFormat="1" ht="15" x14ac:dyDescent="0.25">
      <c r="A21" s="44" t="s">
        <v>45</v>
      </c>
      <c r="B21" s="29" t="s">
        <v>46</v>
      </c>
      <c r="C21" s="22" t="s">
        <v>44</v>
      </c>
      <c r="D21" s="23">
        <v>21</v>
      </c>
      <c r="E21" s="25">
        <v>0.121</v>
      </c>
      <c r="F21" s="26">
        <f>E21*240</f>
        <v>29.04</v>
      </c>
      <c r="G21" s="25" t="s">
        <v>85</v>
      </c>
      <c r="H21" s="5"/>
      <c r="I21" s="5"/>
      <c r="J21" s="5"/>
      <c r="K21" s="5"/>
      <c r="L21" s="5"/>
    </row>
    <row r="22" spans="1:12" customFormat="1" ht="15" x14ac:dyDescent="0.25">
      <c r="A22" s="44" t="s">
        <v>47</v>
      </c>
      <c r="B22" s="29" t="s">
        <v>48</v>
      </c>
      <c r="C22" s="22" t="s">
        <v>39</v>
      </c>
      <c r="D22" s="23">
        <v>21</v>
      </c>
      <c r="E22" s="25">
        <v>0.1452</v>
      </c>
      <c r="F22" s="26">
        <f>E22*600</f>
        <v>87.12</v>
      </c>
      <c r="G22" s="25" t="s">
        <v>86</v>
      </c>
      <c r="H22" s="5"/>
      <c r="I22" s="5"/>
      <c r="J22" s="5"/>
      <c r="K22" s="5"/>
      <c r="L22" s="5"/>
    </row>
    <row r="23" spans="1:12" customFormat="1" ht="15" x14ac:dyDescent="0.25">
      <c r="A23" s="44" t="s">
        <v>49</v>
      </c>
      <c r="B23" s="29" t="s">
        <v>50</v>
      </c>
      <c r="C23" s="22" t="s">
        <v>39</v>
      </c>
      <c r="D23" s="23">
        <v>21</v>
      </c>
      <c r="E23" s="25">
        <v>0.30249999999999999</v>
      </c>
      <c r="F23" s="26">
        <f>E23*600</f>
        <v>181.5</v>
      </c>
      <c r="G23" s="25" t="s">
        <v>87</v>
      </c>
      <c r="H23" s="5"/>
      <c r="I23" s="5"/>
      <c r="J23" s="5"/>
      <c r="K23" s="5"/>
      <c r="L23" s="5"/>
    </row>
    <row r="24" spans="1:12" customFormat="1" ht="15" x14ac:dyDescent="0.25">
      <c r="A24" s="44" t="s">
        <v>51</v>
      </c>
      <c r="B24" s="29" t="s">
        <v>52</v>
      </c>
      <c r="C24" s="22" t="s">
        <v>53</v>
      </c>
      <c r="D24" s="23">
        <v>21</v>
      </c>
      <c r="E24" s="25">
        <v>0.31459999999999999</v>
      </c>
      <c r="F24" s="26">
        <f>E24*3000</f>
        <v>943.8</v>
      </c>
      <c r="G24" s="25" t="s">
        <v>88</v>
      </c>
      <c r="H24" s="5"/>
      <c r="I24" s="5"/>
      <c r="J24" s="5"/>
      <c r="K24" s="5"/>
      <c r="L24" s="5"/>
    </row>
    <row r="25" spans="1:12" customFormat="1" ht="15" x14ac:dyDescent="0.25">
      <c r="A25" s="44"/>
      <c r="B25" s="45" t="s">
        <v>54</v>
      </c>
      <c r="C25" s="22"/>
      <c r="D25" s="23"/>
      <c r="E25" s="27"/>
      <c r="F25" s="40">
        <f>SUM(F20:F24)</f>
        <v>1258.884</v>
      </c>
      <c r="G25" s="27"/>
      <c r="H25" s="5"/>
      <c r="I25" s="5"/>
      <c r="J25" s="5"/>
      <c r="K25" s="5"/>
      <c r="L25" s="5"/>
    </row>
    <row r="26" spans="1:12" customFormat="1" ht="15" x14ac:dyDescent="0.25">
      <c r="A26" s="41" t="s">
        <v>55</v>
      </c>
      <c r="B26" s="43" t="s">
        <v>56</v>
      </c>
      <c r="C26" s="22" t="s">
        <v>57</v>
      </c>
      <c r="D26" s="23">
        <v>21</v>
      </c>
      <c r="E26" s="27">
        <v>36.299999999999997</v>
      </c>
      <c r="F26" s="37">
        <f>E26*1</f>
        <v>36.299999999999997</v>
      </c>
      <c r="G26" s="25" t="s">
        <v>89</v>
      </c>
      <c r="H26" s="5"/>
      <c r="I26" s="5"/>
      <c r="J26" s="5"/>
      <c r="K26" s="5"/>
      <c r="L26" s="5"/>
    </row>
    <row r="27" spans="1:12" customFormat="1" ht="15" x14ac:dyDescent="0.25">
      <c r="A27" s="41" t="s">
        <v>58</v>
      </c>
      <c r="B27" s="43" t="s">
        <v>59</v>
      </c>
      <c r="C27" s="22" t="s">
        <v>57</v>
      </c>
      <c r="D27" s="23">
        <v>21</v>
      </c>
      <c r="E27" s="27">
        <v>24.2</v>
      </c>
      <c r="F27" s="37">
        <f t="shared" ref="F27:F31" si="0">E27*1</f>
        <v>24.2</v>
      </c>
      <c r="G27" s="25" t="s">
        <v>90</v>
      </c>
      <c r="H27" s="5"/>
      <c r="I27" s="5"/>
      <c r="J27" s="5"/>
      <c r="K27" s="5"/>
      <c r="L27" s="5"/>
    </row>
    <row r="28" spans="1:12" customFormat="1" ht="15" x14ac:dyDescent="0.25">
      <c r="A28" s="41" t="s">
        <v>60</v>
      </c>
      <c r="B28" s="43" t="s">
        <v>61</v>
      </c>
      <c r="C28" s="22" t="s">
        <v>57</v>
      </c>
      <c r="D28" s="23">
        <v>21</v>
      </c>
      <c r="E28" s="27">
        <v>18.149999999999999</v>
      </c>
      <c r="F28" s="37">
        <f t="shared" si="0"/>
        <v>18.149999999999999</v>
      </c>
      <c r="G28" s="25" t="s">
        <v>91</v>
      </c>
      <c r="H28" s="5"/>
      <c r="I28" s="5"/>
      <c r="J28" s="5"/>
      <c r="K28" s="5"/>
      <c r="L28" s="5"/>
    </row>
    <row r="29" spans="1:12" customFormat="1" ht="15" x14ac:dyDescent="0.25">
      <c r="A29" s="41" t="s">
        <v>62</v>
      </c>
      <c r="B29" s="43" t="s">
        <v>63</v>
      </c>
      <c r="C29" s="22" t="s">
        <v>57</v>
      </c>
      <c r="D29" s="23">
        <v>21</v>
      </c>
      <c r="E29" s="27">
        <v>14.52</v>
      </c>
      <c r="F29" s="37">
        <f t="shared" si="0"/>
        <v>14.52</v>
      </c>
      <c r="G29" s="25" t="s">
        <v>92</v>
      </c>
      <c r="H29" s="5"/>
      <c r="I29" s="5"/>
      <c r="J29" s="5"/>
      <c r="K29" s="5"/>
      <c r="L29" s="5"/>
    </row>
    <row r="30" spans="1:12" customFormat="1" ht="15" x14ac:dyDescent="0.25">
      <c r="A30" s="41" t="s">
        <v>64</v>
      </c>
      <c r="B30" s="43" t="s">
        <v>65</v>
      </c>
      <c r="C30" s="22" t="s">
        <v>57</v>
      </c>
      <c r="D30" s="23">
        <v>21</v>
      </c>
      <c r="E30" s="27">
        <v>14.52</v>
      </c>
      <c r="F30" s="37">
        <f t="shared" si="0"/>
        <v>14.52</v>
      </c>
      <c r="G30" s="25" t="s">
        <v>93</v>
      </c>
      <c r="H30" s="5"/>
      <c r="I30" s="5"/>
      <c r="J30" s="5"/>
      <c r="K30" s="5"/>
      <c r="L30" s="5"/>
    </row>
    <row r="31" spans="1:12" customFormat="1" ht="15" x14ac:dyDescent="0.25">
      <c r="A31" s="41" t="s">
        <v>66</v>
      </c>
      <c r="B31" s="43" t="s">
        <v>67</v>
      </c>
      <c r="C31" s="22" t="s">
        <v>57</v>
      </c>
      <c r="D31" s="23">
        <v>21</v>
      </c>
      <c r="E31" s="27">
        <v>14.52</v>
      </c>
      <c r="F31" s="37">
        <f t="shared" si="0"/>
        <v>14.52</v>
      </c>
      <c r="G31" s="25" t="s">
        <v>94</v>
      </c>
      <c r="H31" s="5"/>
      <c r="I31" s="5"/>
      <c r="J31" s="5"/>
      <c r="K31" s="5"/>
      <c r="L31" s="5"/>
    </row>
    <row r="32" spans="1:12" customFormat="1" ht="15" x14ac:dyDescent="0.25">
      <c r="A32" s="41" t="s">
        <v>69</v>
      </c>
      <c r="B32" s="43" t="s">
        <v>70</v>
      </c>
      <c r="C32" s="22" t="s">
        <v>68</v>
      </c>
      <c r="D32" s="23">
        <v>21</v>
      </c>
      <c r="E32" s="27">
        <v>6.05</v>
      </c>
      <c r="F32" s="37">
        <f>E32*2</f>
        <v>12.1</v>
      </c>
      <c r="G32" s="25" t="s">
        <v>95</v>
      </c>
      <c r="H32" s="5"/>
      <c r="I32" s="5"/>
      <c r="J32" s="5"/>
      <c r="K32" s="5"/>
      <c r="L32" s="5"/>
    </row>
    <row r="33" spans="1:12" customFormat="1" ht="15" x14ac:dyDescent="0.25">
      <c r="A33" s="41" t="s">
        <v>71</v>
      </c>
      <c r="B33" s="43" t="s">
        <v>72</v>
      </c>
      <c r="C33" s="22" t="s">
        <v>68</v>
      </c>
      <c r="D33" s="23">
        <v>21</v>
      </c>
      <c r="E33" s="27">
        <v>6.05</v>
      </c>
      <c r="F33" s="37">
        <f>E33*2</f>
        <v>12.1</v>
      </c>
      <c r="G33" s="25" t="s">
        <v>96</v>
      </c>
      <c r="H33" s="5"/>
      <c r="I33" s="5"/>
      <c r="J33" s="5"/>
      <c r="K33" s="5"/>
      <c r="L33" s="5"/>
    </row>
    <row r="34" spans="1:12" customFormat="1" ht="25.5" x14ac:dyDescent="0.25">
      <c r="A34" s="41" t="s">
        <v>73</v>
      </c>
      <c r="B34" s="43" t="s">
        <v>74</v>
      </c>
      <c r="C34" s="22" t="s">
        <v>22</v>
      </c>
      <c r="D34" s="23">
        <v>21</v>
      </c>
      <c r="E34" s="27">
        <v>0.53239999999999998</v>
      </c>
      <c r="F34" s="37">
        <f>E34*500</f>
        <v>266.2</v>
      </c>
      <c r="G34" s="31" t="s">
        <v>98</v>
      </c>
      <c r="H34" s="5"/>
      <c r="I34" s="5"/>
      <c r="J34" s="5"/>
      <c r="K34" s="5"/>
      <c r="L34" s="5"/>
    </row>
    <row r="35" spans="1:12" customFormat="1" ht="25.5" x14ac:dyDescent="0.25">
      <c r="A35" s="41" t="s">
        <v>75</v>
      </c>
      <c r="B35" s="43" t="s">
        <v>76</v>
      </c>
      <c r="C35" s="22" t="s">
        <v>20</v>
      </c>
      <c r="D35" s="23">
        <v>5</v>
      </c>
      <c r="E35" s="27">
        <v>7.9799999999999996E-2</v>
      </c>
      <c r="F35" s="37">
        <f>E35*2000</f>
        <v>159.6</v>
      </c>
      <c r="G35" s="25" t="s">
        <v>97</v>
      </c>
      <c r="H35" s="5"/>
      <c r="I35" s="5"/>
      <c r="J35" s="5"/>
      <c r="K35" s="5"/>
      <c r="L35" s="5"/>
    </row>
  </sheetData>
  <pageMargins left="0.7" right="0.7" top="0.75" bottom="0.75" header="0.3" footer="0.3"/>
  <pageSetup paperSize="9" orientation="landscape" verticalDpi="0" r:id="rId1"/>
  <ignoredErrors>
    <ignoredError sqref="F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Daubariene</dc:creator>
  <cp:lastModifiedBy>Inga Rinkeviciene</cp:lastModifiedBy>
  <cp:lastPrinted>2019-05-23T13:11:48Z</cp:lastPrinted>
  <dcterms:created xsi:type="dcterms:W3CDTF">2019-05-23T05:58:06Z</dcterms:created>
  <dcterms:modified xsi:type="dcterms:W3CDTF">2019-05-23T13:27:29Z</dcterms:modified>
</cp:coreProperties>
</file>