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228"/>
  <workbookPr defaultThemeVersion="166925"/>
  <mc:AlternateContent xmlns:mc="http://schemas.openxmlformats.org/markup-compatibility/2006">
    <mc:Choice Requires="x15">
      <x15ac:absPath xmlns:x15ac="http://schemas.microsoft.com/office/spreadsheetml/2010/11/ac" url="C:\Users\Biuras\Documents\Serveris\Konkursai\2020 m\2. SIUO METU RUOSIAMA\2020 01 06 Klaipedos universitetine lig._dezo\2. Siuo metu ruosiama\"/>
    </mc:Choice>
  </mc:AlternateContent>
  <xr:revisionPtr revIDLastSave="0" documentId="13_ncr:1_{FABE7B6E-A649-40C5-B1AF-47B3CE89EE7E}" xr6:coauthVersionLast="45" xr6:coauthVersionMax="45" xr10:uidLastSave="{00000000-0000-0000-0000-000000000000}"/>
  <bookViews>
    <workbookView xWindow="-120" yWindow="-120" windowWidth="29040" windowHeight="15840" xr2:uid="{91F0C956-BF63-484D-8ED4-86FF87215C69}"/>
  </bookViews>
  <sheets>
    <sheet name="Lapas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85" i="1" l="1"/>
  <c r="G72" i="1"/>
  <c r="G61" i="1"/>
  <c r="G56" i="1"/>
  <c r="G45" i="1"/>
  <c r="G35" i="1"/>
  <c r="G46" i="1" l="1"/>
  <c r="G16" i="1"/>
  <c r="G15" i="1"/>
  <c r="G14" i="1"/>
  <c r="G13" i="1"/>
  <c r="G17" i="1" l="1"/>
</calcChain>
</file>

<file path=xl/sharedStrings.xml><?xml version="1.0" encoding="utf-8"?>
<sst xmlns="http://schemas.openxmlformats.org/spreadsheetml/2006/main" count="220" uniqueCount="201">
  <si>
    <t>Dezinfekuojančių ir sterilizuojančių priemonių bei indikatorių sąrašas</t>
  </si>
  <si>
    <t xml:space="preserve">        Priedas Nr. 2</t>
  </si>
  <si>
    <t>Eil. Nr.</t>
  </si>
  <si>
    <t>Pavadinimas</t>
  </si>
  <si>
    <t>Orientacinis kiekis metams</t>
  </si>
  <si>
    <t>Mato vnt.</t>
  </si>
  <si>
    <t>PVM tarifas %</t>
  </si>
  <si>
    <t>Mato vnt. kaina, Eur (su PVM)</t>
  </si>
  <si>
    <t>Viso kaina Eur (su PVM)</t>
  </si>
  <si>
    <t>1ltr darbinio skiedinio kaina (nurodant tirpalo procentą)</t>
  </si>
  <si>
    <t>Siūlomas įpakavimas</t>
  </si>
  <si>
    <t>Siūlomo įpakavimo kaina, Eur (su PVM)</t>
  </si>
  <si>
    <t>Firminis pavadinimas, gamintojas/ Siūlomo parametro atitikimas, konkreti parametro reikšmė ir atitikimo patvirtinimas (psl. pasiūlyme, puslapyje pabraukiant kiekvienos pozicijos kiekvieną atitikimą, nurodant pozicijos numerį pagal prašomas specifikacijas)</t>
  </si>
  <si>
    <t>Priemonės rankų, odos ir gleivinių dezinfekcijai</t>
  </si>
  <si>
    <t>Reikalavimai:</t>
  </si>
  <si>
    <t>iki 1000 ltr</t>
  </si>
  <si>
    <t>ltr</t>
  </si>
  <si>
    <t>vnt.</t>
  </si>
  <si>
    <t>3</t>
  </si>
  <si>
    <t>Alkoholinė rankų antiseptikos priemonė</t>
  </si>
  <si>
    <t>Veiklioji medžiaga etanolis (ne mažiau 80%)</t>
  </si>
  <si>
    <t>Pasižymi baktericidiniu (įsk. TBC) fungicidiniu, virucidiniu (HBV, ŽIV) aktyvumu</t>
  </si>
  <si>
    <t>Pasižymi greitu veikimu (30s.), sudėtyje nėra fenolių, triklozano, peroksidų, chlorheksidino, propanolio ir ketvirtinių amonio junginių</t>
  </si>
  <si>
    <t>Turi odos apsaugos ir priežiūros komponentų</t>
  </si>
  <si>
    <t>Nealergizuoja, be dažo ir kvapiųjų medžiagų</t>
  </si>
  <si>
    <t>Tinkamas naudoti ligoninėje turimuose dozatoriuose</t>
  </si>
  <si>
    <t>3.1</t>
  </si>
  <si>
    <t>Įpakavimas po 500 ml (su dozatoriumi)</t>
  </si>
  <si>
    <t>3.2</t>
  </si>
  <si>
    <t xml:space="preserve">                   po 1.0 ltr (su dozatoriumi)</t>
  </si>
  <si>
    <t>3.3</t>
  </si>
  <si>
    <r>
      <rPr>
        <b/>
        <sz val="11"/>
        <rFont val="Times New Roman"/>
        <family val="1"/>
        <charset val="186"/>
      </rPr>
      <t>Laikiklis 500 ml talpai</t>
    </r>
    <r>
      <rPr>
        <sz val="11"/>
        <rFont val="Times New Roman"/>
        <family val="1"/>
        <charset val="186"/>
      </rPr>
      <t>,</t>
    </r>
    <r>
      <rPr>
        <b/>
        <sz val="11"/>
        <rFont val="Times New Roman"/>
        <family val="1"/>
        <charset val="186"/>
      </rPr>
      <t xml:space="preserve"> tvirtinamas prie procedūrų vežimėlio arba sienos</t>
    </r>
    <r>
      <rPr>
        <sz val="11"/>
        <rFont val="Times New Roman"/>
        <family val="1"/>
        <charset val="186"/>
      </rPr>
      <t xml:space="preserve"> (turi tikti perkamai rankų dezinfekcinei priemonei t.y. 3.1 ir 3.2 pozicijoms)</t>
    </r>
  </si>
  <si>
    <t>iki 200 vnt.</t>
  </si>
  <si>
    <t>3.4</t>
  </si>
  <si>
    <r>
      <rPr>
        <b/>
        <sz val="11"/>
        <rFont val="Times New Roman"/>
        <family val="1"/>
        <charset val="186"/>
      </rPr>
      <t>Laikiklis 500 ml talpai, kabinamas ant lovos</t>
    </r>
    <r>
      <rPr>
        <sz val="11"/>
        <rFont val="Times New Roman"/>
        <family val="1"/>
        <charset val="186"/>
      </rPr>
      <t xml:space="preserve"> (turi tikti perkamai rankų dezinfekcinei priemonei t.y. 3.1 ir 3.2 pozicijoms)</t>
    </r>
  </si>
  <si>
    <t>iki 100 vnt.</t>
  </si>
  <si>
    <t>Viso 3 pozicija</t>
  </si>
  <si>
    <t>10</t>
  </si>
  <si>
    <t xml:space="preserve">                    Priemonės endoskopų valymui ir dezinfekcijai</t>
  </si>
  <si>
    <t>Dezinfekuojančios medžiagos endoskopams</t>
  </si>
  <si>
    <t>Priemonė aukšto lygio instrumentų dezinfekcijai aktyvaus deguonies pagrindu su plovikliais milteliais</t>
  </si>
  <si>
    <t>monokomponentinė, veiklioji medžiaga - natrio perkarbonatas granulėmis,</t>
  </si>
  <si>
    <t>2% darbiniame tirpale ne mažiau 1000 ppm peracto rūgšties, ekspozicijos laikas ne ilgiaiu kaip 15 min</t>
  </si>
  <si>
    <t>pasižymi baktericidiniu (įsk. TBC), fungicidiniu ir mielocidiniu ir virucidiniu (HBV, HCV, ŽIV, Adeno, Rota, Polio, Papova, Vaccina) aktyvumu, veikia sporas (B.Subtilis),</t>
  </si>
  <si>
    <t>darbinio tirpalo pH neutralus,</t>
  </si>
  <si>
    <t>gerai plauna, nereikalingas pradinis instrumentų plovimas,</t>
  </si>
  <si>
    <t>ekspozicija sporocidiniam (B.Subtilis) efektui 15 min.,</t>
  </si>
  <si>
    <t>skirta dezinfekuoti instrumentus, endoskopus ir kitus jautrius šilumai plastmasės, gumos gaminius bei instrumentus, kietus endoskopus (kurių negalima sterilizuoti aukštoje temperatūroje), tinkamas naudoti pusiau-automatinėse plovimo/dezinfekcijos mašinose,</t>
  </si>
  <si>
    <t>būtina pateikti endoskopų gamintojų (kaip Olympus) rekomendacijas,</t>
  </si>
  <si>
    <t>būtini cheminiai indikatoriai tirpalo veiklumui nustatyti,</t>
  </si>
  <si>
    <t>Santykinis tankis 0,9</t>
  </si>
  <si>
    <t>lengvai paruošiamas, granulės visiškai tirpios</t>
  </si>
  <si>
    <t xml:space="preserve">endoskopų dezinfekcijai talpos turi būti tiekiamos nemokamai pagal ligoninės poreikius. </t>
  </si>
  <si>
    <t>Įpakavimas: 1,5 kg kibirėlis</t>
  </si>
  <si>
    <t>kg</t>
  </si>
  <si>
    <t>Priemonė instrumentų plovimui prieš aukšto lygio dezinfekciją</t>
  </si>
  <si>
    <t>enzimų pagrindu;</t>
  </si>
  <si>
    <t xml:space="preserve">         </t>
  </si>
  <si>
    <t>mažos koncentracijos (0,5-2,0%) ekspozicijos laikas (5-15min.);</t>
  </si>
  <si>
    <t>visiškai neputojanti;</t>
  </si>
  <si>
    <t>suderinamas su aukšto lygio dezinfektantu aktyvaus deguonies pagrindu;</t>
  </si>
  <si>
    <t>darbinio tirpalo pH neutralus;</t>
  </si>
  <si>
    <t>Santykinis tankis 1,06</t>
  </si>
  <si>
    <t>sertifikuotas pagal 93/42/EEC;</t>
  </si>
  <si>
    <t>tinka naudoti ultragarsinėse voniose</t>
  </si>
  <si>
    <t>Įpakavimas: 2 ltr</t>
  </si>
  <si>
    <t>iki 200 ltr</t>
  </si>
  <si>
    <t>Vandens filtrai užtikrinantys vandens bakteriologinę kontrolę</t>
  </si>
  <si>
    <t>Filtruoja visas bakterijas iki 0,2µm dydžio</t>
  </si>
  <si>
    <t>Sudarytas iš dviejų membranų</t>
  </si>
  <si>
    <t>Daugkartinio naudojimo</t>
  </si>
  <si>
    <t>Galima sterilizuoti nuo 60 iki 90 kartų</t>
  </si>
  <si>
    <t>Atsparus cheminėms medžiagoms</t>
  </si>
  <si>
    <t>Lengvai pritvirtinamas prie vandens čiaupo</t>
  </si>
  <si>
    <t>Įpakavimas: 1 vnt</t>
  </si>
  <si>
    <t>Priemonės medicinos prietaisų valymui ir dezinfekcijai</t>
  </si>
  <si>
    <t xml:space="preserve">                        Priemonės paviršių valymui ir dezinfekcijai</t>
  </si>
  <si>
    <t>naikina bakterijas, virusus, mieles;</t>
  </si>
  <si>
    <t>Putos, skirtos aplinkos paviršių ir medicinos prietaisų valymui ir dezinfekcijai</t>
  </si>
  <si>
    <t xml:space="preserve">valymo, dezinfekcijos priemonė-putos paruoštos naudojimui; 
-veikliosios medžiagos: didecildimetilamonio chloridas, paviršinio aktyvumo medžiagos;
sudėtyje nėra alkoholio, aromatinių medžiagų, kancerogeninių reagentų CMR, dažiklių. 
-priemonė tinkanti valyti, dezinfekuoti įvairius paviršius: metalinius, nerūdijančio plieno, plastikinius-polikarbonatus, organinį stiklą. Pateikti suderinamumą įrodančius dokumentus;
-pasižymi poveikiu: baktericidiniu (EN 1040, EN 13727) (veikia MRSA), tuberkuliocidiniu ( EN 14348), fungicidiniu ( EN 13624), virusidiniu ( EN 14476) aktyvumu, veikia  ŽIV, HBV, HCV, Polyoma, Herpes, Rota virusus. Pateikti atitiktį nurodytiems standartams patvirtinančius dokumentus;
--valymo dezinfekavimo putos skirtos įrangos (respiratorių, hemodializės aparatų, inkubatorių) ir nenardinamų ir neinvazininių medicinos prietaisų paviršių ir konstrukcijų valymui ir dezinfekavimui;
-nuvalius, paviršius džiūsta greitai, nepalieka dėmių;
-fasuotė 750 ml (±50ml) su putų dozatoriumi, ribojančiu aerozolinių komponentų susidarymą.
-pateikti biocido autorizacijos ir registracijos pažymėjimą bei saugos instrukciją;
-pateikti dokumentus, kad atitinka medicinos prietaisų direktyvą 93/42/EEB;
</t>
  </si>
  <si>
    <t>fasuotė 750 ml (±50ml) su putų dozatoriumi</t>
  </si>
  <si>
    <t>Priemonė aplinkos ir medicinos prietaisų paviršių valymui ir dezinfekcijai</t>
  </si>
  <si>
    <t>dvikomponentė, vidutinio lygio dezinfekcinė valomoji priemonė koncentratas;</t>
  </si>
  <si>
    <t>veikliosios medžiagos - aninai ir ketvirtiniai amonio junginiai;</t>
  </si>
  <si>
    <t>sudėtyje nėra chloro, aldehidų, fenolių, guanidų, rūgščių, alkoholio;</t>
  </si>
  <si>
    <t>neputoja, sudėtyje yra tenzidų, glicerinų;</t>
  </si>
  <si>
    <t>Tankis - ne mažiau kaip 1,007</t>
  </si>
  <si>
    <t>tinka naudoti operacinėse, naujagimių skyriuose.</t>
  </si>
  <si>
    <t xml:space="preserve">Spalva - žalsva </t>
  </si>
  <si>
    <t>Ženklintas CE (pagal 93/42EEB) ir registruotas kaip biocidinis produktas</t>
  </si>
  <si>
    <t>Įpakavimas:  5 ltr (su pompa)</t>
  </si>
  <si>
    <t xml:space="preserve">  Instrumentų sterilizacijos ir plovimo procesams ir kitai veiklai skirtos  priemonės </t>
  </si>
  <si>
    <t>38</t>
  </si>
  <si>
    <t>Dezinfekuojanti valanti priemonė medicininių ir chirurginių instrumentų priežiūrai prieš valymą plautuvuose</t>
  </si>
  <si>
    <t xml:space="preserve">valymo, dezinfekcijos priemonė-putos paruoštos naudojimui; </t>
  </si>
  <si>
    <t>-veikliosios medžiagos: ketvirtiniai amonio junginiai, enzimai (proteazė, lipazė, amilazė), glicerinas;</t>
  </si>
  <si>
    <t>-valymo dezinfekavimo putos skirtos užterštų instrumentų transportavimui, laikymui prieš instrumentų valymą plautuvuose;</t>
  </si>
  <si>
    <t xml:space="preserve">-priemonė skirta panaudotų instrumentų sudrėkinimui, neleidžia pridžiūti kraujo ir baltymų likučiams, apsaugo nuo bioplėvelės susidarymo; </t>
  </si>
  <si>
    <t>-priemonė pasižymi antikorozinėmis savybėmis, tinka valyti, dezinfekuoti metalinius, nerūdijančio plieno, titano, poliuretano paviršius. Pateikti suderinamumą įrodančius dokumentus;</t>
  </si>
  <si>
    <t>-pasižymi poveikiu: baktericidiniu (EN 1040, EN 13727, EN 14561), tuberkuliocidiniu ( EN 14348, EN 14563), fungicidiniu ( EN 1275, EN 13624, EN 14562), virusidiniu ( EN 14476) aktyvumu, veikia  ŽIV, HBV, HCV,  Herpes, Vaccinia virusus. Pateikti atitiktį nurodytiems standartams patvirtinančius dokumentus;</t>
  </si>
  <si>
    <t>-99,9 % biologiškai suyrantis produktas;</t>
  </si>
  <si>
    <t>-instrumentų mirkymo trukmė iki 72 val,;</t>
  </si>
  <si>
    <t>-pateikti saugos duomenų instrukciją;</t>
  </si>
  <si>
    <t>-pateikti dokumentus, kad atitinka medicinos prietaisų IIb direktyvą 93/42/CE;</t>
  </si>
  <si>
    <t>1.</t>
  </si>
  <si>
    <t>Tiekėjas privalo pateikti gamintojo katalogus (prekių aprašymus), kuriuose būtų nurodyta prekių kodai bei visa kita informacija, pagrindžianti prekės atitikimą konkurso specifikacijai. Kataloge (prekių aprašymuose) būtina pabraukti kiekvienos pozicijos kiekvieną atitikimą, nurodant pozicijos numerį pagal prašomus specifikacijų paramertus. Katalogai (prekių aprašymai) turi būti lietuvių kalba. Pateikiamos skaitmeninės dokumentų kopijos</t>
  </si>
  <si>
    <t>2.</t>
  </si>
  <si>
    <t>Pateikti aprašymus, naudojimo instrukcijas, saugos duomenų lapus (atitinkančius Komisijos reglamentu (ES) nustatytus lapų pildymo reikalavimus) ir kitus būtinus dokumentus originalo kalba ir patvirtintus vertimus lietuvių kalba (sertifikatus, biocidų autorizacijos liudijimus, naudojimo etiketes, atitikties deklaracijas, medicinos prietaisų dezinfekantų etiketes, naudojimo instrukcijas ir kt.)</t>
  </si>
  <si>
    <t xml:space="preserve">3. </t>
  </si>
  <si>
    <t>Priemonės, naudojamos aplinkos (patalpų, daiktų, įrenginių, inventoriaus, įrangos, kurie nėra medicinos prietaisai) paviršių dezinfekcijai, rankų higieninei ir chirurginei antiseptikai, pacientų nepažeistos odos (sveikos) antiseptikai, kūno skysčių ir biologinių skystų atliekų kenksmingumo šalinimui, turi būti biocidai, kurie yra autorizuoti pagal reglamentą 528/2012.</t>
  </si>
  <si>
    <t>4</t>
  </si>
  <si>
    <t>Biocidų autorizacijos liudijimo galiojimo pabaiga neturi būti anksčiau nei 12 mėn (nuo pirkimo datos).</t>
  </si>
  <si>
    <t>5.</t>
  </si>
  <si>
    <t>Visos dezinfekcinės medžiagos turi užtikrinti ekonominį, efektyvumo ir sveikatos saugos aspektą.</t>
  </si>
  <si>
    <t>iki 700 ltr</t>
  </si>
  <si>
    <t>10.1</t>
  </si>
  <si>
    <t>iki 70 ltr</t>
  </si>
  <si>
    <t>10.2</t>
  </si>
  <si>
    <t>iki 10 vnt.</t>
  </si>
  <si>
    <t>Viso 10 pozicija</t>
  </si>
  <si>
    <t>P.S. 10 pozicijos priemonės bus perkamos iš vieno tiekėjo</t>
  </si>
  <si>
    <t>13</t>
  </si>
  <si>
    <t>19</t>
  </si>
  <si>
    <t>25.</t>
  </si>
  <si>
    <t>iki 180 kg</t>
  </si>
  <si>
    <t>P.S. 3 pozicijos priemonės bus perkamos iš vieno tiekėjo.                      Pagal ligoninės poreikį, nemokamai pateikti įlaminuotą vizualinę informaciją apie rankų plovimo ir dezinfekcijos eigą (judesius).</t>
  </si>
  <si>
    <t>iki 50 ltr</t>
  </si>
  <si>
    <t>iki 30 vnt.</t>
  </si>
  <si>
    <t>500 ml pakuotė</t>
  </si>
  <si>
    <t>1 litro pakuotė</t>
  </si>
  <si>
    <t>−</t>
  </si>
  <si>
    <t>2% - 0,63</t>
  </si>
  <si>
    <t>1,5 kg kibirėlis</t>
  </si>
  <si>
    <t>0,5% - 0,066</t>
  </si>
  <si>
    <t>2 ltr pakuotė</t>
  </si>
  <si>
    <t>100% -7,84</t>
  </si>
  <si>
    <t>750 ml pakuotė</t>
  </si>
  <si>
    <t xml:space="preserve">0,25% - 0,015 </t>
  </si>
  <si>
    <t>5 ltr pakuotė</t>
  </si>
  <si>
    <t>100% - 12,32</t>
  </si>
  <si>
    <r>
      <t xml:space="preserve">Lovūgalio dozatoriai 425.250, gamintojas Laboratoires Anios – an Ecolab company                           </t>
    </r>
    <r>
      <rPr>
        <b/>
        <sz val="11"/>
        <rFont val="Times New Roman"/>
        <family val="1"/>
      </rPr>
      <t>Dokumentai:                           Produktų dokumentai_ANIOS - katalogas-2016, 53 psl.</t>
    </r>
  </si>
  <si>
    <r>
      <t>Pasižymi baktericidiniu (įsk. TBC) fungicidiniu, virucidiniu (HBV, ŽIV) aktyvumu_</t>
    </r>
    <r>
      <rPr>
        <b/>
        <sz val="11"/>
        <rFont val="Times New Roman"/>
        <family val="1"/>
      </rPr>
      <t>ANIOSGEL 800 aprasymas_ LT</t>
    </r>
  </si>
  <si>
    <r>
      <t xml:space="preserve">Veiklioji medžiaga etanolis (ne mažiau 80%) </t>
    </r>
    <r>
      <rPr>
        <b/>
        <sz val="11"/>
        <rFont val="Times New Roman"/>
        <family val="1"/>
      </rPr>
      <t>_ANIOSGEL 800 aprasymas_ LT</t>
    </r>
  </si>
  <si>
    <r>
      <t>Turi odos apsaugos ir priežiūros komponentų</t>
    </r>
    <r>
      <rPr>
        <b/>
        <sz val="11"/>
        <rFont val="Times New Roman"/>
        <family val="1"/>
      </rPr>
      <t>_ANIOSGEL 800 aprasymas_ LT</t>
    </r>
  </si>
  <si>
    <r>
      <t>Priemonė tinkama naudoti ligoninėje turimuose dozatoriuose_</t>
    </r>
    <r>
      <rPr>
        <b/>
        <sz val="11"/>
        <rFont val="Times New Roman"/>
        <family val="1"/>
      </rPr>
      <t>ANIOSGEL 800 aprasymas_ LT</t>
    </r>
  </si>
  <si>
    <r>
      <t xml:space="preserve">Sieninis dozatorius 425.058, gamintojas Laboratoires Anios – an Ecolab company                           </t>
    </r>
    <r>
      <rPr>
        <b/>
        <sz val="11"/>
        <rFont val="Times New Roman"/>
        <family val="1"/>
      </rPr>
      <t>Pridedami dokumentai:                          Produktų dokumentai_ANIOS - katalogas-2016, 53 psl.</t>
    </r>
  </si>
  <si>
    <r>
      <t>monokomponentinė, veiklioji medžiaga - natrio perkarbonatas granulėmis</t>
    </r>
    <r>
      <rPr>
        <b/>
        <sz val="11"/>
        <rFont val="Times New Roman"/>
        <family val="1"/>
      </rPr>
      <t>_SEKUSEPT AKTIV_instrukcija_LT</t>
    </r>
  </si>
  <si>
    <r>
      <t>pasižymi baktericidiniu (įsk. TBC), fungicidiniu ir mielocidiniu ir virucidiniu (HBV, HCV, ŽIV, Adeno, Rota, Polio, Papova, Vaccina) aktyvumu, veikia sporas (B.Subtilis)</t>
    </r>
    <r>
      <rPr>
        <b/>
        <sz val="11"/>
        <rFont val="Times New Roman"/>
        <family val="1"/>
      </rPr>
      <t>_SEKUSEPT AKTIV_instrukcija_LT</t>
    </r>
  </si>
  <si>
    <r>
      <t>pateikiama endoskopų gamintojo Olympus rekomendacija</t>
    </r>
    <r>
      <rPr>
        <b/>
        <sz val="11"/>
        <rFont val="Times New Roman"/>
        <family val="1"/>
      </rPr>
      <t>_faile SEKUSEPT AKTIV_rekomendacijos</t>
    </r>
  </si>
  <si>
    <r>
      <t>būtini cheminiai indikatoriai tirpalo veiklumui nustatyti</t>
    </r>
    <r>
      <rPr>
        <b/>
        <sz val="11"/>
        <rFont val="Times New Roman"/>
        <family val="1"/>
      </rPr>
      <t>_SEKUSEPT AKTIV_testines juosteles</t>
    </r>
  </si>
  <si>
    <t xml:space="preserve">endoskopų dezinfekcijai talpos bus tiekiamos nemokamai pagal ligoninės poreikius. </t>
  </si>
  <si>
    <r>
      <t xml:space="preserve">Sekusept Aktiv 1,5 kg, gamintojas Ecolab                                        </t>
    </r>
    <r>
      <rPr>
        <b/>
        <sz val="11"/>
        <rFont val="Times New Roman"/>
        <family val="1"/>
      </rPr>
      <t>Pridedami dokumentai:                           Produktų dokumentai_SEKUSEPT AKTIV</t>
    </r>
  </si>
  <si>
    <t>darbinio tirpalo pH neutralus</t>
  </si>
  <si>
    <r>
      <t>gerai plauna, nereikalingas pradinis instrumentų plovimas</t>
    </r>
    <r>
      <rPr>
        <b/>
        <sz val="11"/>
        <rFont val="Times New Roman"/>
        <family val="1"/>
      </rPr>
      <t xml:space="preserve">__SEKUSEPT AKTIV_instrukcija_LT </t>
    </r>
  </si>
  <si>
    <r>
      <t>lengvai paruošiamas, granulės visiškai tirpios</t>
    </r>
    <r>
      <rPr>
        <b/>
        <sz val="11"/>
        <rFont val="Times New Roman"/>
        <family val="1"/>
      </rPr>
      <t>_SEKUSEPT AKTIV_instrukcija_LT SEKUSEPT AKTIV dozavimas_LT</t>
    </r>
  </si>
  <si>
    <t>Priemonė visiškai neputojanti.</t>
  </si>
  <si>
    <r>
      <t>mažos koncentracijos (0,5-2,0%) ekspozicijos laikas (5-15min.)</t>
    </r>
    <r>
      <rPr>
        <b/>
        <sz val="11"/>
        <rFont val="Times New Roman"/>
        <family val="1"/>
      </rPr>
      <t xml:space="preserve">_SEKUSEPT MULTIENZYME P_instrukcija_LT </t>
    </r>
  </si>
  <si>
    <r>
      <t>priemonė enzimų pagrindu</t>
    </r>
    <r>
      <rPr>
        <b/>
        <sz val="11"/>
        <rFont val="Times New Roman"/>
        <family val="1"/>
      </rPr>
      <t>_SEKUSEPT MULTIENZYME P_instrukcija_LT</t>
    </r>
  </si>
  <si>
    <r>
      <t>suderinamas su aukšto lygio dezinfektantu aktyvaus deguonies pagrindu</t>
    </r>
    <r>
      <rPr>
        <b/>
        <sz val="11"/>
        <rFont val="Times New Roman"/>
        <family val="1"/>
      </rPr>
      <t xml:space="preserve">_SEKUSEPT MULTIENZYME P_instrukcija_LT </t>
    </r>
  </si>
  <si>
    <r>
      <t>darbinio tirpalo pH neutralus</t>
    </r>
    <r>
      <rPr>
        <b/>
        <sz val="11"/>
        <rFont val="Times New Roman"/>
        <family val="1"/>
      </rPr>
      <t xml:space="preserve">_SEKUSEPT MULTIENZYME P_instrukcija_LT </t>
    </r>
  </si>
  <si>
    <r>
      <t>Santykinis tankis 1,06</t>
    </r>
    <r>
      <rPr>
        <b/>
        <sz val="11"/>
        <rFont val="Times New Roman"/>
        <family val="1"/>
      </rPr>
      <t xml:space="preserve">_SEKUSEPT MULTIENZYME P_instrukcija_LT </t>
    </r>
  </si>
  <si>
    <t>sertifikuotas pagal 93/42/EEC, pridedamas sertifikatas</t>
  </si>
  <si>
    <r>
      <t xml:space="preserve">Sekusept Multienzyme P 2 l gamintojas Ecolab                      </t>
    </r>
    <r>
      <rPr>
        <b/>
        <sz val="11"/>
        <rFont val="Times New Roman"/>
        <family val="1"/>
      </rPr>
      <t>Pridedami dokumentai:                           Produktų dokumentai_SEKUSEPT MULTIENZYME</t>
    </r>
  </si>
  <si>
    <r>
      <t>skirta dezinfekuoti instrumentus, endoskopus ir kitus jautrius šilumai plastmasės, gumos gaminius bei instrumentus, kietus endoskopus (kurių negalima sterilizuoti aukštoje temperatūroje), tinkamas naudoti pusiau-automatinėse plovimo/dezinfekcijos mašinose</t>
    </r>
    <r>
      <rPr>
        <b/>
        <sz val="11"/>
        <rFont val="Times New Roman"/>
        <family val="1"/>
      </rPr>
      <t>_SEKUSEPT AKTIV_instrukcija_LT</t>
    </r>
  </si>
  <si>
    <r>
      <t>ekspozicija sporocidiniam (B.Subtilis) efektui 15 min.</t>
    </r>
    <r>
      <rPr>
        <b/>
        <sz val="11"/>
        <rFont val="Times New Roman"/>
        <family val="1"/>
      </rPr>
      <t>_Sekusept aktiv_instrukcija_EN</t>
    </r>
  </si>
  <si>
    <r>
      <t>2% darbiniame tirpale ne mažiau 1000 ppm peracto rūgšties, ekspozicijos laikas ne ilgiaiu kaip 15 min</t>
    </r>
    <r>
      <rPr>
        <b/>
        <sz val="11"/>
        <rFont val="Times New Roman"/>
        <family val="1"/>
      </rPr>
      <t>_SEKUSEPT AKTIV_instrukcija_LT</t>
    </r>
  </si>
  <si>
    <r>
      <t>Aniosgel 800, 1 ltr su pompa, gamintojas Laboratoires Anios – an Ecolab company</t>
    </r>
    <r>
      <rPr>
        <b/>
        <sz val="11"/>
        <rFont val="Times New Roman"/>
        <family val="1"/>
      </rPr>
      <t>_ANIOSGEL 800 aprasymas_ LT</t>
    </r>
    <r>
      <rPr>
        <sz val="11"/>
        <rFont val="Times New Roman"/>
        <family val="1"/>
        <charset val="186"/>
      </rPr>
      <t xml:space="preserve">                     </t>
    </r>
    <r>
      <rPr>
        <b/>
        <sz val="11"/>
        <rFont val="Times New Roman"/>
        <family val="1"/>
      </rPr>
      <t xml:space="preserve">Pridedami </t>
    </r>
    <r>
      <rPr>
        <sz val="11"/>
        <rFont val="Times New Roman"/>
        <family val="1"/>
        <charset val="186"/>
      </rPr>
      <t>d</t>
    </r>
    <r>
      <rPr>
        <b/>
        <sz val="11"/>
        <rFont val="Times New Roman"/>
        <family val="1"/>
      </rPr>
      <t>okumentai:                           Produktų dokumentai_ANIOSGEL 800</t>
    </r>
  </si>
  <si>
    <r>
      <t>Aniosgel 800, 500 ml su pompa, gamintojas Laboratoires Anios – an Ecolab company</t>
    </r>
    <r>
      <rPr>
        <b/>
        <sz val="11"/>
        <rFont val="Times New Roman"/>
        <family val="1"/>
      </rPr>
      <t>__ANIOSGEL 800 aprasymas_ LT</t>
    </r>
    <r>
      <rPr>
        <sz val="11"/>
        <rFont val="Times New Roman"/>
        <family val="1"/>
        <charset val="186"/>
      </rPr>
      <t xml:space="preserve">             P</t>
    </r>
    <r>
      <rPr>
        <b/>
        <sz val="11"/>
        <rFont val="Times New Roman"/>
        <family val="1"/>
      </rPr>
      <t>ridedami dokumentai:                         Produktų dokumentai_ANIOSGEL 800</t>
    </r>
  </si>
  <si>
    <r>
      <t>Nealergizuoja, be dažiklių ir aromatinių medžiagų</t>
    </r>
    <r>
      <rPr>
        <b/>
        <sz val="11"/>
        <rFont val="Times New Roman"/>
        <family val="1"/>
      </rPr>
      <t xml:space="preserve">_ANIOSGEL 800 aprasymas_ LT </t>
    </r>
  </si>
  <si>
    <r>
      <t>Priemonė pasižymi greitu veikimu (30s.), sudėtyje nėra fenolių, triklozano, peroksidų, chlorheksidino, propanolio ir ketvirtinių amonio junginių</t>
    </r>
    <r>
      <rPr>
        <b/>
        <sz val="11"/>
        <rFont val="Times New Roman"/>
        <family val="1"/>
      </rPr>
      <t xml:space="preserve">_ANIOSGEL 800 aprasymas_ LT </t>
    </r>
  </si>
  <si>
    <r>
      <t>Sudarytas iš dviejų membranų</t>
    </r>
    <r>
      <rPr>
        <b/>
        <sz val="11"/>
        <rFont val="Times New Roman"/>
        <family val="1"/>
      </rPr>
      <t>_FT FILTRANIOS PS 1000_LT</t>
    </r>
  </si>
  <si>
    <r>
      <t>Filtruoja visas bakterijas iki 0,2µm dydžio</t>
    </r>
    <r>
      <rPr>
        <b/>
        <sz val="11"/>
        <rFont val="Times New Roman"/>
        <family val="1"/>
      </rPr>
      <t>_FT FILTRANIOS PS 1000_LT</t>
    </r>
  </si>
  <si>
    <r>
      <t>Filtras yra daugkartinio naudojimo</t>
    </r>
    <r>
      <rPr>
        <b/>
        <sz val="11"/>
        <rFont val="Times New Roman"/>
        <family val="1"/>
      </rPr>
      <t>_FT FILTRANIOS PS 1000_LT</t>
    </r>
  </si>
  <si>
    <r>
      <t>Atsparus cheminėms medžiagoms_</t>
    </r>
    <r>
      <rPr>
        <b/>
        <sz val="11"/>
        <rFont val="Times New Roman"/>
        <family val="1"/>
      </rPr>
      <t>FT FILTRANIOS PS 1000_LT</t>
    </r>
  </si>
  <si>
    <r>
      <t>Lengvai pritvirtinamas prie vandens čiaupo</t>
    </r>
    <r>
      <rPr>
        <b/>
        <sz val="11"/>
        <rFont val="Times New Roman"/>
        <family val="1"/>
      </rPr>
      <t>_FT FILTRANIOS PS 1000_LT</t>
    </r>
  </si>
  <si>
    <r>
      <t xml:space="preserve">Filtranios PS1000, gamintojas Laboratoires Anios – an Ecolab company                               </t>
    </r>
    <r>
      <rPr>
        <b/>
        <sz val="11"/>
        <rFont val="Times New Roman"/>
        <family val="1"/>
      </rPr>
      <t>Pridedami dokumentai:                           Produktų dokumentai_Filtranios</t>
    </r>
  </si>
  <si>
    <r>
      <t>Galima sterilizuoti nuo 60 iki 90 kartų</t>
    </r>
    <r>
      <rPr>
        <b/>
        <sz val="11"/>
        <rFont val="Times New Roman"/>
        <family val="1"/>
      </rPr>
      <t>_FT FILTRANIOS PS 1000_LT</t>
    </r>
  </si>
  <si>
    <r>
      <t xml:space="preserve">Surfasafe premium 750 ml, gamintojas Laboratoires Anios – an Ecolab company             </t>
    </r>
    <r>
      <rPr>
        <b/>
        <sz val="11"/>
        <rFont val="Times New Roman"/>
        <family val="1"/>
      </rPr>
      <t>Pateikiami dokumentai:                                                                   Produktų dokumentai_SURFA SAFE</t>
    </r>
  </si>
  <si>
    <r>
      <t>Pridedami dokumentai</t>
    </r>
    <r>
      <rPr>
        <b/>
        <sz val="11"/>
        <rFont val="Times New Roman"/>
        <family val="1"/>
      </rPr>
      <t>_Produktų dokumentai_SURFANIOS PREMIUM</t>
    </r>
  </si>
  <si>
    <r>
      <t xml:space="preserve">valomoji priemonė koncentratas dvikomponentė, vidutinio lygio dezinfekcinė </t>
    </r>
    <r>
      <rPr>
        <b/>
        <sz val="11"/>
        <rFont val="Times New Roman"/>
        <family val="1"/>
      </rPr>
      <t>_SURFANIOS PREMIUM aprasymas _ LT</t>
    </r>
  </si>
  <si>
    <r>
      <t>Žalios spalvos</t>
    </r>
    <r>
      <rPr>
        <b/>
        <sz val="11"/>
        <rFont val="Times New Roman"/>
        <family val="1"/>
      </rPr>
      <t>_SURFANIOS PREMIUM aprasymas _ LT</t>
    </r>
  </si>
  <si>
    <r>
      <t>tinka naudoti operacinėse, naujagimių skyriuose.</t>
    </r>
    <r>
      <rPr>
        <b/>
        <sz val="11"/>
        <rFont val="Times New Roman"/>
        <family val="1"/>
      </rPr>
      <t>_Surfanios premium PT 2</t>
    </r>
  </si>
  <si>
    <r>
      <t>neputoja, sudėtyje yra tenzidų, glicerinų</t>
    </r>
    <r>
      <rPr>
        <b/>
        <sz val="11"/>
        <rFont val="Times New Roman"/>
        <family val="1"/>
      </rPr>
      <t>__SURFANIOS PREMIUM aprasymas _ LT</t>
    </r>
  </si>
  <si>
    <r>
      <t>naikina bakterijas, virusus, mieles</t>
    </r>
    <r>
      <rPr>
        <b/>
        <sz val="11"/>
        <rFont val="Times New Roman"/>
        <family val="1"/>
      </rPr>
      <t>_SURFANIOS PREMIUM aprasymas _ LT</t>
    </r>
  </si>
  <si>
    <r>
      <t>Tankis - ne mažiau kaip 1,007</t>
    </r>
    <r>
      <rPr>
        <b/>
        <sz val="11"/>
        <rFont val="Times New Roman"/>
        <family val="1"/>
      </rPr>
      <t>_SURFANIOS PREMIUM aprasymas _ LT</t>
    </r>
  </si>
  <si>
    <r>
      <t xml:space="preserve">Surfanios premium 5 l + pompa, gamintojas Laboratoires Anios – an Ecolab company      </t>
    </r>
    <r>
      <rPr>
        <b/>
        <sz val="11"/>
        <rFont val="Times New Roman"/>
        <family val="1"/>
      </rPr>
      <t>Pridedami dokumentai:                           Produktų dokumentai_SURFANIOS PREMIUM</t>
    </r>
  </si>
  <si>
    <r>
      <t>sudėtyje nėra chloro, aldehidų, fenolių, guanidų, rūgščių, alkoholio</t>
    </r>
    <r>
      <rPr>
        <b/>
        <sz val="11"/>
        <rFont val="Times New Roman"/>
        <family val="1"/>
      </rPr>
      <t>_SURFANIOS PREMIUM aprasymas _ LT</t>
    </r>
  </si>
  <si>
    <r>
      <t>veikliosios medžiagos - aninai ir ketvirtiniai amonio junginiai</t>
    </r>
    <r>
      <rPr>
        <b/>
        <sz val="11"/>
        <rFont val="Times New Roman"/>
        <family val="1"/>
      </rPr>
      <t>_SURFANIOS PREMIUM aprasymas _ LT</t>
    </r>
  </si>
  <si>
    <r>
      <t xml:space="preserve">naudojimui paruošta valymo ir dezinfekcijos priemonė-putos,
-veikliosios medžiagos: didecildimetilamonio chloridas, paviršinio aktyvumo medžiagos;
sudėtyje nėra alkoholio, aromatinių medžiagų, kancerogeninių reagentų CMR, dažiklių. 
-priemonė tinkanti valyti, dezinfekuoti įvairius paviršius: metalinius, nerūdijančio plieno, plastikinius-polikarbonatus, organinį stiklą. 
-pasižymi poveikiu: baktericidiniu (EN 1040, EN 13727) (veikia MRSA), tuberkuliocidiniu ( EN 14348), fungicidiniu ( EN 13624), virusidiniu ( EN 14476) aktyvumu, veikia  ŽIV, HBV, HCV, Polyoma, Herpes, Rota virusus. 
--valymo dezinfekavimo putos skirtos įrangos (respiratorių, hemodializės aparatų, inkubatorių) ir nenardinamų ir neinvazininių medicinos prietaisų paviršių ir konstrukcijų valymui ir dezinfekavimui;
-nuvalius, paviršius džiūsta greitai, nepalieka dėmių;
-fasuotė 750 ml (±50ml) su putų dozatoriumi, ribojančiu aerozolinių komponentų susidarymą.
-Visi dokumentai, įrodantys siūlomos priemonės atitiktį ir reikalaujami kiti dokumentai pateikiami
</t>
    </r>
    <r>
      <rPr>
        <b/>
        <sz val="11"/>
        <rFont val="Times New Roman"/>
        <family val="1"/>
      </rPr>
      <t>Produktų dokumentai_SURFA SAFE</t>
    </r>
  </si>
  <si>
    <r>
      <t xml:space="preserve">Aniosyme Prime 750 ml, gamintojas Laboratoires Anios – an Ecolab company </t>
    </r>
    <r>
      <rPr>
        <b/>
        <sz val="11"/>
        <rFont val="Times New Roman"/>
        <family val="1"/>
      </rPr>
      <t>Pridedami dokumentai:                           Produktų dokumentai_ANIOSYME PRIME</t>
    </r>
  </si>
  <si>
    <r>
      <t>pateikiamas saugos duomenų lapas, visi atitiktį įrodantys ir reikalaujami dokumentai pateikiami_</t>
    </r>
    <r>
      <rPr>
        <b/>
        <sz val="11"/>
        <rFont val="Times New Roman"/>
        <family val="1"/>
      </rPr>
      <t xml:space="preserve">Produktų dokumentai_ANIOSYME PRIME </t>
    </r>
    <r>
      <rPr>
        <sz val="11"/>
        <rFont val="Times New Roman"/>
        <family val="1"/>
      </rPr>
      <t>faile</t>
    </r>
  </si>
  <si>
    <r>
      <t>pateikiamas CE sertifikatas</t>
    </r>
    <r>
      <rPr>
        <b/>
        <sz val="11"/>
        <rFont val="Times New Roman"/>
        <family val="1"/>
      </rPr>
      <t>__Produktų dokumentai_ANIOSYME PRIME faile</t>
    </r>
  </si>
  <si>
    <r>
      <t>valymo, dezinfekcijos priemonė-putos paruoštos naudojimui</t>
    </r>
    <r>
      <rPr>
        <b/>
        <sz val="11"/>
        <rFont val="Times New Roman"/>
        <family val="1"/>
      </rPr>
      <t>_ANIOSYME PRIME intrukcija laryngoscopes LT ir ANIOSYME PRIME instrukcija_ LT</t>
    </r>
  </si>
  <si>
    <r>
      <t>veikliosios medžiagos: ketvirtiniai amonio junginiai, enzimai (proteazė, lipazė, amilazė), glicerinas</t>
    </r>
    <r>
      <rPr>
        <b/>
        <sz val="11"/>
        <rFont val="Times New Roman"/>
        <family val="1"/>
      </rPr>
      <t>_ANIOSYME PRIME intrukcija laryngoscopes LT ir ANIOSYME PRIME instrukcija_ LT</t>
    </r>
  </si>
  <si>
    <r>
      <t>valymo dezinfekavimo putos skirtos užterštų instrumentų laikymui prieš instrumentų valymą plautuvuose</t>
    </r>
    <r>
      <rPr>
        <b/>
        <sz val="11"/>
        <rFont val="Times New Roman"/>
        <family val="1"/>
      </rPr>
      <t>_ANIOSYME PRIME intrukcija laryngoscopes LT ir ANIOSYME PRIME instrukcija_ LT</t>
    </r>
  </si>
  <si>
    <r>
      <t>priemonė skirta panaudotų instrumentų sudrėkinimui, neleidžia pridžiūti kraujo ir baltymų likučiams, apsaugo nuo bioplėvelės susidarymo</t>
    </r>
    <r>
      <rPr>
        <b/>
        <sz val="11"/>
        <rFont val="Times New Roman"/>
        <family val="1"/>
      </rPr>
      <t>_ANIOSYME PRIME intrukcija laryngoscopes LT ir ANIOSYME PRIME instrukcija_ LT</t>
    </r>
  </si>
  <si>
    <r>
      <t>priemonė pasižymi antikorozinėmis savybėmis, tinka valyti, dezinfekuoti metalinius, nerūdijančio plieno, titano, poliuretano paviršius. Visi atitiktį įrodantys ir reikalaujami dokumentai pateikiami</t>
    </r>
    <r>
      <rPr>
        <b/>
        <sz val="11"/>
        <rFont val="Times New Roman"/>
        <family val="1"/>
      </rPr>
      <t>_Produktų dokumentai_ANIOSYME PRIME faile</t>
    </r>
  </si>
  <si>
    <r>
      <t xml:space="preserve">pasižymi poveikiu: baktericidiniu (EN 1040, EN 13727, EN 14561), tuberkuliocidiniu ( EN 14348, EN 14563), fungicidiniu ( EN 1275, EN 13624, EN 14562), virusidiniu ( EN 14476) aktyvumu, veikia  ŽIV, HBV, HCV,  Herpes, Vaccinia virusus. </t>
    </r>
    <r>
      <rPr>
        <b/>
        <sz val="11"/>
        <rFont val="Times New Roman"/>
        <family val="1"/>
      </rPr>
      <t>ANIOSYME PRIME_mikrobiologija_EN 13-15 psl.</t>
    </r>
  </si>
  <si>
    <r>
      <t>instrumentų mirkymo trukmė iki 72 val.</t>
    </r>
    <r>
      <rPr>
        <b/>
        <sz val="11"/>
        <rFont val="Times New Roman"/>
        <family val="1"/>
      </rPr>
      <t>_ANIOSYME PRIME intrukcija laryngoscopes LT ir ANIOSYME PRIME instrukcija_ LT</t>
    </r>
  </si>
  <si>
    <r>
      <t>99,9 % biologiškai suyrantis produktas</t>
    </r>
    <r>
      <rPr>
        <b/>
        <sz val="11"/>
        <rFont val="Times New Roman"/>
        <family val="1"/>
      </rPr>
      <t>_ANIOSYME PRIME_mikrobiologija_EN 31 psl.</t>
    </r>
  </si>
  <si>
    <r>
      <t>tinka naudoti ultragarsinėse voniose</t>
    </r>
    <r>
      <rPr>
        <b/>
        <sz val="11"/>
        <rFont val="Times New Roman"/>
        <family val="1"/>
      </rPr>
      <t xml:space="preserve">_SEKUSEPT MULTIENZYME P_instrukcija_LT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</si>
</sst>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sz val="16"/>
      <name val="Times New Roman"/>
      <family val="1"/>
      <charset val="186"/>
    </font>
    <font>
      <b/>
      <sz val="16"/>
      <name val="Times New Roman"/>
      <family val="1"/>
      <charset val="186"/>
    </font>
    <font>
      <sz val="11"/>
      <name val="Times New Roman"/>
      <family val="1"/>
      <charset val="186"/>
    </font>
    <font>
      <b/>
      <sz val="11"/>
      <name val="Times New Roman"/>
      <family val="1"/>
      <charset val="186"/>
    </font>
    <font>
      <b/>
      <i/>
      <sz val="11"/>
      <name val="Times New Roman"/>
      <family val="1"/>
      <charset val="186"/>
    </font>
    <font>
      <sz val="11"/>
      <color theme="1"/>
      <name val="Times New Roman"/>
      <family val="1"/>
      <charset val="186"/>
    </font>
    <font>
      <sz val="11"/>
      <color rgb="FFFF0000"/>
      <name val="Times New Roman"/>
      <family val="1"/>
      <charset val="186"/>
    </font>
    <font>
      <i/>
      <sz val="11"/>
      <name val="Times New Roman"/>
      <family val="1"/>
      <charset val="186"/>
    </font>
    <font>
      <b/>
      <sz val="11"/>
      <name val="Times New Roman"/>
      <family val="1"/>
    </font>
    <font>
      <sz val="11"/>
      <name val="Calibri"/>
      <family val="2"/>
    </font>
    <font>
      <sz val="11"/>
      <name val="Times New Roman"/>
      <family val="1"/>
    </font>
  </fonts>
  <fills count="5">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71">
    <xf numFmtId="0" fontId="0" fillId="0" borderId="0" xfId="0"/>
    <xf numFmtId="49" fontId="1" fillId="2" borderId="0" xfId="0" applyNumberFormat="1" applyFont="1" applyFill="1" applyAlignment="1">
      <alignment vertical="top" wrapText="1"/>
    </xf>
    <xf numFmtId="0" fontId="2" fillId="2" borderId="0" xfId="0" applyFont="1" applyFill="1" applyAlignment="1">
      <alignment vertical="top"/>
    </xf>
    <xf numFmtId="0" fontId="1" fillId="2" borderId="0" xfId="0" applyFont="1" applyFill="1" applyAlignment="1">
      <alignment horizontal="center" vertical="top" wrapText="1"/>
    </xf>
    <xf numFmtId="0" fontId="1" fillId="2" borderId="0" xfId="0" applyFont="1" applyFill="1" applyAlignment="1">
      <alignment vertical="top" wrapText="1"/>
    </xf>
    <xf numFmtId="0" fontId="2" fillId="2" borderId="0" xfId="0" applyFont="1" applyFill="1" applyAlignment="1">
      <alignment vertical="top" wrapText="1"/>
    </xf>
    <xf numFmtId="0" fontId="1" fillId="2" borderId="0" xfId="0" applyFont="1" applyFill="1" applyAlignment="1">
      <alignment vertical="top"/>
    </xf>
    <xf numFmtId="49" fontId="3" fillId="2" borderId="0" xfId="0" applyNumberFormat="1" applyFont="1" applyFill="1" applyAlignment="1">
      <alignment vertical="top" wrapText="1"/>
    </xf>
    <xf numFmtId="0" fontId="4" fillId="2" borderId="0" xfId="0" applyFont="1" applyFill="1" applyAlignment="1">
      <alignment vertical="top"/>
    </xf>
    <xf numFmtId="0" fontId="3" fillId="2" borderId="0" xfId="0" applyFont="1" applyFill="1" applyAlignment="1">
      <alignment horizontal="center" vertical="top" wrapText="1"/>
    </xf>
    <xf numFmtId="0" fontId="3" fillId="2" borderId="0" xfId="0" applyFont="1" applyFill="1" applyAlignment="1">
      <alignment vertical="top" wrapText="1"/>
    </xf>
    <xf numFmtId="0" fontId="4" fillId="2" borderId="0" xfId="0" applyFont="1" applyFill="1" applyAlignment="1">
      <alignment vertical="top" wrapText="1"/>
    </xf>
    <xf numFmtId="0" fontId="3" fillId="2" borderId="0" xfId="0" applyFont="1" applyFill="1" applyAlignment="1">
      <alignment vertical="top"/>
    </xf>
    <xf numFmtId="49" fontId="3" fillId="0" borderId="1" xfId="0" applyNumberFormat="1" applyFont="1" applyBorder="1" applyAlignment="1">
      <alignment horizontal="center" vertical="top" wrapText="1"/>
    </xf>
    <xf numFmtId="0" fontId="3" fillId="0" borderId="1" xfId="0" applyFont="1" applyBorder="1" applyAlignment="1">
      <alignment horizontal="center" vertical="top" wrapText="1"/>
    </xf>
    <xf numFmtId="0" fontId="3" fillId="0" borderId="0" xfId="0" applyFont="1" applyAlignment="1">
      <alignment vertical="top"/>
    </xf>
    <xf numFmtId="49" fontId="5" fillId="3" borderId="1" xfId="0" applyNumberFormat="1" applyFont="1" applyFill="1" applyBorder="1" applyAlignment="1">
      <alignment horizontal="left" vertical="top"/>
    </xf>
    <xf numFmtId="0" fontId="3" fillId="3" borderId="2" xfId="0" applyFont="1" applyFill="1" applyBorder="1" applyAlignment="1">
      <alignment horizontal="left" vertical="top" wrapText="1"/>
    </xf>
    <xf numFmtId="0" fontId="3" fillId="3" borderId="3" xfId="0" applyFont="1" applyFill="1" applyBorder="1" applyAlignment="1">
      <alignment horizontal="left" vertical="top" wrapText="1"/>
    </xf>
    <xf numFmtId="0" fontId="3" fillId="3" borderId="4" xfId="0" applyFont="1" applyFill="1" applyBorder="1" applyAlignment="1">
      <alignment horizontal="left" vertical="top" wrapText="1"/>
    </xf>
    <xf numFmtId="0" fontId="3" fillId="3" borderId="1" xfId="0" applyFont="1" applyFill="1" applyBorder="1" applyAlignment="1">
      <alignment vertical="top" wrapText="1"/>
    </xf>
    <xf numFmtId="0" fontId="3" fillId="0" borderId="1" xfId="0" applyFont="1" applyBorder="1" applyAlignment="1">
      <alignment vertical="top" wrapText="1"/>
    </xf>
    <xf numFmtId="49" fontId="3" fillId="4" borderId="1" xfId="0" applyNumberFormat="1" applyFont="1" applyFill="1" applyBorder="1" applyAlignment="1">
      <alignment vertical="top" wrapText="1"/>
    </xf>
    <xf numFmtId="49" fontId="3" fillId="0" borderId="1" xfId="0" applyNumberFormat="1" applyFont="1" applyBorder="1" applyAlignment="1">
      <alignment vertical="top" wrapText="1"/>
    </xf>
    <xf numFmtId="0" fontId="3" fillId="4" borderId="1" xfId="0" applyFont="1" applyFill="1" applyBorder="1" applyAlignment="1">
      <alignment horizontal="center" vertical="top" wrapText="1"/>
    </xf>
    <xf numFmtId="0" fontId="4" fillId="0" borderId="1" xfId="0" applyFont="1" applyBorder="1" applyAlignment="1">
      <alignment horizontal="right" vertical="top" wrapText="1"/>
    </xf>
    <xf numFmtId="49" fontId="4" fillId="4" borderId="1" xfId="0" applyNumberFormat="1" applyFont="1" applyFill="1" applyBorder="1" applyAlignment="1">
      <alignment vertical="top" wrapText="1"/>
    </xf>
    <xf numFmtId="0" fontId="4" fillId="4" borderId="1" xfId="0" applyFont="1" applyFill="1" applyBorder="1" applyAlignment="1">
      <alignment vertical="top" wrapText="1"/>
    </xf>
    <xf numFmtId="0" fontId="3" fillId="4" borderId="1" xfId="0" applyFont="1" applyFill="1" applyBorder="1" applyAlignment="1">
      <alignment vertical="top" wrapText="1"/>
    </xf>
    <xf numFmtId="0" fontId="3" fillId="0" borderId="1" xfId="0" applyFont="1" applyBorder="1" applyAlignment="1">
      <alignment horizontal="justify" vertical="top" wrapText="1"/>
    </xf>
    <xf numFmtId="0" fontId="7" fillId="2" borderId="1" xfId="0" applyFont="1" applyFill="1" applyBorder="1" applyAlignment="1">
      <alignment vertical="top" wrapText="1"/>
    </xf>
    <xf numFmtId="0" fontId="3" fillId="2" borderId="1" xfId="0" applyFont="1" applyFill="1" applyBorder="1" applyAlignment="1">
      <alignment vertical="top" wrapText="1"/>
    </xf>
    <xf numFmtId="49" fontId="3" fillId="2" borderId="1" xfId="0" applyNumberFormat="1" applyFont="1" applyFill="1" applyBorder="1" applyAlignment="1">
      <alignment vertical="top" wrapText="1"/>
    </xf>
    <xf numFmtId="0" fontId="3" fillId="2" borderId="1" xfId="0" applyFont="1" applyFill="1" applyBorder="1" applyAlignment="1">
      <alignment horizontal="center" vertical="top" wrapText="1"/>
    </xf>
    <xf numFmtId="0" fontId="3" fillId="3" borderId="1" xfId="0" applyFont="1" applyFill="1" applyBorder="1" applyAlignment="1">
      <alignment horizontal="center" vertical="top" wrapText="1"/>
    </xf>
    <xf numFmtId="49" fontId="4" fillId="2" borderId="1" xfId="0" applyNumberFormat="1" applyFont="1" applyFill="1" applyBorder="1" applyAlignment="1">
      <alignment vertical="top" wrapText="1"/>
    </xf>
    <xf numFmtId="0" fontId="5" fillId="3" borderId="1" xfId="0" applyFont="1" applyFill="1" applyBorder="1" applyAlignment="1">
      <alignment horizontal="left" vertical="top"/>
    </xf>
    <xf numFmtId="0" fontId="5" fillId="3" borderId="1" xfId="0" applyFont="1" applyFill="1" applyBorder="1" applyAlignment="1">
      <alignment horizontal="center" vertical="top" wrapText="1"/>
    </xf>
    <xf numFmtId="0" fontId="8" fillId="2" borderId="1" xfId="0" applyFont="1" applyFill="1" applyBorder="1" applyAlignment="1">
      <alignment vertical="top" wrapText="1"/>
    </xf>
    <xf numFmtId="0" fontId="6" fillId="0" borderId="1" xfId="0" applyFont="1" applyBorder="1" applyAlignment="1">
      <alignment vertical="top"/>
    </xf>
    <xf numFmtId="49" fontId="4" fillId="0" borderId="1" xfId="0" applyNumberFormat="1" applyFont="1" applyBorder="1" applyAlignment="1">
      <alignment vertical="top" wrapText="1"/>
    </xf>
    <xf numFmtId="49" fontId="3" fillId="3" borderId="1" xfId="0" applyNumberFormat="1" applyFont="1" applyFill="1" applyBorder="1" applyAlignment="1">
      <alignment vertical="top" wrapText="1"/>
    </xf>
    <xf numFmtId="0" fontId="3" fillId="3" borderId="2" xfId="0" applyFont="1" applyFill="1" applyBorder="1" applyAlignment="1">
      <alignment vertical="top" wrapText="1"/>
    </xf>
    <xf numFmtId="0" fontId="3" fillId="3" borderId="3" xfId="0" applyFont="1" applyFill="1" applyBorder="1" applyAlignment="1">
      <alignment vertical="top" wrapText="1"/>
    </xf>
    <xf numFmtId="0" fontId="3" fillId="3" borderId="4" xfId="0" applyFont="1" applyFill="1" applyBorder="1" applyAlignment="1">
      <alignment vertical="top" wrapText="1"/>
    </xf>
    <xf numFmtId="0" fontId="3" fillId="2" borderId="4" xfId="0" applyFont="1" applyFill="1" applyBorder="1" applyAlignment="1">
      <alignment horizontal="center" vertical="top" wrapText="1"/>
    </xf>
    <xf numFmtId="0" fontId="3" fillId="2" borderId="1" xfId="0" applyFont="1" applyFill="1" applyBorder="1" applyAlignment="1">
      <alignment horizontal="justify" vertical="top" wrapText="1"/>
    </xf>
    <xf numFmtId="49" fontId="5" fillId="3" borderId="2" xfId="0" applyNumberFormat="1" applyFont="1" applyFill="1" applyBorder="1" applyAlignment="1">
      <alignment vertical="top"/>
    </xf>
    <xf numFmtId="49" fontId="3" fillId="3" borderId="4" xfId="0" applyNumberFormat="1" applyFont="1" applyFill="1" applyBorder="1" applyAlignment="1">
      <alignment vertical="top" wrapText="1"/>
    </xf>
    <xf numFmtId="0" fontId="3" fillId="0" borderId="1" xfId="0" applyFont="1" applyBorder="1" applyAlignment="1">
      <alignment horizontal="center" vertical="top"/>
    </xf>
    <xf numFmtId="49" fontId="3" fillId="0" borderId="0" xfId="0" applyNumberFormat="1" applyFont="1" applyAlignment="1">
      <alignment vertical="top" wrapText="1"/>
    </xf>
    <xf numFmtId="0" fontId="3" fillId="0" borderId="0" xfId="0" applyFont="1" applyAlignment="1">
      <alignment vertical="top" wrapText="1"/>
    </xf>
    <xf numFmtId="0" fontId="3" fillId="0" borderId="0" xfId="0" applyFont="1" applyAlignment="1">
      <alignment horizontal="center" vertical="top" wrapText="1"/>
    </xf>
    <xf numFmtId="9" fontId="3" fillId="0" borderId="1" xfId="0" applyNumberFormat="1" applyFont="1" applyBorder="1" applyAlignment="1">
      <alignment vertical="top" wrapText="1"/>
    </xf>
    <xf numFmtId="9" fontId="3" fillId="0" borderId="1" xfId="0" applyNumberFormat="1" applyFont="1" applyBorder="1" applyAlignment="1">
      <alignment horizontal="center" vertical="top" wrapText="1"/>
    </xf>
    <xf numFmtId="2" fontId="3" fillId="0" borderId="1" xfId="0" applyNumberFormat="1" applyFont="1" applyBorder="1" applyAlignment="1">
      <alignment vertical="top" wrapText="1"/>
    </xf>
    <xf numFmtId="0" fontId="10" fillId="0" borderId="1" xfId="0" applyFont="1" applyBorder="1" applyAlignment="1">
      <alignment horizontal="center" vertical="top" wrapText="1"/>
    </xf>
    <xf numFmtId="2" fontId="9" fillId="0" borderId="1" xfId="0" applyNumberFormat="1" applyFont="1" applyBorder="1" applyAlignment="1">
      <alignment vertical="top" wrapText="1"/>
    </xf>
    <xf numFmtId="9" fontId="3" fillId="2" borderId="1" xfId="0" applyNumberFormat="1" applyFont="1" applyFill="1" applyBorder="1" applyAlignment="1">
      <alignment vertical="top" wrapText="1"/>
    </xf>
    <xf numFmtId="2" fontId="3" fillId="2" borderId="1" xfId="0" applyNumberFormat="1" applyFont="1" applyFill="1" applyBorder="1" applyAlignment="1">
      <alignment vertical="top" wrapText="1"/>
    </xf>
    <xf numFmtId="0" fontId="11" fillId="2" borderId="1" xfId="0" applyFont="1" applyFill="1" applyBorder="1" applyAlignment="1">
      <alignment vertical="top" wrapText="1"/>
    </xf>
    <xf numFmtId="0" fontId="3" fillId="0" borderId="0" xfId="0" applyFont="1" applyAlignment="1">
      <alignment horizontal="left" vertical="top" wrapText="1"/>
    </xf>
    <xf numFmtId="0" fontId="4" fillId="4" borderId="2" xfId="0" applyFont="1" applyFill="1" applyBorder="1" applyAlignment="1">
      <alignment horizontal="left" vertical="top" wrapText="1"/>
    </xf>
    <xf numFmtId="0" fontId="4" fillId="4" borderId="3" xfId="0" applyFont="1" applyFill="1" applyBorder="1" applyAlignment="1">
      <alignment horizontal="left" vertical="top" wrapText="1"/>
    </xf>
    <xf numFmtId="0" fontId="4" fillId="4" borderId="4" xfId="0" applyFont="1" applyFill="1" applyBorder="1" applyAlignment="1">
      <alignment horizontal="left" vertical="top" wrapText="1"/>
    </xf>
    <xf numFmtId="0" fontId="6" fillId="2" borderId="0" xfId="0" applyFont="1" applyFill="1" applyAlignment="1">
      <alignment horizontal="left" vertical="top" wrapText="1"/>
    </xf>
    <xf numFmtId="0" fontId="3" fillId="2" borderId="0" xfId="0" applyFont="1" applyFill="1" applyAlignment="1">
      <alignment horizontal="left" vertical="top" wrapText="1"/>
    </xf>
    <xf numFmtId="0" fontId="3" fillId="2" borderId="0" xfId="0" applyFont="1" applyFill="1" applyAlignment="1">
      <alignment vertical="top" wrapText="1"/>
    </xf>
    <xf numFmtId="0" fontId="5" fillId="3" borderId="2" xfId="0" applyFont="1" applyFill="1" applyBorder="1" applyAlignment="1">
      <alignment horizontal="center" vertical="top" wrapText="1"/>
    </xf>
    <xf numFmtId="0" fontId="5" fillId="3" borderId="3" xfId="0" applyFont="1" applyFill="1" applyBorder="1" applyAlignment="1">
      <alignment horizontal="center" vertical="top" wrapText="1"/>
    </xf>
    <xf numFmtId="0" fontId="5" fillId="3" borderId="4" xfId="0" applyFont="1" applyFill="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9E18E-7CAE-4E2C-9F18-F6ECB858CD6B}">
  <dimension ref="A1:K120"/>
  <sheetViews>
    <sheetView tabSelected="1" zoomScale="90" zoomScaleNormal="90" workbookViewId="0">
      <selection activeCell="O44" sqref="O44"/>
    </sheetView>
  </sheetViews>
  <sheetFormatPr defaultRowHeight="15" x14ac:dyDescent="0.25"/>
  <cols>
    <col min="1" max="1" width="5.28515625" style="50" customWidth="1"/>
    <col min="2" max="2" width="63" style="51" customWidth="1"/>
    <col min="3" max="3" width="12" style="52" customWidth="1"/>
    <col min="4" max="4" width="7.42578125" style="52" customWidth="1"/>
    <col min="5" max="5" width="7.140625" style="51" customWidth="1"/>
    <col min="6" max="6" width="8.140625" style="51" customWidth="1"/>
    <col min="7" max="7" width="9.85546875" style="51" customWidth="1"/>
    <col min="8" max="8" width="9.28515625" style="51" customWidth="1"/>
    <col min="9" max="9" width="10" style="51" customWidth="1"/>
    <col min="10" max="10" width="7.5703125" style="51" customWidth="1"/>
    <col min="11" max="11" width="41" style="51" customWidth="1"/>
    <col min="12" max="143" width="9.140625" style="15"/>
    <col min="144" max="144" width="5.28515625" style="15" customWidth="1"/>
    <col min="145" max="145" width="56.42578125" style="15" customWidth="1"/>
    <col min="146" max="146" width="10.85546875" style="15" customWidth="1"/>
    <col min="147" max="147" width="7.5703125" style="15" customWidth="1"/>
    <col min="148" max="148" width="11.140625" style="15" customWidth="1"/>
    <col min="149" max="149" width="10.28515625" style="15" customWidth="1"/>
    <col min="150" max="150" width="10.85546875" style="15" customWidth="1"/>
    <col min="151" max="151" width="29.7109375" style="15" customWidth="1"/>
    <col min="152" max="399" width="9.140625" style="15"/>
    <col min="400" max="400" width="5.28515625" style="15" customWidth="1"/>
    <col min="401" max="401" width="56.42578125" style="15" customWidth="1"/>
    <col min="402" max="402" width="10.85546875" style="15" customWidth="1"/>
    <col min="403" max="403" width="7.5703125" style="15" customWidth="1"/>
    <col min="404" max="404" width="11.140625" style="15" customWidth="1"/>
    <col min="405" max="405" width="10.28515625" style="15" customWidth="1"/>
    <col min="406" max="406" width="10.85546875" style="15" customWidth="1"/>
    <col min="407" max="407" width="29.7109375" style="15" customWidth="1"/>
    <col min="408" max="655" width="9.140625" style="15"/>
    <col min="656" max="656" width="5.28515625" style="15" customWidth="1"/>
    <col min="657" max="657" width="56.42578125" style="15" customWidth="1"/>
    <col min="658" max="658" width="10.85546875" style="15" customWidth="1"/>
    <col min="659" max="659" width="7.5703125" style="15" customWidth="1"/>
    <col min="660" max="660" width="11.140625" style="15" customWidth="1"/>
    <col min="661" max="661" width="10.28515625" style="15" customWidth="1"/>
    <col min="662" max="662" width="10.85546875" style="15" customWidth="1"/>
    <col min="663" max="663" width="29.7109375" style="15" customWidth="1"/>
    <col min="664" max="911" width="9.140625" style="15"/>
    <col min="912" max="912" width="5.28515625" style="15" customWidth="1"/>
    <col min="913" max="913" width="56.42578125" style="15" customWidth="1"/>
    <col min="914" max="914" width="10.85546875" style="15" customWidth="1"/>
    <col min="915" max="915" width="7.5703125" style="15" customWidth="1"/>
    <col min="916" max="916" width="11.140625" style="15" customWidth="1"/>
    <col min="917" max="917" width="10.28515625" style="15" customWidth="1"/>
    <col min="918" max="918" width="10.85546875" style="15" customWidth="1"/>
    <col min="919" max="919" width="29.7109375" style="15" customWidth="1"/>
    <col min="920" max="1167" width="9.140625" style="15"/>
    <col min="1168" max="1168" width="5.28515625" style="15" customWidth="1"/>
    <col min="1169" max="1169" width="56.42578125" style="15" customWidth="1"/>
    <col min="1170" max="1170" width="10.85546875" style="15" customWidth="1"/>
    <col min="1171" max="1171" width="7.5703125" style="15" customWidth="1"/>
    <col min="1172" max="1172" width="11.140625" style="15" customWidth="1"/>
    <col min="1173" max="1173" width="10.28515625" style="15" customWidth="1"/>
    <col min="1174" max="1174" width="10.85546875" style="15" customWidth="1"/>
    <col min="1175" max="1175" width="29.7109375" style="15" customWidth="1"/>
    <col min="1176" max="1423" width="9.140625" style="15"/>
    <col min="1424" max="1424" width="5.28515625" style="15" customWidth="1"/>
    <col min="1425" max="1425" width="56.42578125" style="15" customWidth="1"/>
    <col min="1426" max="1426" width="10.85546875" style="15" customWidth="1"/>
    <col min="1427" max="1427" width="7.5703125" style="15" customWidth="1"/>
    <col min="1428" max="1428" width="11.140625" style="15" customWidth="1"/>
    <col min="1429" max="1429" width="10.28515625" style="15" customWidth="1"/>
    <col min="1430" max="1430" width="10.85546875" style="15" customWidth="1"/>
    <col min="1431" max="1431" width="29.7109375" style="15" customWidth="1"/>
    <col min="1432" max="1679" width="9.140625" style="15"/>
    <col min="1680" max="1680" width="5.28515625" style="15" customWidth="1"/>
    <col min="1681" max="1681" width="56.42578125" style="15" customWidth="1"/>
    <col min="1682" max="1682" width="10.85546875" style="15" customWidth="1"/>
    <col min="1683" max="1683" width="7.5703125" style="15" customWidth="1"/>
    <col min="1684" max="1684" width="11.140625" style="15" customWidth="1"/>
    <col min="1685" max="1685" width="10.28515625" style="15" customWidth="1"/>
    <col min="1686" max="1686" width="10.85546875" style="15" customWidth="1"/>
    <col min="1687" max="1687" width="29.7109375" style="15" customWidth="1"/>
    <col min="1688" max="1935" width="9.140625" style="15"/>
    <col min="1936" max="1936" width="5.28515625" style="15" customWidth="1"/>
    <col min="1937" max="1937" width="56.42578125" style="15" customWidth="1"/>
    <col min="1938" max="1938" width="10.85546875" style="15" customWidth="1"/>
    <col min="1939" max="1939" width="7.5703125" style="15" customWidth="1"/>
    <col min="1940" max="1940" width="11.140625" style="15" customWidth="1"/>
    <col min="1941" max="1941" width="10.28515625" style="15" customWidth="1"/>
    <col min="1942" max="1942" width="10.85546875" style="15" customWidth="1"/>
    <col min="1943" max="1943" width="29.7109375" style="15" customWidth="1"/>
    <col min="1944" max="2191" width="9.140625" style="15"/>
    <col min="2192" max="2192" width="5.28515625" style="15" customWidth="1"/>
    <col min="2193" max="2193" width="56.42578125" style="15" customWidth="1"/>
    <col min="2194" max="2194" width="10.85546875" style="15" customWidth="1"/>
    <col min="2195" max="2195" width="7.5703125" style="15" customWidth="1"/>
    <col min="2196" max="2196" width="11.140625" style="15" customWidth="1"/>
    <col min="2197" max="2197" width="10.28515625" style="15" customWidth="1"/>
    <col min="2198" max="2198" width="10.85546875" style="15" customWidth="1"/>
    <col min="2199" max="2199" width="29.7109375" style="15" customWidth="1"/>
    <col min="2200" max="2447" width="9.140625" style="15"/>
    <col min="2448" max="2448" width="5.28515625" style="15" customWidth="1"/>
    <col min="2449" max="2449" width="56.42578125" style="15" customWidth="1"/>
    <col min="2450" max="2450" width="10.85546875" style="15" customWidth="1"/>
    <col min="2451" max="2451" width="7.5703125" style="15" customWidth="1"/>
    <col min="2452" max="2452" width="11.140625" style="15" customWidth="1"/>
    <col min="2453" max="2453" width="10.28515625" style="15" customWidth="1"/>
    <col min="2454" max="2454" width="10.85546875" style="15" customWidth="1"/>
    <col min="2455" max="2455" width="29.7109375" style="15" customWidth="1"/>
    <col min="2456" max="2703" width="9.140625" style="15"/>
    <col min="2704" max="2704" width="5.28515625" style="15" customWidth="1"/>
    <col min="2705" max="2705" width="56.42578125" style="15" customWidth="1"/>
    <col min="2706" max="2706" width="10.85546875" style="15" customWidth="1"/>
    <col min="2707" max="2707" width="7.5703125" style="15" customWidth="1"/>
    <col min="2708" max="2708" width="11.140625" style="15" customWidth="1"/>
    <col min="2709" max="2709" width="10.28515625" style="15" customWidth="1"/>
    <col min="2710" max="2710" width="10.85546875" style="15" customWidth="1"/>
    <col min="2711" max="2711" width="29.7109375" style="15" customWidth="1"/>
    <col min="2712" max="2959" width="9.140625" style="15"/>
    <col min="2960" max="2960" width="5.28515625" style="15" customWidth="1"/>
    <col min="2961" max="2961" width="56.42578125" style="15" customWidth="1"/>
    <col min="2962" max="2962" width="10.85546875" style="15" customWidth="1"/>
    <col min="2963" max="2963" width="7.5703125" style="15" customWidth="1"/>
    <col min="2964" max="2964" width="11.140625" style="15" customWidth="1"/>
    <col min="2965" max="2965" width="10.28515625" style="15" customWidth="1"/>
    <col min="2966" max="2966" width="10.85546875" style="15" customWidth="1"/>
    <col min="2967" max="2967" width="29.7109375" style="15" customWidth="1"/>
    <col min="2968" max="3215" width="9.140625" style="15"/>
    <col min="3216" max="3216" width="5.28515625" style="15" customWidth="1"/>
    <col min="3217" max="3217" width="56.42578125" style="15" customWidth="1"/>
    <col min="3218" max="3218" width="10.85546875" style="15" customWidth="1"/>
    <col min="3219" max="3219" width="7.5703125" style="15" customWidth="1"/>
    <col min="3220" max="3220" width="11.140625" style="15" customWidth="1"/>
    <col min="3221" max="3221" width="10.28515625" style="15" customWidth="1"/>
    <col min="3222" max="3222" width="10.85546875" style="15" customWidth="1"/>
    <col min="3223" max="3223" width="29.7109375" style="15" customWidth="1"/>
    <col min="3224" max="3471" width="9.140625" style="15"/>
    <col min="3472" max="3472" width="5.28515625" style="15" customWidth="1"/>
    <col min="3473" max="3473" width="56.42578125" style="15" customWidth="1"/>
    <col min="3474" max="3474" width="10.85546875" style="15" customWidth="1"/>
    <col min="3475" max="3475" width="7.5703125" style="15" customWidth="1"/>
    <col min="3476" max="3476" width="11.140625" style="15" customWidth="1"/>
    <col min="3477" max="3477" width="10.28515625" style="15" customWidth="1"/>
    <col min="3478" max="3478" width="10.85546875" style="15" customWidth="1"/>
    <col min="3479" max="3479" width="29.7109375" style="15" customWidth="1"/>
    <col min="3480" max="3727" width="9.140625" style="15"/>
    <col min="3728" max="3728" width="5.28515625" style="15" customWidth="1"/>
    <col min="3729" max="3729" width="56.42578125" style="15" customWidth="1"/>
    <col min="3730" max="3730" width="10.85546875" style="15" customWidth="1"/>
    <col min="3731" max="3731" width="7.5703125" style="15" customWidth="1"/>
    <col min="3732" max="3732" width="11.140625" style="15" customWidth="1"/>
    <col min="3733" max="3733" width="10.28515625" style="15" customWidth="1"/>
    <col min="3734" max="3734" width="10.85546875" style="15" customWidth="1"/>
    <col min="3735" max="3735" width="29.7109375" style="15" customWidth="1"/>
    <col min="3736" max="3983" width="9.140625" style="15"/>
    <col min="3984" max="3984" width="5.28515625" style="15" customWidth="1"/>
    <col min="3985" max="3985" width="56.42578125" style="15" customWidth="1"/>
    <col min="3986" max="3986" width="10.85546875" style="15" customWidth="1"/>
    <col min="3987" max="3987" width="7.5703125" style="15" customWidth="1"/>
    <col min="3988" max="3988" width="11.140625" style="15" customWidth="1"/>
    <col min="3989" max="3989" width="10.28515625" style="15" customWidth="1"/>
    <col min="3990" max="3990" width="10.85546875" style="15" customWidth="1"/>
    <col min="3991" max="3991" width="29.7109375" style="15" customWidth="1"/>
    <col min="3992" max="4239" width="9.140625" style="15"/>
    <col min="4240" max="4240" width="5.28515625" style="15" customWidth="1"/>
    <col min="4241" max="4241" width="56.42578125" style="15" customWidth="1"/>
    <col min="4242" max="4242" width="10.85546875" style="15" customWidth="1"/>
    <col min="4243" max="4243" width="7.5703125" style="15" customWidth="1"/>
    <col min="4244" max="4244" width="11.140625" style="15" customWidth="1"/>
    <col min="4245" max="4245" width="10.28515625" style="15" customWidth="1"/>
    <col min="4246" max="4246" width="10.85546875" style="15" customWidth="1"/>
    <col min="4247" max="4247" width="29.7109375" style="15" customWidth="1"/>
    <col min="4248" max="4495" width="9.140625" style="15"/>
    <col min="4496" max="4496" width="5.28515625" style="15" customWidth="1"/>
    <col min="4497" max="4497" width="56.42578125" style="15" customWidth="1"/>
    <col min="4498" max="4498" width="10.85546875" style="15" customWidth="1"/>
    <col min="4499" max="4499" width="7.5703125" style="15" customWidth="1"/>
    <col min="4500" max="4500" width="11.140625" style="15" customWidth="1"/>
    <col min="4501" max="4501" width="10.28515625" style="15" customWidth="1"/>
    <col min="4502" max="4502" width="10.85546875" style="15" customWidth="1"/>
    <col min="4503" max="4503" width="29.7109375" style="15" customWidth="1"/>
    <col min="4504" max="4751" width="9.140625" style="15"/>
    <col min="4752" max="4752" width="5.28515625" style="15" customWidth="1"/>
    <col min="4753" max="4753" width="56.42578125" style="15" customWidth="1"/>
    <col min="4754" max="4754" width="10.85546875" style="15" customWidth="1"/>
    <col min="4755" max="4755" width="7.5703125" style="15" customWidth="1"/>
    <col min="4756" max="4756" width="11.140625" style="15" customWidth="1"/>
    <col min="4757" max="4757" width="10.28515625" style="15" customWidth="1"/>
    <col min="4758" max="4758" width="10.85546875" style="15" customWidth="1"/>
    <col min="4759" max="4759" width="29.7109375" style="15" customWidth="1"/>
    <col min="4760" max="5007" width="9.140625" style="15"/>
    <col min="5008" max="5008" width="5.28515625" style="15" customWidth="1"/>
    <col min="5009" max="5009" width="56.42578125" style="15" customWidth="1"/>
    <col min="5010" max="5010" width="10.85546875" style="15" customWidth="1"/>
    <col min="5011" max="5011" width="7.5703125" style="15" customWidth="1"/>
    <col min="5012" max="5012" width="11.140625" style="15" customWidth="1"/>
    <col min="5013" max="5013" width="10.28515625" style="15" customWidth="1"/>
    <col min="5014" max="5014" width="10.85546875" style="15" customWidth="1"/>
    <col min="5015" max="5015" width="29.7109375" style="15" customWidth="1"/>
    <col min="5016" max="5263" width="9.140625" style="15"/>
    <col min="5264" max="5264" width="5.28515625" style="15" customWidth="1"/>
    <col min="5265" max="5265" width="56.42578125" style="15" customWidth="1"/>
    <col min="5266" max="5266" width="10.85546875" style="15" customWidth="1"/>
    <col min="5267" max="5267" width="7.5703125" style="15" customWidth="1"/>
    <col min="5268" max="5268" width="11.140625" style="15" customWidth="1"/>
    <col min="5269" max="5269" width="10.28515625" style="15" customWidth="1"/>
    <col min="5270" max="5270" width="10.85546875" style="15" customWidth="1"/>
    <col min="5271" max="5271" width="29.7109375" style="15" customWidth="1"/>
    <col min="5272" max="5519" width="9.140625" style="15"/>
    <col min="5520" max="5520" width="5.28515625" style="15" customWidth="1"/>
    <col min="5521" max="5521" width="56.42578125" style="15" customWidth="1"/>
    <col min="5522" max="5522" width="10.85546875" style="15" customWidth="1"/>
    <col min="5523" max="5523" width="7.5703125" style="15" customWidth="1"/>
    <col min="5524" max="5524" width="11.140625" style="15" customWidth="1"/>
    <col min="5525" max="5525" width="10.28515625" style="15" customWidth="1"/>
    <col min="5526" max="5526" width="10.85546875" style="15" customWidth="1"/>
    <col min="5527" max="5527" width="29.7109375" style="15" customWidth="1"/>
    <col min="5528" max="5775" width="9.140625" style="15"/>
    <col min="5776" max="5776" width="5.28515625" style="15" customWidth="1"/>
    <col min="5777" max="5777" width="56.42578125" style="15" customWidth="1"/>
    <col min="5778" max="5778" width="10.85546875" style="15" customWidth="1"/>
    <col min="5779" max="5779" width="7.5703125" style="15" customWidth="1"/>
    <col min="5780" max="5780" width="11.140625" style="15" customWidth="1"/>
    <col min="5781" max="5781" width="10.28515625" style="15" customWidth="1"/>
    <col min="5782" max="5782" width="10.85546875" style="15" customWidth="1"/>
    <col min="5783" max="5783" width="29.7109375" style="15" customWidth="1"/>
    <col min="5784" max="6031" width="9.140625" style="15"/>
    <col min="6032" max="6032" width="5.28515625" style="15" customWidth="1"/>
    <col min="6033" max="6033" width="56.42578125" style="15" customWidth="1"/>
    <col min="6034" max="6034" width="10.85546875" style="15" customWidth="1"/>
    <col min="6035" max="6035" width="7.5703125" style="15" customWidth="1"/>
    <col min="6036" max="6036" width="11.140625" style="15" customWidth="1"/>
    <col min="6037" max="6037" width="10.28515625" style="15" customWidth="1"/>
    <col min="6038" max="6038" width="10.85546875" style="15" customWidth="1"/>
    <col min="6039" max="6039" width="29.7109375" style="15" customWidth="1"/>
    <col min="6040" max="6287" width="9.140625" style="15"/>
    <col min="6288" max="6288" width="5.28515625" style="15" customWidth="1"/>
    <col min="6289" max="6289" width="56.42578125" style="15" customWidth="1"/>
    <col min="6290" max="6290" width="10.85546875" style="15" customWidth="1"/>
    <col min="6291" max="6291" width="7.5703125" style="15" customWidth="1"/>
    <col min="6292" max="6292" width="11.140625" style="15" customWidth="1"/>
    <col min="6293" max="6293" width="10.28515625" style="15" customWidth="1"/>
    <col min="6294" max="6294" width="10.85546875" style="15" customWidth="1"/>
    <col min="6295" max="6295" width="29.7109375" style="15" customWidth="1"/>
    <col min="6296" max="6543" width="9.140625" style="15"/>
    <col min="6544" max="6544" width="5.28515625" style="15" customWidth="1"/>
    <col min="6545" max="6545" width="56.42578125" style="15" customWidth="1"/>
    <col min="6546" max="6546" width="10.85546875" style="15" customWidth="1"/>
    <col min="6547" max="6547" width="7.5703125" style="15" customWidth="1"/>
    <col min="6548" max="6548" width="11.140625" style="15" customWidth="1"/>
    <col min="6549" max="6549" width="10.28515625" style="15" customWidth="1"/>
    <col min="6550" max="6550" width="10.85546875" style="15" customWidth="1"/>
    <col min="6551" max="6551" width="29.7109375" style="15" customWidth="1"/>
    <col min="6552" max="6799" width="9.140625" style="15"/>
    <col min="6800" max="6800" width="5.28515625" style="15" customWidth="1"/>
    <col min="6801" max="6801" width="56.42578125" style="15" customWidth="1"/>
    <col min="6802" max="6802" width="10.85546875" style="15" customWidth="1"/>
    <col min="6803" max="6803" width="7.5703125" style="15" customWidth="1"/>
    <col min="6804" max="6804" width="11.140625" style="15" customWidth="1"/>
    <col min="6805" max="6805" width="10.28515625" style="15" customWidth="1"/>
    <col min="6806" max="6806" width="10.85546875" style="15" customWidth="1"/>
    <col min="6807" max="6807" width="29.7109375" style="15" customWidth="1"/>
    <col min="6808" max="7055" width="9.140625" style="15"/>
    <col min="7056" max="7056" width="5.28515625" style="15" customWidth="1"/>
    <col min="7057" max="7057" width="56.42578125" style="15" customWidth="1"/>
    <col min="7058" max="7058" width="10.85546875" style="15" customWidth="1"/>
    <col min="7059" max="7059" width="7.5703125" style="15" customWidth="1"/>
    <col min="7060" max="7060" width="11.140625" style="15" customWidth="1"/>
    <col min="7061" max="7061" width="10.28515625" style="15" customWidth="1"/>
    <col min="7062" max="7062" width="10.85546875" style="15" customWidth="1"/>
    <col min="7063" max="7063" width="29.7109375" style="15" customWidth="1"/>
    <col min="7064" max="7311" width="9.140625" style="15"/>
    <col min="7312" max="7312" width="5.28515625" style="15" customWidth="1"/>
    <col min="7313" max="7313" width="56.42578125" style="15" customWidth="1"/>
    <col min="7314" max="7314" width="10.85546875" style="15" customWidth="1"/>
    <col min="7315" max="7315" width="7.5703125" style="15" customWidth="1"/>
    <col min="7316" max="7316" width="11.140625" style="15" customWidth="1"/>
    <col min="7317" max="7317" width="10.28515625" style="15" customWidth="1"/>
    <col min="7318" max="7318" width="10.85546875" style="15" customWidth="1"/>
    <col min="7319" max="7319" width="29.7109375" style="15" customWidth="1"/>
    <col min="7320" max="7567" width="9.140625" style="15"/>
    <col min="7568" max="7568" width="5.28515625" style="15" customWidth="1"/>
    <col min="7569" max="7569" width="56.42578125" style="15" customWidth="1"/>
    <col min="7570" max="7570" width="10.85546875" style="15" customWidth="1"/>
    <col min="7571" max="7571" width="7.5703125" style="15" customWidth="1"/>
    <col min="7572" max="7572" width="11.140625" style="15" customWidth="1"/>
    <col min="7573" max="7573" width="10.28515625" style="15" customWidth="1"/>
    <col min="7574" max="7574" width="10.85546875" style="15" customWidth="1"/>
    <col min="7575" max="7575" width="29.7109375" style="15" customWidth="1"/>
    <col min="7576" max="7823" width="9.140625" style="15"/>
    <col min="7824" max="7824" width="5.28515625" style="15" customWidth="1"/>
    <col min="7825" max="7825" width="56.42578125" style="15" customWidth="1"/>
    <col min="7826" max="7826" width="10.85546875" style="15" customWidth="1"/>
    <col min="7827" max="7827" width="7.5703125" style="15" customWidth="1"/>
    <col min="7828" max="7828" width="11.140625" style="15" customWidth="1"/>
    <col min="7829" max="7829" width="10.28515625" style="15" customWidth="1"/>
    <col min="7830" max="7830" width="10.85546875" style="15" customWidth="1"/>
    <col min="7831" max="7831" width="29.7109375" style="15" customWidth="1"/>
    <col min="7832" max="8079" width="9.140625" style="15"/>
    <col min="8080" max="8080" width="5.28515625" style="15" customWidth="1"/>
    <col min="8081" max="8081" width="56.42578125" style="15" customWidth="1"/>
    <col min="8082" max="8082" width="10.85546875" style="15" customWidth="1"/>
    <col min="8083" max="8083" width="7.5703125" style="15" customWidth="1"/>
    <col min="8084" max="8084" width="11.140625" style="15" customWidth="1"/>
    <col min="8085" max="8085" width="10.28515625" style="15" customWidth="1"/>
    <col min="8086" max="8086" width="10.85546875" style="15" customWidth="1"/>
    <col min="8087" max="8087" width="29.7109375" style="15" customWidth="1"/>
    <col min="8088" max="8335" width="9.140625" style="15"/>
    <col min="8336" max="8336" width="5.28515625" style="15" customWidth="1"/>
    <col min="8337" max="8337" width="56.42578125" style="15" customWidth="1"/>
    <col min="8338" max="8338" width="10.85546875" style="15" customWidth="1"/>
    <col min="8339" max="8339" width="7.5703125" style="15" customWidth="1"/>
    <col min="8340" max="8340" width="11.140625" style="15" customWidth="1"/>
    <col min="8341" max="8341" width="10.28515625" style="15" customWidth="1"/>
    <col min="8342" max="8342" width="10.85546875" style="15" customWidth="1"/>
    <col min="8343" max="8343" width="29.7109375" style="15" customWidth="1"/>
    <col min="8344" max="8591" width="9.140625" style="15"/>
    <col min="8592" max="8592" width="5.28515625" style="15" customWidth="1"/>
    <col min="8593" max="8593" width="56.42578125" style="15" customWidth="1"/>
    <col min="8594" max="8594" width="10.85546875" style="15" customWidth="1"/>
    <col min="8595" max="8595" width="7.5703125" style="15" customWidth="1"/>
    <col min="8596" max="8596" width="11.140625" style="15" customWidth="1"/>
    <col min="8597" max="8597" width="10.28515625" style="15" customWidth="1"/>
    <col min="8598" max="8598" width="10.85546875" style="15" customWidth="1"/>
    <col min="8599" max="8599" width="29.7109375" style="15" customWidth="1"/>
    <col min="8600" max="8847" width="9.140625" style="15"/>
    <col min="8848" max="8848" width="5.28515625" style="15" customWidth="1"/>
    <col min="8849" max="8849" width="56.42578125" style="15" customWidth="1"/>
    <col min="8850" max="8850" width="10.85546875" style="15" customWidth="1"/>
    <col min="8851" max="8851" width="7.5703125" style="15" customWidth="1"/>
    <col min="8852" max="8852" width="11.140625" style="15" customWidth="1"/>
    <col min="8853" max="8853" width="10.28515625" style="15" customWidth="1"/>
    <col min="8854" max="8854" width="10.85546875" style="15" customWidth="1"/>
    <col min="8855" max="8855" width="29.7109375" style="15" customWidth="1"/>
    <col min="8856" max="9103" width="9.140625" style="15"/>
    <col min="9104" max="9104" width="5.28515625" style="15" customWidth="1"/>
    <col min="9105" max="9105" width="56.42578125" style="15" customWidth="1"/>
    <col min="9106" max="9106" width="10.85546875" style="15" customWidth="1"/>
    <col min="9107" max="9107" width="7.5703125" style="15" customWidth="1"/>
    <col min="9108" max="9108" width="11.140625" style="15" customWidth="1"/>
    <col min="9109" max="9109" width="10.28515625" style="15" customWidth="1"/>
    <col min="9110" max="9110" width="10.85546875" style="15" customWidth="1"/>
    <col min="9111" max="9111" width="29.7109375" style="15" customWidth="1"/>
    <col min="9112" max="9359" width="9.140625" style="15"/>
    <col min="9360" max="9360" width="5.28515625" style="15" customWidth="1"/>
    <col min="9361" max="9361" width="56.42578125" style="15" customWidth="1"/>
    <col min="9362" max="9362" width="10.85546875" style="15" customWidth="1"/>
    <col min="9363" max="9363" width="7.5703125" style="15" customWidth="1"/>
    <col min="9364" max="9364" width="11.140625" style="15" customWidth="1"/>
    <col min="9365" max="9365" width="10.28515625" style="15" customWidth="1"/>
    <col min="9366" max="9366" width="10.85546875" style="15" customWidth="1"/>
    <col min="9367" max="9367" width="29.7109375" style="15" customWidth="1"/>
    <col min="9368" max="9615" width="9.140625" style="15"/>
    <col min="9616" max="9616" width="5.28515625" style="15" customWidth="1"/>
    <col min="9617" max="9617" width="56.42578125" style="15" customWidth="1"/>
    <col min="9618" max="9618" width="10.85546875" style="15" customWidth="1"/>
    <col min="9619" max="9619" width="7.5703125" style="15" customWidth="1"/>
    <col min="9620" max="9620" width="11.140625" style="15" customWidth="1"/>
    <col min="9621" max="9621" width="10.28515625" style="15" customWidth="1"/>
    <col min="9622" max="9622" width="10.85546875" style="15" customWidth="1"/>
    <col min="9623" max="9623" width="29.7109375" style="15" customWidth="1"/>
    <col min="9624" max="9871" width="9.140625" style="15"/>
    <col min="9872" max="9872" width="5.28515625" style="15" customWidth="1"/>
    <col min="9873" max="9873" width="56.42578125" style="15" customWidth="1"/>
    <col min="9874" max="9874" width="10.85546875" style="15" customWidth="1"/>
    <col min="9875" max="9875" width="7.5703125" style="15" customWidth="1"/>
    <col min="9876" max="9876" width="11.140625" style="15" customWidth="1"/>
    <col min="9877" max="9877" width="10.28515625" style="15" customWidth="1"/>
    <col min="9878" max="9878" width="10.85546875" style="15" customWidth="1"/>
    <col min="9879" max="9879" width="29.7109375" style="15" customWidth="1"/>
    <col min="9880" max="10127" width="9.140625" style="15"/>
    <col min="10128" max="10128" width="5.28515625" style="15" customWidth="1"/>
    <col min="10129" max="10129" width="56.42578125" style="15" customWidth="1"/>
    <col min="10130" max="10130" width="10.85546875" style="15" customWidth="1"/>
    <col min="10131" max="10131" width="7.5703125" style="15" customWidth="1"/>
    <col min="10132" max="10132" width="11.140625" style="15" customWidth="1"/>
    <col min="10133" max="10133" width="10.28515625" style="15" customWidth="1"/>
    <col min="10134" max="10134" width="10.85546875" style="15" customWidth="1"/>
    <col min="10135" max="10135" width="29.7109375" style="15" customWidth="1"/>
    <col min="10136" max="10383" width="9.140625" style="15"/>
    <col min="10384" max="10384" width="5.28515625" style="15" customWidth="1"/>
    <col min="10385" max="10385" width="56.42578125" style="15" customWidth="1"/>
    <col min="10386" max="10386" width="10.85546875" style="15" customWidth="1"/>
    <col min="10387" max="10387" width="7.5703125" style="15" customWidth="1"/>
    <col min="10388" max="10388" width="11.140625" style="15" customWidth="1"/>
    <col min="10389" max="10389" width="10.28515625" style="15" customWidth="1"/>
    <col min="10390" max="10390" width="10.85546875" style="15" customWidth="1"/>
    <col min="10391" max="10391" width="29.7109375" style="15" customWidth="1"/>
    <col min="10392" max="10639" width="9.140625" style="15"/>
    <col min="10640" max="10640" width="5.28515625" style="15" customWidth="1"/>
    <col min="10641" max="10641" width="56.42578125" style="15" customWidth="1"/>
    <col min="10642" max="10642" width="10.85546875" style="15" customWidth="1"/>
    <col min="10643" max="10643" width="7.5703125" style="15" customWidth="1"/>
    <col min="10644" max="10644" width="11.140625" style="15" customWidth="1"/>
    <col min="10645" max="10645" width="10.28515625" style="15" customWidth="1"/>
    <col min="10646" max="10646" width="10.85546875" style="15" customWidth="1"/>
    <col min="10647" max="10647" width="29.7109375" style="15" customWidth="1"/>
    <col min="10648" max="10895" width="9.140625" style="15"/>
    <col min="10896" max="10896" width="5.28515625" style="15" customWidth="1"/>
    <col min="10897" max="10897" width="56.42578125" style="15" customWidth="1"/>
    <col min="10898" max="10898" width="10.85546875" style="15" customWidth="1"/>
    <col min="10899" max="10899" width="7.5703125" style="15" customWidth="1"/>
    <col min="10900" max="10900" width="11.140625" style="15" customWidth="1"/>
    <col min="10901" max="10901" width="10.28515625" style="15" customWidth="1"/>
    <col min="10902" max="10902" width="10.85546875" style="15" customWidth="1"/>
    <col min="10903" max="10903" width="29.7109375" style="15" customWidth="1"/>
    <col min="10904" max="11151" width="9.140625" style="15"/>
    <col min="11152" max="11152" width="5.28515625" style="15" customWidth="1"/>
    <col min="11153" max="11153" width="56.42578125" style="15" customWidth="1"/>
    <col min="11154" max="11154" width="10.85546875" style="15" customWidth="1"/>
    <col min="11155" max="11155" width="7.5703125" style="15" customWidth="1"/>
    <col min="11156" max="11156" width="11.140625" style="15" customWidth="1"/>
    <col min="11157" max="11157" width="10.28515625" style="15" customWidth="1"/>
    <col min="11158" max="11158" width="10.85546875" style="15" customWidth="1"/>
    <col min="11159" max="11159" width="29.7109375" style="15" customWidth="1"/>
    <col min="11160" max="11407" width="9.140625" style="15"/>
    <col min="11408" max="11408" width="5.28515625" style="15" customWidth="1"/>
    <col min="11409" max="11409" width="56.42578125" style="15" customWidth="1"/>
    <col min="11410" max="11410" width="10.85546875" style="15" customWidth="1"/>
    <col min="11411" max="11411" width="7.5703125" style="15" customWidth="1"/>
    <col min="11412" max="11412" width="11.140625" style="15" customWidth="1"/>
    <col min="11413" max="11413" width="10.28515625" style="15" customWidth="1"/>
    <col min="11414" max="11414" width="10.85546875" style="15" customWidth="1"/>
    <col min="11415" max="11415" width="29.7109375" style="15" customWidth="1"/>
    <col min="11416" max="11663" width="9.140625" style="15"/>
    <col min="11664" max="11664" width="5.28515625" style="15" customWidth="1"/>
    <col min="11665" max="11665" width="56.42578125" style="15" customWidth="1"/>
    <col min="11666" max="11666" width="10.85546875" style="15" customWidth="1"/>
    <col min="11667" max="11667" width="7.5703125" style="15" customWidth="1"/>
    <col min="11668" max="11668" width="11.140625" style="15" customWidth="1"/>
    <col min="11669" max="11669" width="10.28515625" style="15" customWidth="1"/>
    <col min="11670" max="11670" width="10.85546875" style="15" customWidth="1"/>
    <col min="11671" max="11671" width="29.7109375" style="15" customWidth="1"/>
    <col min="11672" max="11919" width="9.140625" style="15"/>
    <col min="11920" max="11920" width="5.28515625" style="15" customWidth="1"/>
    <col min="11921" max="11921" width="56.42578125" style="15" customWidth="1"/>
    <col min="11922" max="11922" width="10.85546875" style="15" customWidth="1"/>
    <col min="11923" max="11923" width="7.5703125" style="15" customWidth="1"/>
    <col min="11924" max="11924" width="11.140625" style="15" customWidth="1"/>
    <col min="11925" max="11925" width="10.28515625" style="15" customWidth="1"/>
    <col min="11926" max="11926" width="10.85546875" style="15" customWidth="1"/>
    <col min="11927" max="11927" width="29.7109375" style="15" customWidth="1"/>
    <col min="11928" max="12175" width="9.140625" style="15"/>
    <col min="12176" max="12176" width="5.28515625" style="15" customWidth="1"/>
    <col min="12177" max="12177" width="56.42578125" style="15" customWidth="1"/>
    <col min="12178" max="12178" width="10.85546875" style="15" customWidth="1"/>
    <col min="12179" max="12179" width="7.5703125" style="15" customWidth="1"/>
    <col min="12180" max="12180" width="11.140625" style="15" customWidth="1"/>
    <col min="12181" max="12181" width="10.28515625" style="15" customWidth="1"/>
    <col min="12182" max="12182" width="10.85546875" style="15" customWidth="1"/>
    <col min="12183" max="12183" width="29.7109375" style="15" customWidth="1"/>
    <col min="12184" max="12431" width="9.140625" style="15"/>
    <col min="12432" max="12432" width="5.28515625" style="15" customWidth="1"/>
    <col min="12433" max="12433" width="56.42578125" style="15" customWidth="1"/>
    <col min="12434" max="12434" width="10.85546875" style="15" customWidth="1"/>
    <col min="12435" max="12435" width="7.5703125" style="15" customWidth="1"/>
    <col min="12436" max="12436" width="11.140625" style="15" customWidth="1"/>
    <col min="12437" max="12437" width="10.28515625" style="15" customWidth="1"/>
    <col min="12438" max="12438" width="10.85546875" style="15" customWidth="1"/>
    <col min="12439" max="12439" width="29.7109375" style="15" customWidth="1"/>
    <col min="12440" max="12687" width="9.140625" style="15"/>
    <col min="12688" max="12688" width="5.28515625" style="15" customWidth="1"/>
    <col min="12689" max="12689" width="56.42578125" style="15" customWidth="1"/>
    <col min="12690" max="12690" width="10.85546875" style="15" customWidth="1"/>
    <col min="12691" max="12691" width="7.5703125" style="15" customWidth="1"/>
    <col min="12692" max="12692" width="11.140625" style="15" customWidth="1"/>
    <col min="12693" max="12693" width="10.28515625" style="15" customWidth="1"/>
    <col min="12694" max="12694" width="10.85546875" style="15" customWidth="1"/>
    <col min="12695" max="12695" width="29.7109375" style="15" customWidth="1"/>
    <col min="12696" max="12943" width="9.140625" style="15"/>
    <col min="12944" max="12944" width="5.28515625" style="15" customWidth="1"/>
    <col min="12945" max="12945" width="56.42578125" style="15" customWidth="1"/>
    <col min="12946" max="12946" width="10.85546875" style="15" customWidth="1"/>
    <col min="12947" max="12947" width="7.5703125" style="15" customWidth="1"/>
    <col min="12948" max="12948" width="11.140625" style="15" customWidth="1"/>
    <col min="12949" max="12949" width="10.28515625" style="15" customWidth="1"/>
    <col min="12950" max="12950" width="10.85546875" style="15" customWidth="1"/>
    <col min="12951" max="12951" width="29.7109375" style="15" customWidth="1"/>
    <col min="12952" max="13199" width="9.140625" style="15"/>
    <col min="13200" max="13200" width="5.28515625" style="15" customWidth="1"/>
    <col min="13201" max="13201" width="56.42578125" style="15" customWidth="1"/>
    <col min="13202" max="13202" width="10.85546875" style="15" customWidth="1"/>
    <col min="13203" max="13203" width="7.5703125" style="15" customWidth="1"/>
    <col min="13204" max="13204" width="11.140625" style="15" customWidth="1"/>
    <col min="13205" max="13205" width="10.28515625" style="15" customWidth="1"/>
    <col min="13206" max="13206" width="10.85546875" style="15" customWidth="1"/>
    <col min="13207" max="13207" width="29.7109375" style="15" customWidth="1"/>
    <col min="13208" max="13455" width="9.140625" style="15"/>
    <col min="13456" max="13456" width="5.28515625" style="15" customWidth="1"/>
    <col min="13457" max="13457" width="56.42578125" style="15" customWidth="1"/>
    <col min="13458" max="13458" width="10.85546875" style="15" customWidth="1"/>
    <col min="13459" max="13459" width="7.5703125" style="15" customWidth="1"/>
    <col min="13460" max="13460" width="11.140625" style="15" customWidth="1"/>
    <col min="13461" max="13461" width="10.28515625" style="15" customWidth="1"/>
    <col min="13462" max="13462" width="10.85546875" style="15" customWidth="1"/>
    <col min="13463" max="13463" width="29.7109375" style="15" customWidth="1"/>
    <col min="13464" max="13711" width="9.140625" style="15"/>
    <col min="13712" max="13712" width="5.28515625" style="15" customWidth="1"/>
    <col min="13713" max="13713" width="56.42578125" style="15" customWidth="1"/>
    <col min="13714" max="13714" width="10.85546875" style="15" customWidth="1"/>
    <col min="13715" max="13715" width="7.5703125" style="15" customWidth="1"/>
    <col min="13716" max="13716" width="11.140625" style="15" customWidth="1"/>
    <col min="13717" max="13717" width="10.28515625" style="15" customWidth="1"/>
    <col min="13718" max="13718" width="10.85546875" style="15" customWidth="1"/>
    <col min="13719" max="13719" width="29.7109375" style="15" customWidth="1"/>
    <col min="13720" max="13967" width="9.140625" style="15"/>
    <col min="13968" max="13968" width="5.28515625" style="15" customWidth="1"/>
    <col min="13969" max="13969" width="56.42578125" style="15" customWidth="1"/>
    <col min="13970" max="13970" width="10.85546875" style="15" customWidth="1"/>
    <col min="13971" max="13971" width="7.5703125" style="15" customWidth="1"/>
    <col min="13972" max="13972" width="11.140625" style="15" customWidth="1"/>
    <col min="13973" max="13973" width="10.28515625" style="15" customWidth="1"/>
    <col min="13974" max="13974" width="10.85546875" style="15" customWidth="1"/>
    <col min="13975" max="13975" width="29.7109375" style="15" customWidth="1"/>
    <col min="13976" max="14223" width="9.140625" style="15"/>
    <col min="14224" max="14224" width="5.28515625" style="15" customWidth="1"/>
    <col min="14225" max="14225" width="56.42578125" style="15" customWidth="1"/>
    <col min="14226" max="14226" width="10.85546875" style="15" customWidth="1"/>
    <col min="14227" max="14227" width="7.5703125" style="15" customWidth="1"/>
    <col min="14228" max="14228" width="11.140625" style="15" customWidth="1"/>
    <col min="14229" max="14229" width="10.28515625" style="15" customWidth="1"/>
    <col min="14230" max="14230" width="10.85546875" style="15" customWidth="1"/>
    <col min="14231" max="14231" width="29.7109375" style="15" customWidth="1"/>
    <col min="14232" max="14479" width="9.140625" style="15"/>
    <col min="14480" max="14480" width="5.28515625" style="15" customWidth="1"/>
    <col min="14481" max="14481" width="56.42578125" style="15" customWidth="1"/>
    <col min="14482" max="14482" width="10.85546875" style="15" customWidth="1"/>
    <col min="14483" max="14483" width="7.5703125" style="15" customWidth="1"/>
    <col min="14484" max="14484" width="11.140625" style="15" customWidth="1"/>
    <col min="14485" max="14485" width="10.28515625" style="15" customWidth="1"/>
    <col min="14486" max="14486" width="10.85546875" style="15" customWidth="1"/>
    <col min="14487" max="14487" width="29.7109375" style="15" customWidth="1"/>
    <col min="14488" max="14735" width="9.140625" style="15"/>
    <col min="14736" max="14736" width="5.28515625" style="15" customWidth="1"/>
    <col min="14737" max="14737" width="56.42578125" style="15" customWidth="1"/>
    <col min="14738" max="14738" width="10.85546875" style="15" customWidth="1"/>
    <col min="14739" max="14739" width="7.5703125" style="15" customWidth="1"/>
    <col min="14740" max="14740" width="11.140625" style="15" customWidth="1"/>
    <col min="14741" max="14741" width="10.28515625" style="15" customWidth="1"/>
    <col min="14742" max="14742" width="10.85546875" style="15" customWidth="1"/>
    <col min="14743" max="14743" width="29.7109375" style="15" customWidth="1"/>
    <col min="14744" max="14991" width="9.140625" style="15"/>
    <col min="14992" max="14992" width="5.28515625" style="15" customWidth="1"/>
    <col min="14993" max="14993" width="56.42578125" style="15" customWidth="1"/>
    <col min="14994" max="14994" width="10.85546875" style="15" customWidth="1"/>
    <col min="14995" max="14995" width="7.5703125" style="15" customWidth="1"/>
    <col min="14996" max="14996" width="11.140625" style="15" customWidth="1"/>
    <col min="14997" max="14997" width="10.28515625" style="15" customWidth="1"/>
    <col min="14998" max="14998" width="10.85546875" style="15" customWidth="1"/>
    <col min="14999" max="14999" width="29.7109375" style="15" customWidth="1"/>
    <col min="15000" max="15247" width="9.140625" style="15"/>
    <col min="15248" max="15248" width="5.28515625" style="15" customWidth="1"/>
    <col min="15249" max="15249" width="56.42578125" style="15" customWidth="1"/>
    <col min="15250" max="15250" width="10.85546875" style="15" customWidth="1"/>
    <col min="15251" max="15251" width="7.5703125" style="15" customWidth="1"/>
    <col min="15252" max="15252" width="11.140625" style="15" customWidth="1"/>
    <col min="15253" max="15253" width="10.28515625" style="15" customWidth="1"/>
    <col min="15254" max="15254" width="10.85546875" style="15" customWidth="1"/>
    <col min="15255" max="15255" width="29.7109375" style="15" customWidth="1"/>
    <col min="15256" max="15503" width="9.140625" style="15"/>
    <col min="15504" max="15504" width="5.28515625" style="15" customWidth="1"/>
    <col min="15505" max="15505" width="56.42578125" style="15" customWidth="1"/>
    <col min="15506" max="15506" width="10.85546875" style="15" customWidth="1"/>
    <col min="15507" max="15507" width="7.5703125" style="15" customWidth="1"/>
    <col min="15508" max="15508" width="11.140625" style="15" customWidth="1"/>
    <col min="15509" max="15509" width="10.28515625" style="15" customWidth="1"/>
    <col min="15510" max="15510" width="10.85546875" style="15" customWidth="1"/>
    <col min="15511" max="15511" width="29.7109375" style="15" customWidth="1"/>
    <col min="15512" max="15759" width="9.140625" style="15"/>
    <col min="15760" max="15760" width="5.28515625" style="15" customWidth="1"/>
    <col min="15761" max="15761" width="56.42578125" style="15" customWidth="1"/>
    <col min="15762" max="15762" width="10.85546875" style="15" customWidth="1"/>
    <col min="15763" max="15763" width="7.5703125" style="15" customWidth="1"/>
    <col min="15764" max="15764" width="11.140625" style="15" customWidth="1"/>
    <col min="15765" max="15765" width="10.28515625" style="15" customWidth="1"/>
    <col min="15766" max="15766" width="10.85546875" style="15" customWidth="1"/>
    <col min="15767" max="15767" width="29.7109375" style="15" customWidth="1"/>
    <col min="15768" max="16015" width="9.140625" style="15"/>
    <col min="16016" max="16016" width="5.28515625" style="15" customWidth="1"/>
    <col min="16017" max="16017" width="56.42578125" style="15" customWidth="1"/>
    <col min="16018" max="16018" width="10.85546875" style="15" customWidth="1"/>
    <col min="16019" max="16019" width="7.5703125" style="15" customWidth="1"/>
    <col min="16020" max="16020" width="11.140625" style="15" customWidth="1"/>
    <col min="16021" max="16021" width="10.28515625" style="15" customWidth="1"/>
    <col min="16022" max="16022" width="10.85546875" style="15" customWidth="1"/>
    <col min="16023" max="16023" width="29.7109375" style="15" customWidth="1"/>
    <col min="16024" max="16384" width="9.140625" style="15"/>
  </cols>
  <sheetData>
    <row r="1" spans="1:11" s="6" customFormat="1" ht="20.25" x14ac:dyDescent="0.25">
      <c r="A1" s="1"/>
      <c r="B1" s="2" t="s">
        <v>0</v>
      </c>
      <c r="C1" s="3"/>
      <c r="D1" s="3"/>
      <c r="E1" s="4"/>
      <c r="F1" s="4"/>
      <c r="G1" s="4"/>
      <c r="H1" s="4"/>
      <c r="I1" s="4"/>
      <c r="J1" s="4"/>
      <c r="K1" s="5" t="s">
        <v>1</v>
      </c>
    </row>
    <row r="2" spans="1:11" s="12" customFormat="1" x14ac:dyDescent="0.25">
      <c r="A2" s="7"/>
      <c r="B2" s="8"/>
      <c r="C2" s="9"/>
      <c r="D2" s="9"/>
      <c r="E2" s="10"/>
      <c r="F2" s="10"/>
      <c r="G2" s="10"/>
      <c r="H2" s="10"/>
      <c r="I2" s="10"/>
      <c r="J2" s="10"/>
      <c r="K2" s="11"/>
    </row>
    <row r="3" spans="1:11" ht="171.75" customHeight="1" x14ac:dyDescent="0.25">
      <c r="A3" s="13" t="s">
        <v>2</v>
      </c>
      <c r="B3" s="14" t="s">
        <v>3</v>
      </c>
      <c r="C3" s="14" t="s">
        <v>4</v>
      </c>
      <c r="D3" s="14" t="s">
        <v>5</v>
      </c>
      <c r="E3" s="14" t="s">
        <v>6</v>
      </c>
      <c r="F3" s="14" t="s">
        <v>7</v>
      </c>
      <c r="G3" s="14" t="s">
        <v>8</v>
      </c>
      <c r="H3" s="14" t="s">
        <v>9</v>
      </c>
      <c r="I3" s="14" t="s">
        <v>10</v>
      </c>
      <c r="J3" s="14" t="s">
        <v>11</v>
      </c>
      <c r="K3" s="14" t="s">
        <v>12</v>
      </c>
    </row>
    <row r="4" spans="1:11" x14ac:dyDescent="0.25">
      <c r="A4" s="16" t="s">
        <v>13</v>
      </c>
      <c r="B4" s="17"/>
      <c r="C4" s="18"/>
      <c r="D4" s="19"/>
      <c r="E4" s="20"/>
      <c r="F4" s="20"/>
      <c r="G4" s="20"/>
      <c r="H4" s="20"/>
      <c r="I4" s="20"/>
      <c r="J4" s="20"/>
      <c r="K4" s="20"/>
    </row>
    <row r="5" spans="1:11" x14ac:dyDescent="0.25">
      <c r="A5" s="26" t="s">
        <v>18</v>
      </c>
      <c r="B5" s="27" t="s">
        <v>19</v>
      </c>
      <c r="C5" s="24"/>
      <c r="D5" s="24"/>
      <c r="E5" s="21"/>
      <c r="F5" s="21"/>
      <c r="G5" s="21"/>
      <c r="H5" s="21"/>
      <c r="I5" s="21"/>
      <c r="J5" s="21"/>
      <c r="K5" s="21"/>
    </row>
    <row r="6" spans="1:11" x14ac:dyDescent="0.25">
      <c r="A6" s="23"/>
      <c r="B6" s="21" t="s">
        <v>14</v>
      </c>
      <c r="C6" s="14"/>
      <c r="D6" s="14"/>
      <c r="E6" s="21"/>
      <c r="F6" s="21"/>
      <c r="G6" s="21"/>
      <c r="H6" s="21"/>
      <c r="I6" s="21"/>
      <c r="J6" s="21"/>
      <c r="K6" s="21"/>
    </row>
    <row r="7" spans="1:11" ht="34.5" customHeight="1" x14ac:dyDescent="0.25">
      <c r="A7" s="23"/>
      <c r="B7" s="21" t="s">
        <v>20</v>
      </c>
      <c r="C7" s="14"/>
      <c r="D7" s="14"/>
      <c r="E7" s="21"/>
      <c r="F7" s="21"/>
      <c r="G7" s="21"/>
      <c r="H7" s="21"/>
      <c r="I7" s="21"/>
      <c r="J7" s="21"/>
      <c r="K7" s="21" t="s">
        <v>142</v>
      </c>
    </row>
    <row r="8" spans="1:11" ht="60.75" customHeight="1" x14ac:dyDescent="0.25">
      <c r="A8" s="23"/>
      <c r="B8" s="21" t="s">
        <v>21</v>
      </c>
      <c r="C8" s="14"/>
      <c r="D8" s="14"/>
      <c r="E8" s="21"/>
      <c r="F8" s="21"/>
      <c r="G8" s="21"/>
      <c r="H8" s="21"/>
      <c r="I8" s="21"/>
      <c r="J8" s="21"/>
      <c r="K8" s="21" t="s">
        <v>141</v>
      </c>
    </row>
    <row r="9" spans="1:11" ht="60" x14ac:dyDescent="0.25">
      <c r="A9" s="23"/>
      <c r="B9" s="21" t="s">
        <v>22</v>
      </c>
      <c r="C9" s="14"/>
      <c r="D9" s="14"/>
      <c r="E9" s="21"/>
      <c r="F9" s="21"/>
      <c r="G9" s="21"/>
      <c r="H9" s="21"/>
      <c r="I9" s="21"/>
      <c r="J9" s="21"/>
      <c r="K9" s="21" t="s">
        <v>169</v>
      </c>
    </row>
    <row r="10" spans="1:11" ht="44.25" x14ac:dyDescent="0.25">
      <c r="A10" s="23"/>
      <c r="B10" s="21" t="s">
        <v>23</v>
      </c>
      <c r="C10" s="14"/>
      <c r="D10" s="14"/>
      <c r="E10" s="21"/>
      <c r="F10" s="21"/>
      <c r="G10" s="21"/>
      <c r="H10" s="21"/>
      <c r="I10" s="21"/>
      <c r="J10" s="21"/>
      <c r="K10" s="21" t="s">
        <v>143</v>
      </c>
    </row>
    <row r="11" spans="1:11" ht="53.25" customHeight="1" x14ac:dyDescent="0.25">
      <c r="A11" s="23"/>
      <c r="B11" s="21" t="s">
        <v>24</v>
      </c>
      <c r="C11" s="14"/>
      <c r="D11" s="14"/>
      <c r="E11" s="21"/>
      <c r="F11" s="21"/>
      <c r="G11" s="21"/>
      <c r="H11" s="21"/>
      <c r="I11" s="21"/>
      <c r="J11" s="21"/>
      <c r="K11" s="21" t="s">
        <v>168</v>
      </c>
    </row>
    <row r="12" spans="1:11" ht="44.25" x14ac:dyDescent="0.25">
      <c r="A12" s="23"/>
      <c r="B12" s="21" t="s">
        <v>25</v>
      </c>
      <c r="C12" s="14"/>
      <c r="D12" s="14"/>
      <c r="E12" s="21"/>
      <c r="F12" s="21"/>
      <c r="G12" s="21"/>
      <c r="H12" s="21"/>
      <c r="I12" s="21"/>
      <c r="J12" s="21"/>
      <c r="K12" s="21" t="s">
        <v>144</v>
      </c>
    </row>
    <row r="13" spans="1:11" ht="107.25" customHeight="1" x14ac:dyDescent="0.25">
      <c r="A13" s="23" t="s">
        <v>26</v>
      </c>
      <c r="B13" s="21" t="s">
        <v>27</v>
      </c>
      <c r="C13" s="14" t="s">
        <v>15</v>
      </c>
      <c r="D13" s="14" t="s">
        <v>16</v>
      </c>
      <c r="E13" s="54">
        <v>0.21</v>
      </c>
      <c r="F13" s="21">
        <v>7.26</v>
      </c>
      <c r="G13" s="55">
        <f>1000*F13</f>
        <v>7260</v>
      </c>
      <c r="H13" s="56" t="s">
        <v>130</v>
      </c>
      <c r="I13" s="21" t="s">
        <v>128</v>
      </c>
      <c r="J13" s="21">
        <v>3.63</v>
      </c>
      <c r="K13" s="21" t="s">
        <v>167</v>
      </c>
    </row>
    <row r="14" spans="1:11" ht="106.5" customHeight="1" x14ac:dyDescent="0.25">
      <c r="A14" s="23" t="s">
        <v>28</v>
      </c>
      <c r="B14" s="21" t="s">
        <v>29</v>
      </c>
      <c r="C14" s="14" t="s">
        <v>114</v>
      </c>
      <c r="D14" s="14" t="s">
        <v>16</v>
      </c>
      <c r="E14" s="54">
        <v>0.21</v>
      </c>
      <c r="F14" s="21">
        <v>6.41</v>
      </c>
      <c r="G14" s="55">
        <f>700*F14</f>
        <v>4487</v>
      </c>
      <c r="H14" s="56" t="s">
        <v>130</v>
      </c>
      <c r="I14" s="21" t="s">
        <v>129</v>
      </c>
      <c r="J14" s="21">
        <v>6.41</v>
      </c>
      <c r="K14" s="21" t="s">
        <v>166</v>
      </c>
    </row>
    <row r="15" spans="1:11" ht="93" customHeight="1" x14ac:dyDescent="0.25">
      <c r="A15" s="22" t="s">
        <v>30</v>
      </c>
      <c r="B15" s="28" t="s">
        <v>31</v>
      </c>
      <c r="C15" s="24" t="s">
        <v>32</v>
      </c>
      <c r="D15" s="24" t="s">
        <v>17</v>
      </c>
      <c r="E15" s="54">
        <v>0.21</v>
      </c>
      <c r="F15" s="21">
        <v>9.68</v>
      </c>
      <c r="G15" s="55">
        <f>200*F15</f>
        <v>1936</v>
      </c>
      <c r="H15" s="56" t="s">
        <v>130</v>
      </c>
      <c r="I15" s="21" t="s">
        <v>17</v>
      </c>
      <c r="J15" s="21">
        <v>9.68</v>
      </c>
      <c r="K15" s="21" t="s">
        <v>145</v>
      </c>
    </row>
    <row r="16" spans="1:11" ht="90" customHeight="1" x14ac:dyDescent="0.25">
      <c r="A16" s="22" t="s">
        <v>33</v>
      </c>
      <c r="B16" s="28" t="s">
        <v>34</v>
      </c>
      <c r="C16" s="24" t="s">
        <v>35</v>
      </c>
      <c r="D16" s="24" t="s">
        <v>17</v>
      </c>
      <c r="E16" s="54">
        <v>0.21</v>
      </c>
      <c r="F16" s="21">
        <v>18.149999999999999</v>
      </c>
      <c r="G16" s="55">
        <f>100*F16</f>
        <v>1814.9999999999998</v>
      </c>
      <c r="H16" s="56" t="s">
        <v>130</v>
      </c>
      <c r="I16" s="21" t="s">
        <v>17</v>
      </c>
      <c r="J16" s="21">
        <v>18.149999999999999</v>
      </c>
      <c r="K16" s="21" t="s">
        <v>140</v>
      </c>
    </row>
    <row r="17" spans="1:11" x14ac:dyDescent="0.25">
      <c r="A17" s="23"/>
      <c r="B17" s="25" t="s">
        <v>36</v>
      </c>
      <c r="C17" s="14"/>
      <c r="D17" s="14"/>
      <c r="E17" s="21"/>
      <c r="F17" s="21"/>
      <c r="G17" s="57">
        <f>SUM(G13:G16)</f>
        <v>15498</v>
      </c>
      <c r="H17" s="21"/>
      <c r="I17" s="21"/>
      <c r="J17" s="21"/>
      <c r="K17" s="21"/>
    </row>
    <row r="18" spans="1:11" ht="48.75" customHeight="1" x14ac:dyDescent="0.25">
      <c r="A18" s="23"/>
      <c r="B18" s="21" t="s">
        <v>125</v>
      </c>
      <c r="C18" s="14"/>
      <c r="D18" s="14"/>
      <c r="E18" s="21"/>
      <c r="F18" s="21"/>
      <c r="G18" s="21"/>
      <c r="H18" s="21"/>
      <c r="I18" s="21"/>
      <c r="J18" s="21"/>
      <c r="K18" s="21"/>
    </row>
    <row r="19" spans="1:11" x14ac:dyDescent="0.25">
      <c r="A19" s="36" t="s">
        <v>38</v>
      </c>
      <c r="B19" s="37"/>
      <c r="C19" s="34"/>
      <c r="D19" s="34"/>
      <c r="E19" s="20"/>
      <c r="F19" s="20"/>
      <c r="G19" s="20"/>
      <c r="H19" s="20"/>
      <c r="I19" s="20"/>
      <c r="J19" s="20"/>
      <c r="K19" s="20"/>
    </row>
    <row r="20" spans="1:11" ht="18.75" customHeight="1" x14ac:dyDescent="0.25">
      <c r="A20" s="26" t="s">
        <v>37</v>
      </c>
      <c r="B20" s="62" t="s">
        <v>39</v>
      </c>
      <c r="C20" s="63"/>
      <c r="D20" s="63"/>
      <c r="E20" s="63"/>
      <c r="F20" s="63"/>
      <c r="G20" s="63"/>
      <c r="H20" s="63"/>
      <c r="I20" s="63"/>
      <c r="J20" s="64"/>
      <c r="K20" s="21"/>
    </row>
    <row r="21" spans="1:11" ht="24" customHeight="1" x14ac:dyDescent="0.25">
      <c r="A21" s="22" t="s">
        <v>115</v>
      </c>
      <c r="B21" s="62" t="s">
        <v>40</v>
      </c>
      <c r="C21" s="63"/>
      <c r="D21" s="63"/>
      <c r="E21" s="63"/>
      <c r="F21" s="63"/>
      <c r="G21" s="63"/>
      <c r="H21" s="63"/>
      <c r="I21" s="63"/>
      <c r="J21" s="64"/>
      <c r="K21" s="21"/>
    </row>
    <row r="22" spans="1:11" ht="18.75" customHeight="1" x14ac:dyDescent="0.25">
      <c r="A22" s="23"/>
      <c r="B22" s="21" t="s">
        <v>14</v>
      </c>
      <c r="C22" s="14"/>
      <c r="D22" s="14"/>
      <c r="E22" s="21"/>
      <c r="F22" s="21"/>
      <c r="G22" s="21"/>
      <c r="H22" s="21"/>
      <c r="I22" s="21"/>
      <c r="J22" s="21"/>
      <c r="K22" s="21"/>
    </row>
    <row r="23" spans="1:11" ht="63" customHeight="1" x14ac:dyDescent="0.25">
      <c r="A23" s="23"/>
      <c r="B23" s="21" t="s">
        <v>41</v>
      </c>
      <c r="C23" s="14"/>
      <c r="D23" s="14"/>
      <c r="E23" s="21"/>
      <c r="F23" s="21"/>
      <c r="G23" s="21"/>
      <c r="H23" s="21"/>
      <c r="I23" s="21"/>
      <c r="J23" s="21"/>
      <c r="K23" s="21" t="s">
        <v>146</v>
      </c>
    </row>
    <row r="24" spans="1:11" ht="87.75" customHeight="1" x14ac:dyDescent="0.25">
      <c r="A24" s="23"/>
      <c r="B24" s="21" t="s">
        <v>42</v>
      </c>
      <c r="C24" s="14"/>
      <c r="D24" s="14"/>
      <c r="E24" s="21"/>
      <c r="F24" s="21"/>
      <c r="G24" s="21"/>
      <c r="H24" s="21"/>
      <c r="I24" s="21"/>
      <c r="J24" s="21"/>
      <c r="K24" s="21" t="s">
        <v>165</v>
      </c>
    </row>
    <row r="25" spans="1:11" ht="105" customHeight="1" x14ac:dyDescent="0.25">
      <c r="A25" s="23"/>
      <c r="B25" s="21" t="s">
        <v>43</v>
      </c>
      <c r="C25" s="14"/>
      <c r="D25" s="14"/>
      <c r="E25" s="21"/>
      <c r="F25" s="21"/>
      <c r="G25" s="21"/>
      <c r="H25" s="21"/>
      <c r="I25" s="21"/>
      <c r="J25" s="21"/>
      <c r="K25" s="21" t="s">
        <v>147</v>
      </c>
    </row>
    <row r="26" spans="1:11" ht="18.75" customHeight="1" x14ac:dyDescent="0.25">
      <c r="A26" s="23"/>
      <c r="B26" s="21" t="s">
        <v>44</v>
      </c>
      <c r="C26" s="14"/>
      <c r="D26" s="14"/>
      <c r="E26" s="21"/>
      <c r="F26" s="21"/>
      <c r="G26" s="21"/>
      <c r="H26" s="21"/>
      <c r="I26" s="21"/>
      <c r="J26" s="21"/>
      <c r="K26" s="21" t="s">
        <v>152</v>
      </c>
    </row>
    <row r="27" spans="1:11" ht="60" customHeight="1" x14ac:dyDescent="0.25">
      <c r="A27" s="23"/>
      <c r="B27" s="21" t="s">
        <v>45</v>
      </c>
      <c r="C27" s="14"/>
      <c r="D27" s="14"/>
      <c r="E27" s="21"/>
      <c r="F27" s="21"/>
      <c r="G27" s="21"/>
      <c r="H27" s="21"/>
      <c r="I27" s="21"/>
      <c r="J27" s="21"/>
      <c r="K27" s="21" t="s">
        <v>153</v>
      </c>
    </row>
    <row r="28" spans="1:11" ht="30" x14ac:dyDescent="0.25">
      <c r="A28" s="23"/>
      <c r="B28" s="21" t="s">
        <v>46</v>
      </c>
      <c r="C28" s="14"/>
      <c r="D28" s="14"/>
      <c r="E28" s="21"/>
      <c r="F28" s="21"/>
      <c r="G28" s="21"/>
      <c r="H28" s="21"/>
      <c r="I28" s="21"/>
      <c r="J28" s="21"/>
      <c r="K28" s="21" t="s">
        <v>164</v>
      </c>
    </row>
    <row r="29" spans="1:11" ht="163.5" customHeight="1" x14ac:dyDescent="0.25">
      <c r="A29" s="23"/>
      <c r="B29" s="21" t="s">
        <v>47</v>
      </c>
      <c r="C29" s="14"/>
      <c r="D29" s="14"/>
      <c r="E29" s="21"/>
      <c r="F29" s="21"/>
      <c r="G29" s="21"/>
      <c r="H29" s="21"/>
      <c r="I29" s="21"/>
      <c r="J29" s="21"/>
      <c r="K29" s="21" t="s">
        <v>163</v>
      </c>
    </row>
    <row r="30" spans="1:11" ht="61.5" customHeight="1" x14ac:dyDescent="0.25">
      <c r="A30" s="23"/>
      <c r="B30" s="21" t="s">
        <v>48</v>
      </c>
      <c r="C30" s="14"/>
      <c r="D30" s="14"/>
      <c r="E30" s="21"/>
      <c r="F30" s="21"/>
      <c r="G30" s="21"/>
      <c r="H30" s="21"/>
      <c r="I30" s="21"/>
      <c r="J30" s="21"/>
      <c r="K30" s="21" t="s">
        <v>148</v>
      </c>
    </row>
    <row r="31" spans="1:11" ht="44.25" x14ac:dyDescent="0.25">
      <c r="A31" s="23"/>
      <c r="B31" s="21" t="s">
        <v>49</v>
      </c>
      <c r="C31" s="14"/>
      <c r="D31" s="14"/>
      <c r="E31" s="21"/>
      <c r="F31" s="21"/>
      <c r="G31" s="21"/>
      <c r="H31" s="21"/>
      <c r="I31" s="21"/>
      <c r="J31" s="21"/>
      <c r="K31" s="21" t="s">
        <v>149</v>
      </c>
    </row>
    <row r="32" spans="1:11" ht="21" customHeight="1" x14ac:dyDescent="0.25">
      <c r="A32" s="23"/>
      <c r="B32" s="21" t="s">
        <v>50</v>
      </c>
      <c r="C32" s="14"/>
      <c r="D32" s="14"/>
      <c r="E32" s="21"/>
      <c r="F32" s="21"/>
      <c r="G32" s="21"/>
      <c r="H32" s="21"/>
      <c r="I32" s="21"/>
      <c r="J32" s="21"/>
      <c r="K32" s="21" t="s">
        <v>50</v>
      </c>
    </row>
    <row r="33" spans="1:11" ht="74.25" customHeight="1" x14ac:dyDescent="0.25">
      <c r="A33" s="23"/>
      <c r="B33" s="21" t="s">
        <v>51</v>
      </c>
      <c r="C33" s="14"/>
      <c r="D33" s="14"/>
      <c r="E33" s="21"/>
      <c r="F33" s="21"/>
      <c r="G33" s="21"/>
      <c r="H33" s="21"/>
      <c r="I33" s="21"/>
      <c r="J33" s="21"/>
      <c r="K33" s="21" t="s">
        <v>154</v>
      </c>
    </row>
    <row r="34" spans="1:11" ht="47.25" customHeight="1" x14ac:dyDescent="0.25">
      <c r="A34" s="32"/>
      <c r="B34" s="38" t="s">
        <v>52</v>
      </c>
      <c r="C34" s="33"/>
      <c r="D34" s="33"/>
      <c r="E34" s="31"/>
      <c r="F34" s="31"/>
      <c r="G34" s="31"/>
      <c r="H34" s="31"/>
      <c r="I34" s="31"/>
      <c r="J34" s="31"/>
      <c r="K34" s="60" t="s">
        <v>150</v>
      </c>
    </row>
    <row r="35" spans="1:11" ht="57.75" x14ac:dyDescent="0.25">
      <c r="A35" s="23"/>
      <c r="B35" s="21" t="s">
        <v>53</v>
      </c>
      <c r="C35" s="14" t="s">
        <v>124</v>
      </c>
      <c r="D35" s="14" t="s">
        <v>54</v>
      </c>
      <c r="E35" s="53">
        <v>0.05</v>
      </c>
      <c r="F35" s="21">
        <v>31.5</v>
      </c>
      <c r="G35" s="55">
        <f>180*F35</f>
        <v>5670</v>
      </c>
      <c r="H35" s="21" t="s">
        <v>131</v>
      </c>
      <c r="I35" s="21" t="s">
        <v>132</v>
      </c>
      <c r="J35" s="21">
        <v>47.25</v>
      </c>
      <c r="K35" s="21" t="s">
        <v>151</v>
      </c>
    </row>
    <row r="36" spans="1:11" x14ac:dyDescent="0.25">
      <c r="A36" s="22" t="s">
        <v>117</v>
      </c>
      <c r="B36" s="27" t="s">
        <v>55</v>
      </c>
      <c r="C36" s="24"/>
      <c r="D36" s="24"/>
      <c r="E36" s="21"/>
      <c r="F36" s="21"/>
      <c r="G36" s="21"/>
      <c r="H36" s="21"/>
      <c r="I36" s="21"/>
      <c r="J36" s="21"/>
      <c r="K36" s="21"/>
    </row>
    <row r="37" spans="1:11" ht="61.5" customHeight="1" x14ac:dyDescent="0.25">
      <c r="A37" s="23"/>
      <c r="B37" s="21" t="s">
        <v>56</v>
      </c>
      <c r="C37" s="14"/>
      <c r="D37" s="14"/>
      <c r="E37" s="21"/>
      <c r="F37" s="21"/>
      <c r="G37" s="21"/>
      <c r="H37" s="21" t="s">
        <v>57</v>
      </c>
      <c r="I37" s="21"/>
      <c r="J37" s="21"/>
      <c r="K37" s="21" t="s">
        <v>157</v>
      </c>
    </row>
    <row r="38" spans="1:11" ht="44.25" x14ac:dyDescent="0.25">
      <c r="A38" s="23"/>
      <c r="B38" s="21" t="s">
        <v>58</v>
      </c>
      <c r="C38" s="14"/>
      <c r="D38" s="14"/>
      <c r="E38" s="21"/>
      <c r="F38" s="21"/>
      <c r="G38" s="21"/>
      <c r="H38" s="21"/>
      <c r="I38" s="21"/>
      <c r="J38" s="21"/>
      <c r="K38" s="21" t="s">
        <v>156</v>
      </c>
    </row>
    <row r="39" spans="1:11" x14ac:dyDescent="0.25">
      <c r="A39" s="23"/>
      <c r="B39" s="21" t="s">
        <v>59</v>
      </c>
      <c r="C39" s="14"/>
      <c r="D39" s="14"/>
      <c r="E39" s="21"/>
      <c r="F39" s="21"/>
      <c r="G39" s="21"/>
      <c r="H39" s="21"/>
      <c r="I39" s="21"/>
      <c r="J39" s="21"/>
      <c r="K39" s="21" t="s">
        <v>155</v>
      </c>
    </row>
    <row r="40" spans="1:11" ht="44.25" x14ac:dyDescent="0.25">
      <c r="A40" s="23"/>
      <c r="B40" s="21" t="s">
        <v>60</v>
      </c>
      <c r="C40" s="14"/>
      <c r="D40" s="14"/>
      <c r="E40" s="21"/>
      <c r="F40" s="21"/>
      <c r="G40" s="21"/>
      <c r="H40" s="21"/>
      <c r="I40" s="21"/>
      <c r="J40" s="21"/>
      <c r="K40" s="21" t="s">
        <v>158</v>
      </c>
    </row>
    <row r="41" spans="1:11" ht="29.25" x14ac:dyDescent="0.25">
      <c r="A41" s="23"/>
      <c r="B41" s="21" t="s">
        <v>61</v>
      </c>
      <c r="C41" s="14"/>
      <c r="D41" s="14"/>
      <c r="E41" s="21"/>
      <c r="F41" s="21"/>
      <c r="G41" s="21"/>
      <c r="H41" s="21"/>
      <c r="I41" s="21"/>
      <c r="J41" s="21"/>
      <c r="K41" s="21" t="s">
        <v>159</v>
      </c>
    </row>
    <row r="42" spans="1:11" ht="29.25" x14ac:dyDescent="0.25">
      <c r="A42" s="23"/>
      <c r="B42" s="21" t="s">
        <v>62</v>
      </c>
      <c r="C42" s="14"/>
      <c r="D42" s="14"/>
      <c r="E42" s="21"/>
      <c r="F42" s="21"/>
      <c r="G42" s="21"/>
      <c r="H42" s="21"/>
      <c r="I42" s="21"/>
      <c r="J42" s="21"/>
      <c r="K42" s="21" t="s">
        <v>160</v>
      </c>
    </row>
    <row r="43" spans="1:11" ht="30" x14ac:dyDescent="0.25">
      <c r="A43" s="23"/>
      <c r="B43" s="21" t="s">
        <v>63</v>
      </c>
      <c r="C43" s="14"/>
      <c r="D43" s="14"/>
      <c r="E43" s="21"/>
      <c r="F43" s="21"/>
      <c r="G43" s="21"/>
      <c r="H43" s="21"/>
      <c r="I43" s="21"/>
      <c r="J43" s="21"/>
      <c r="K43" s="21" t="s">
        <v>161</v>
      </c>
    </row>
    <row r="44" spans="1:11" ht="44.25" x14ac:dyDescent="0.25">
      <c r="A44" s="23"/>
      <c r="B44" s="21" t="s">
        <v>64</v>
      </c>
      <c r="C44" s="14"/>
      <c r="D44" s="14"/>
      <c r="E44" s="21"/>
      <c r="F44" s="21"/>
      <c r="G44" s="21"/>
      <c r="H44" s="21"/>
      <c r="I44" s="21"/>
      <c r="J44" s="21"/>
      <c r="K44" s="21" t="s">
        <v>200</v>
      </c>
    </row>
    <row r="45" spans="1:11" ht="95.25" customHeight="1" x14ac:dyDescent="0.25">
      <c r="A45" s="23"/>
      <c r="B45" s="21" t="s">
        <v>65</v>
      </c>
      <c r="C45" s="14" t="s">
        <v>66</v>
      </c>
      <c r="D45" s="14" t="s">
        <v>16</v>
      </c>
      <c r="E45" s="53">
        <v>0.05</v>
      </c>
      <c r="F45" s="21">
        <v>13.125</v>
      </c>
      <c r="G45" s="55">
        <f>200*F45</f>
        <v>2625</v>
      </c>
      <c r="H45" s="21" t="s">
        <v>133</v>
      </c>
      <c r="I45" s="21" t="s">
        <v>134</v>
      </c>
      <c r="J45" s="21">
        <v>26.25</v>
      </c>
      <c r="K45" s="21" t="s">
        <v>162</v>
      </c>
    </row>
    <row r="46" spans="1:11" ht="22.5" customHeight="1" x14ac:dyDescent="0.25">
      <c r="A46" s="23"/>
      <c r="B46" s="25" t="s">
        <v>119</v>
      </c>
      <c r="C46" s="14"/>
      <c r="D46" s="14"/>
      <c r="E46" s="21"/>
      <c r="F46" s="21"/>
      <c r="G46" s="57">
        <f>SUM(G35+G45)</f>
        <v>8295</v>
      </c>
      <c r="H46" s="21"/>
      <c r="I46" s="21"/>
      <c r="J46" s="21"/>
      <c r="K46" s="21"/>
    </row>
    <row r="47" spans="1:11" ht="32.25" customHeight="1" x14ac:dyDescent="0.25">
      <c r="A47" s="23"/>
      <c r="B47" s="21" t="s">
        <v>120</v>
      </c>
      <c r="C47" s="14"/>
      <c r="D47" s="14"/>
      <c r="E47" s="21"/>
      <c r="F47" s="21"/>
      <c r="G47" s="21"/>
      <c r="H47" s="21"/>
      <c r="I47" s="21"/>
      <c r="J47" s="21"/>
      <c r="K47" s="21"/>
    </row>
    <row r="48" spans="1:11" x14ac:dyDescent="0.25">
      <c r="A48" s="26" t="s">
        <v>121</v>
      </c>
      <c r="B48" s="62" t="s">
        <v>67</v>
      </c>
      <c r="C48" s="63"/>
      <c r="D48" s="64"/>
      <c r="E48" s="21"/>
      <c r="F48" s="21"/>
      <c r="G48" s="21"/>
      <c r="H48" s="21"/>
      <c r="I48" s="21"/>
      <c r="J48" s="21"/>
      <c r="K48" s="21"/>
    </row>
    <row r="49" spans="1:11" ht="15" customHeight="1" x14ac:dyDescent="0.25">
      <c r="A49" s="23"/>
      <c r="B49" s="29" t="s">
        <v>14</v>
      </c>
      <c r="C49" s="14"/>
      <c r="D49" s="14"/>
      <c r="E49" s="21"/>
      <c r="F49" s="21"/>
      <c r="G49" s="21"/>
      <c r="H49" s="21"/>
      <c r="I49" s="21"/>
      <c r="J49" s="21"/>
      <c r="K49" s="21"/>
    </row>
    <row r="50" spans="1:11" ht="43.5" customHeight="1" x14ac:dyDescent="0.25">
      <c r="A50" s="23"/>
      <c r="B50" s="21" t="s">
        <v>68</v>
      </c>
      <c r="C50" s="14"/>
      <c r="D50" s="14"/>
      <c r="E50" s="21"/>
      <c r="F50" s="21"/>
      <c r="G50" s="21"/>
      <c r="H50" s="21"/>
      <c r="I50" s="21"/>
      <c r="J50" s="21"/>
      <c r="K50" s="21" t="s">
        <v>171</v>
      </c>
    </row>
    <row r="51" spans="1:11" ht="42.75" customHeight="1" x14ac:dyDescent="0.25">
      <c r="A51" s="23"/>
      <c r="B51" s="21" t="s">
        <v>69</v>
      </c>
      <c r="C51" s="14"/>
      <c r="D51" s="14"/>
      <c r="E51" s="21"/>
      <c r="F51" s="21"/>
      <c r="G51" s="21"/>
      <c r="H51" s="21"/>
      <c r="I51" s="21"/>
      <c r="J51" s="21"/>
      <c r="K51" s="21" t="s">
        <v>170</v>
      </c>
    </row>
    <row r="52" spans="1:11" ht="48" customHeight="1" x14ac:dyDescent="0.25">
      <c r="A52" s="23"/>
      <c r="B52" s="21" t="s">
        <v>70</v>
      </c>
      <c r="C52" s="14"/>
      <c r="D52" s="14"/>
      <c r="E52" s="21"/>
      <c r="F52" s="21"/>
      <c r="G52" s="21"/>
      <c r="H52" s="21"/>
      <c r="I52" s="21"/>
      <c r="J52" s="21"/>
      <c r="K52" s="21" t="s">
        <v>172</v>
      </c>
    </row>
    <row r="53" spans="1:11" ht="46.5" customHeight="1" x14ac:dyDescent="0.25">
      <c r="A53" s="23"/>
      <c r="B53" s="21" t="s">
        <v>71</v>
      </c>
      <c r="C53" s="14"/>
      <c r="D53" s="14"/>
      <c r="E53" s="21"/>
      <c r="F53" s="21"/>
      <c r="G53" s="21"/>
      <c r="H53" s="21"/>
      <c r="I53" s="21"/>
      <c r="J53" s="21"/>
      <c r="K53" s="21" t="s">
        <v>176</v>
      </c>
    </row>
    <row r="54" spans="1:11" ht="30.75" customHeight="1" x14ac:dyDescent="0.25">
      <c r="A54" s="23"/>
      <c r="B54" s="21" t="s">
        <v>72</v>
      </c>
      <c r="C54" s="14"/>
      <c r="D54" s="14"/>
      <c r="E54" s="21"/>
      <c r="F54" s="21"/>
      <c r="G54" s="21"/>
      <c r="H54" s="21"/>
      <c r="I54" s="21"/>
      <c r="J54" s="21"/>
      <c r="K54" s="21" t="s">
        <v>173</v>
      </c>
    </row>
    <row r="55" spans="1:11" ht="43.5" customHeight="1" x14ac:dyDescent="0.25">
      <c r="A55" s="23"/>
      <c r="B55" s="21" t="s">
        <v>73</v>
      </c>
      <c r="C55" s="14"/>
      <c r="D55" s="14"/>
      <c r="E55" s="21"/>
      <c r="F55" s="21"/>
      <c r="G55" s="21"/>
      <c r="H55" s="21"/>
      <c r="I55" s="21"/>
      <c r="J55" s="21"/>
      <c r="K55" s="21" t="s">
        <v>174</v>
      </c>
    </row>
    <row r="56" spans="1:11" ht="75.75" customHeight="1" x14ac:dyDescent="0.25">
      <c r="A56" s="23"/>
      <c r="B56" s="21" t="s">
        <v>74</v>
      </c>
      <c r="C56" s="14" t="s">
        <v>118</v>
      </c>
      <c r="D56" s="14" t="s">
        <v>17</v>
      </c>
      <c r="E56" s="53">
        <v>0.21</v>
      </c>
      <c r="F56" s="21">
        <v>102.85</v>
      </c>
      <c r="G56" s="21">
        <f>10*F56</f>
        <v>1028.5</v>
      </c>
      <c r="H56" s="56" t="s">
        <v>130</v>
      </c>
      <c r="I56" s="21" t="s">
        <v>17</v>
      </c>
      <c r="J56" s="21">
        <v>102.85</v>
      </c>
      <c r="K56" s="21" t="s">
        <v>175</v>
      </c>
    </row>
    <row r="57" spans="1:11" ht="18" customHeight="1" x14ac:dyDescent="0.25">
      <c r="A57" s="41"/>
      <c r="B57" s="68" t="s">
        <v>75</v>
      </c>
      <c r="C57" s="69"/>
      <c r="D57" s="70"/>
      <c r="E57" s="20"/>
      <c r="F57" s="20"/>
      <c r="G57" s="20"/>
      <c r="H57" s="20"/>
      <c r="I57" s="20"/>
      <c r="J57" s="20"/>
      <c r="K57" s="20"/>
    </row>
    <row r="58" spans="1:11" ht="34.5" customHeight="1" x14ac:dyDescent="0.25">
      <c r="A58" s="16" t="s">
        <v>76</v>
      </c>
      <c r="B58" s="42"/>
      <c r="C58" s="43"/>
      <c r="D58" s="44"/>
      <c r="E58" s="20"/>
      <c r="F58" s="20"/>
      <c r="G58" s="20"/>
      <c r="H58" s="20"/>
      <c r="I58" s="20"/>
      <c r="J58" s="20"/>
      <c r="K58" s="20"/>
    </row>
    <row r="59" spans="1:11" ht="21.75" customHeight="1" x14ac:dyDescent="0.25">
      <c r="A59" s="26" t="s">
        <v>122</v>
      </c>
      <c r="B59" s="62" t="s">
        <v>78</v>
      </c>
      <c r="C59" s="63"/>
      <c r="D59" s="64"/>
      <c r="E59" s="31"/>
      <c r="F59" s="31"/>
      <c r="G59" s="31"/>
      <c r="H59" s="31"/>
      <c r="I59" s="31"/>
      <c r="J59" s="31"/>
      <c r="K59" s="31"/>
    </row>
    <row r="60" spans="1:11" ht="409.5" customHeight="1" x14ac:dyDescent="0.25">
      <c r="A60" s="32"/>
      <c r="B60" s="46" t="s">
        <v>79</v>
      </c>
      <c r="C60" s="33"/>
      <c r="D60" s="45"/>
      <c r="E60" s="31"/>
      <c r="F60" s="31"/>
      <c r="G60" s="31"/>
      <c r="H60" s="31"/>
      <c r="I60" s="31"/>
      <c r="J60" s="31"/>
      <c r="K60" s="46" t="s">
        <v>188</v>
      </c>
    </row>
    <row r="61" spans="1:11" ht="66.75" customHeight="1" x14ac:dyDescent="0.25">
      <c r="A61" s="32"/>
      <c r="B61" s="46" t="s">
        <v>80</v>
      </c>
      <c r="C61" s="33" t="s">
        <v>116</v>
      </c>
      <c r="D61" s="45" t="s">
        <v>16</v>
      </c>
      <c r="E61" s="58">
        <v>0.05</v>
      </c>
      <c r="F61" s="31">
        <v>7.84</v>
      </c>
      <c r="G61" s="59">
        <f>70*F61</f>
        <v>548.79999999999995</v>
      </c>
      <c r="H61" s="31" t="s">
        <v>135</v>
      </c>
      <c r="I61" s="31" t="s">
        <v>136</v>
      </c>
      <c r="J61" s="31">
        <v>5.88</v>
      </c>
      <c r="K61" s="31" t="s">
        <v>177</v>
      </c>
    </row>
    <row r="62" spans="1:11" x14ac:dyDescent="0.25">
      <c r="A62" s="26" t="s">
        <v>123</v>
      </c>
      <c r="B62" s="62" t="s">
        <v>81</v>
      </c>
      <c r="C62" s="63"/>
      <c r="D62" s="64"/>
      <c r="E62" s="31"/>
      <c r="F62" s="31"/>
      <c r="G62" s="31"/>
      <c r="H62" s="31"/>
      <c r="I62" s="31"/>
      <c r="J62" s="31"/>
      <c r="K62" s="30"/>
    </row>
    <row r="63" spans="1:11" ht="58.5" x14ac:dyDescent="0.25">
      <c r="A63" s="32"/>
      <c r="B63" s="31" t="s">
        <v>82</v>
      </c>
      <c r="C63" s="33"/>
      <c r="D63" s="33"/>
      <c r="E63" s="31"/>
      <c r="F63" s="31"/>
      <c r="G63" s="31"/>
      <c r="H63" s="31"/>
      <c r="I63" s="31"/>
      <c r="J63" s="31"/>
      <c r="K63" s="31" t="s">
        <v>179</v>
      </c>
    </row>
    <row r="64" spans="1:11" ht="45" customHeight="1" x14ac:dyDescent="0.25">
      <c r="A64" s="32"/>
      <c r="B64" s="31" t="s">
        <v>83</v>
      </c>
      <c r="C64" s="33"/>
      <c r="D64" s="33"/>
      <c r="E64" s="31"/>
      <c r="F64" s="31"/>
      <c r="G64" s="31"/>
      <c r="H64" s="31"/>
      <c r="I64" s="31"/>
      <c r="J64" s="31"/>
      <c r="K64" s="31" t="s">
        <v>187</v>
      </c>
    </row>
    <row r="65" spans="1:11" ht="53.25" customHeight="1" x14ac:dyDescent="0.25">
      <c r="A65" s="32"/>
      <c r="B65" s="31" t="s">
        <v>84</v>
      </c>
      <c r="C65" s="33"/>
      <c r="D65" s="33"/>
      <c r="E65" s="31"/>
      <c r="F65" s="31"/>
      <c r="G65" s="31"/>
      <c r="H65" s="31"/>
      <c r="I65" s="31"/>
      <c r="J65" s="31"/>
      <c r="K65" s="31" t="s">
        <v>186</v>
      </c>
    </row>
    <row r="66" spans="1:11" ht="51" customHeight="1" x14ac:dyDescent="0.25">
      <c r="A66" s="32"/>
      <c r="B66" s="31" t="s">
        <v>85</v>
      </c>
      <c r="C66" s="33"/>
      <c r="D66" s="33"/>
      <c r="E66" s="31"/>
      <c r="F66" s="31"/>
      <c r="G66" s="31"/>
      <c r="H66" s="31"/>
      <c r="I66" s="31"/>
      <c r="J66" s="31"/>
      <c r="K66" s="31" t="s">
        <v>182</v>
      </c>
    </row>
    <row r="67" spans="1:11" ht="44.25" x14ac:dyDescent="0.25">
      <c r="A67" s="32"/>
      <c r="B67" s="31" t="s">
        <v>77</v>
      </c>
      <c r="C67" s="33"/>
      <c r="D67" s="33"/>
      <c r="E67" s="31"/>
      <c r="F67" s="31"/>
      <c r="G67" s="31"/>
      <c r="H67" s="31"/>
      <c r="I67" s="31"/>
      <c r="J67" s="31"/>
      <c r="K67" s="31" t="s">
        <v>183</v>
      </c>
    </row>
    <row r="68" spans="1:11" ht="29.25" x14ac:dyDescent="0.25">
      <c r="A68" s="32"/>
      <c r="B68" s="31" t="s">
        <v>86</v>
      </c>
      <c r="C68" s="33"/>
      <c r="D68" s="33"/>
      <c r="E68" s="31"/>
      <c r="F68" s="31"/>
      <c r="G68" s="31"/>
      <c r="H68" s="31"/>
      <c r="I68" s="31"/>
      <c r="J68" s="31"/>
      <c r="K68" s="31" t="s">
        <v>184</v>
      </c>
    </row>
    <row r="69" spans="1:11" ht="30" x14ac:dyDescent="0.25">
      <c r="A69" s="32"/>
      <c r="B69" s="31" t="s">
        <v>87</v>
      </c>
      <c r="C69" s="33"/>
      <c r="D69" s="33"/>
      <c r="E69" s="31"/>
      <c r="F69" s="31"/>
      <c r="G69" s="31"/>
      <c r="H69" s="31"/>
      <c r="I69" s="31"/>
      <c r="J69" s="31"/>
      <c r="K69" s="31" t="s">
        <v>181</v>
      </c>
    </row>
    <row r="70" spans="1:11" ht="29.25" x14ac:dyDescent="0.25">
      <c r="A70" s="32"/>
      <c r="B70" s="31" t="s">
        <v>88</v>
      </c>
      <c r="C70" s="33"/>
      <c r="D70" s="33"/>
      <c r="E70" s="31"/>
      <c r="F70" s="31"/>
      <c r="G70" s="31"/>
      <c r="H70" s="31"/>
      <c r="I70" s="31"/>
      <c r="J70" s="31"/>
      <c r="K70" s="31" t="s">
        <v>180</v>
      </c>
    </row>
    <row r="71" spans="1:11" ht="36" customHeight="1" x14ac:dyDescent="0.25">
      <c r="A71" s="32"/>
      <c r="B71" s="31" t="s">
        <v>89</v>
      </c>
      <c r="C71" s="33"/>
      <c r="D71" s="33"/>
      <c r="E71" s="31"/>
      <c r="F71" s="31"/>
      <c r="G71" s="31"/>
      <c r="H71" s="31"/>
      <c r="I71" s="31"/>
      <c r="J71" s="31"/>
      <c r="K71" s="31" t="s">
        <v>178</v>
      </c>
    </row>
    <row r="72" spans="1:11" ht="81.75" customHeight="1" x14ac:dyDescent="0.25">
      <c r="A72" s="32"/>
      <c r="B72" s="31" t="s">
        <v>90</v>
      </c>
      <c r="C72" s="33" t="s">
        <v>126</v>
      </c>
      <c r="D72" s="14" t="s">
        <v>16</v>
      </c>
      <c r="E72" s="58">
        <v>0.05</v>
      </c>
      <c r="F72" s="31">
        <v>5.88</v>
      </c>
      <c r="G72" s="59">
        <f>50*F72</f>
        <v>294</v>
      </c>
      <c r="H72" s="31" t="s">
        <v>137</v>
      </c>
      <c r="I72" s="31" t="s">
        <v>138</v>
      </c>
      <c r="J72" s="59">
        <v>29.4</v>
      </c>
      <c r="K72" s="31" t="s">
        <v>185</v>
      </c>
    </row>
    <row r="73" spans="1:11" ht="27.75" customHeight="1" x14ac:dyDescent="0.25">
      <c r="A73" s="47" t="s">
        <v>91</v>
      </c>
      <c r="B73" s="48"/>
      <c r="C73" s="34"/>
      <c r="D73" s="34"/>
      <c r="E73" s="20"/>
      <c r="F73" s="20"/>
      <c r="G73" s="20"/>
      <c r="H73" s="20"/>
      <c r="I73" s="20"/>
      <c r="J73" s="20"/>
      <c r="K73" s="20"/>
    </row>
    <row r="74" spans="1:11" ht="41.25" customHeight="1" x14ac:dyDescent="0.25">
      <c r="A74" s="26" t="s">
        <v>92</v>
      </c>
      <c r="B74" s="62" t="s">
        <v>93</v>
      </c>
      <c r="C74" s="63"/>
      <c r="D74" s="64"/>
      <c r="E74" s="21"/>
      <c r="F74" s="21"/>
      <c r="G74" s="21"/>
      <c r="H74" s="21"/>
      <c r="I74" s="21"/>
      <c r="J74" s="21"/>
      <c r="K74" s="21"/>
    </row>
    <row r="75" spans="1:11" ht="58.5" x14ac:dyDescent="0.25">
      <c r="A75" s="35"/>
      <c r="B75" s="21" t="s">
        <v>94</v>
      </c>
      <c r="C75" s="49"/>
      <c r="D75" s="49"/>
      <c r="E75" s="21"/>
      <c r="F75" s="21"/>
      <c r="G75" s="21"/>
      <c r="H75" s="39"/>
      <c r="I75" s="39"/>
      <c r="J75" s="21"/>
      <c r="K75" s="21" t="s">
        <v>192</v>
      </c>
    </row>
    <row r="76" spans="1:11" ht="73.5" x14ac:dyDescent="0.25">
      <c r="A76" s="40"/>
      <c r="B76" s="21" t="s">
        <v>95</v>
      </c>
      <c r="C76" s="49"/>
      <c r="D76" s="49"/>
      <c r="E76" s="21"/>
      <c r="F76" s="21"/>
      <c r="G76" s="21"/>
      <c r="H76" s="21"/>
      <c r="I76" s="21"/>
      <c r="J76" s="21"/>
      <c r="K76" s="21" t="s">
        <v>193</v>
      </c>
    </row>
    <row r="77" spans="1:11" ht="73.5" x14ac:dyDescent="0.25">
      <c r="A77" s="40"/>
      <c r="B77" s="21" t="s">
        <v>96</v>
      </c>
      <c r="C77" s="49"/>
      <c r="D77" s="49"/>
      <c r="E77" s="21"/>
      <c r="F77" s="21"/>
      <c r="G77" s="21"/>
      <c r="H77" s="21"/>
      <c r="I77" s="21"/>
      <c r="J77" s="21"/>
      <c r="K77" s="21" t="s">
        <v>194</v>
      </c>
    </row>
    <row r="78" spans="1:11" ht="88.5" x14ac:dyDescent="0.25">
      <c r="A78" s="40"/>
      <c r="B78" s="21" t="s">
        <v>97</v>
      </c>
      <c r="C78" s="49"/>
      <c r="D78" s="49"/>
      <c r="E78" s="21"/>
      <c r="F78" s="21"/>
      <c r="G78" s="21"/>
      <c r="H78" s="21"/>
      <c r="I78" s="21"/>
      <c r="J78" s="21"/>
      <c r="K78" s="21" t="s">
        <v>195</v>
      </c>
    </row>
    <row r="79" spans="1:11" ht="89.25" x14ac:dyDescent="0.25">
      <c r="A79" s="40"/>
      <c r="B79" s="21" t="s">
        <v>98</v>
      </c>
      <c r="C79" s="49"/>
      <c r="D79" s="49"/>
      <c r="E79" s="21"/>
      <c r="F79" s="21"/>
      <c r="G79" s="21"/>
      <c r="H79" s="21"/>
      <c r="I79" s="21"/>
      <c r="J79" s="21"/>
      <c r="K79" s="21" t="s">
        <v>196</v>
      </c>
    </row>
    <row r="80" spans="1:11" ht="104.25" x14ac:dyDescent="0.25">
      <c r="A80" s="40"/>
      <c r="B80" s="21" t="s">
        <v>99</v>
      </c>
      <c r="C80" s="49"/>
      <c r="D80" s="49"/>
      <c r="E80" s="21"/>
      <c r="F80" s="21"/>
      <c r="G80" s="21"/>
      <c r="H80" s="21"/>
      <c r="I80" s="21"/>
      <c r="J80" s="21"/>
      <c r="K80" s="21" t="s">
        <v>197</v>
      </c>
    </row>
    <row r="81" spans="1:11" ht="44.25" x14ac:dyDescent="0.25">
      <c r="A81" s="40"/>
      <c r="B81" s="21" t="s">
        <v>100</v>
      </c>
      <c r="C81" s="49"/>
      <c r="D81" s="49"/>
      <c r="E81" s="21"/>
      <c r="F81" s="21"/>
      <c r="G81" s="21"/>
      <c r="H81" s="21"/>
      <c r="I81" s="21"/>
      <c r="J81" s="21"/>
      <c r="K81" s="21" t="s">
        <v>199</v>
      </c>
    </row>
    <row r="82" spans="1:11" ht="58.5" x14ac:dyDescent="0.25">
      <c r="A82" s="40"/>
      <c r="B82" s="21" t="s">
        <v>101</v>
      </c>
      <c r="C82" s="49"/>
      <c r="D82" s="49"/>
      <c r="E82" s="21"/>
      <c r="F82" s="21"/>
      <c r="G82" s="21"/>
      <c r="H82" s="21"/>
      <c r="I82" s="21"/>
      <c r="J82" s="21"/>
      <c r="K82" s="21" t="s">
        <v>198</v>
      </c>
    </row>
    <row r="83" spans="1:11" ht="60" x14ac:dyDescent="0.25">
      <c r="A83" s="40"/>
      <c r="B83" s="21" t="s">
        <v>102</v>
      </c>
      <c r="C83" s="49"/>
      <c r="D83" s="49"/>
      <c r="E83" s="21"/>
      <c r="F83" s="21"/>
      <c r="G83" s="21"/>
      <c r="H83" s="21"/>
      <c r="I83" s="21"/>
      <c r="J83" s="21"/>
      <c r="K83" s="21" t="s">
        <v>190</v>
      </c>
    </row>
    <row r="84" spans="1:11" ht="30" x14ac:dyDescent="0.25">
      <c r="A84" s="40"/>
      <c r="B84" s="21" t="s">
        <v>103</v>
      </c>
      <c r="C84" s="49"/>
      <c r="D84" s="49"/>
      <c r="E84" s="21"/>
      <c r="F84" s="21"/>
      <c r="G84" s="21"/>
      <c r="H84" s="21"/>
      <c r="I84" s="21"/>
      <c r="J84" s="21"/>
      <c r="K84" s="21" t="s">
        <v>191</v>
      </c>
    </row>
    <row r="85" spans="1:11" ht="81" customHeight="1" x14ac:dyDescent="0.25">
      <c r="A85" s="40"/>
      <c r="B85" s="21" t="s">
        <v>80</v>
      </c>
      <c r="C85" s="49" t="s">
        <v>127</v>
      </c>
      <c r="D85" s="49" t="s">
        <v>17</v>
      </c>
      <c r="E85" s="53">
        <v>0.05</v>
      </c>
      <c r="F85" s="21">
        <v>9.24</v>
      </c>
      <c r="G85" s="55">
        <f>30*F85</f>
        <v>277.2</v>
      </c>
      <c r="H85" s="21" t="s">
        <v>139</v>
      </c>
      <c r="I85" s="21" t="s">
        <v>136</v>
      </c>
      <c r="J85" s="21">
        <v>9.24</v>
      </c>
      <c r="K85" s="21" t="s">
        <v>189</v>
      </c>
    </row>
    <row r="86" spans="1:11" x14ac:dyDescent="0.25">
      <c r="B86" s="10"/>
      <c r="C86" s="9"/>
      <c r="D86" s="9"/>
      <c r="E86" s="10"/>
      <c r="F86" s="10"/>
      <c r="G86" s="10"/>
      <c r="H86" s="10"/>
      <c r="I86" s="10"/>
      <c r="J86" s="10"/>
      <c r="K86" s="10"/>
    </row>
    <row r="87" spans="1:11" ht="56.25" customHeight="1" x14ac:dyDescent="0.25">
      <c r="A87" s="50" t="s">
        <v>104</v>
      </c>
      <c r="B87" s="65" t="s">
        <v>105</v>
      </c>
      <c r="C87" s="65"/>
      <c r="D87" s="65"/>
      <c r="E87" s="65"/>
      <c r="F87" s="65"/>
      <c r="G87" s="65"/>
      <c r="H87" s="65"/>
      <c r="I87" s="65"/>
      <c r="J87" s="65"/>
      <c r="K87" s="65"/>
    </row>
    <row r="88" spans="1:11" ht="61.5" customHeight="1" x14ac:dyDescent="0.25">
      <c r="A88" s="50" t="s">
        <v>106</v>
      </c>
      <c r="B88" s="66" t="s">
        <v>107</v>
      </c>
      <c r="C88" s="66"/>
      <c r="D88" s="66"/>
      <c r="E88" s="66"/>
      <c r="F88" s="66"/>
      <c r="G88" s="66"/>
      <c r="H88" s="66"/>
      <c r="I88" s="66"/>
      <c r="J88" s="66"/>
      <c r="K88" s="66"/>
    </row>
    <row r="89" spans="1:11" ht="39.75" customHeight="1" x14ac:dyDescent="0.25">
      <c r="A89" s="50" t="s">
        <v>108</v>
      </c>
      <c r="B89" s="67" t="s">
        <v>109</v>
      </c>
      <c r="C89" s="67"/>
      <c r="D89" s="67"/>
      <c r="E89" s="67"/>
      <c r="F89" s="67"/>
      <c r="G89" s="67"/>
      <c r="H89" s="67"/>
      <c r="I89" s="67"/>
      <c r="J89" s="67"/>
      <c r="K89" s="67"/>
    </row>
    <row r="90" spans="1:11" ht="43.5" customHeight="1" x14ac:dyDescent="0.25">
      <c r="A90" s="50" t="s">
        <v>110</v>
      </c>
      <c r="B90" s="61" t="s">
        <v>111</v>
      </c>
      <c r="C90" s="61"/>
      <c r="D90" s="61"/>
      <c r="E90" s="61"/>
      <c r="F90" s="61"/>
      <c r="G90" s="61"/>
      <c r="H90" s="61"/>
      <c r="I90" s="61"/>
      <c r="J90" s="61"/>
      <c r="K90" s="61"/>
    </row>
    <row r="91" spans="1:11" x14ac:dyDescent="0.25">
      <c r="A91" s="50" t="s">
        <v>112</v>
      </c>
      <c r="B91" s="61" t="s">
        <v>113</v>
      </c>
      <c r="C91" s="61"/>
      <c r="D91" s="61"/>
      <c r="E91" s="61"/>
      <c r="F91" s="61"/>
      <c r="G91" s="61"/>
      <c r="H91" s="61"/>
      <c r="I91" s="61"/>
      <c r="J91" s="61"/>
      <c r="K91" s="61"/>
    </row>
    <row r="96" spans="1:11" ht="18" customHeight="1" x14ac:dyDescent="0.25"/>
    <row r="97" ht="33.75" customHeight="1" x14ac:dyDescent="0.25"/>
    <row r="98" ht="30" customHeight="1" x14ac:dyDescent="0.25"/>
    <row r="99" ht="20.25" customHeight="1" x14ac:dyDescent="0.25"/>
    <row r="100" ht="54.75" customHeight="1" x14ac:dyDescent="0.25"/>
    <row r="101" ht="49.5" customHeight="1" x14ac:dyDescent="0.25"/>
    <row r="102" ht="48" customHeight="1" x14ac:dyDescent="0.25"/>
    <row r="103" ht="17.25" customHeight="1" x14ac:dyDescent="0.25"/>
    <row r="104" ht="18.75" customHeight="1" x14ac:dyDescent="0.25"/>
    <row r="105" ht="20.25" customHeight="1" x14ac:dyDescent="0.25"/>
    <row r="106" ht="18" customHeight="1" x14ac:dyDescent="0.25"/>
    <row r="107" ht="30" customHeight="1" x14ac:dyDescent="0.25"/>
    <row r="108" ht="18" customHeight="1" x14ac:dyDescent="0.25"/>
    <row r="109" ht="18" customHeight="1" x14ac:dyDescent="0.25"/>
    <row r="110" ht="18" customHeight="1" x14ac:dyDescent="0.25"/>
    <row r="111" ht="19.5" customHeight="1" x14ac:dyDescent="0.25"/>
    <row r="112" ht="17.25" customHeight="1" x14ac:dyDescent="0.25"/>
    <row r="113" ht="15.75" customHeight="1" x14ac:dyDescent="0.25"/>
    <row r="114" ht="16.5" customHeight="1" x14ac:dyDescent="0.25"/>
    <row r="115" ht="17.25" customHeight="1" x14ac:dyDescent="0.25"/>
    <row r="116" ht="16.5" customHeight="1" x14ac:dyDescent="0.25"/>
    <row r="117" ht="53.25" customHeight="1" x14ac:dyDescent="0.25"/>
    <row r="118" ht="41.25" customHeight="1" x14ac:dyDescent="0.25"/>
    <row r="119" ht="36.75" customHeight="1" x14ac:dyDescent="0.25"/>
    <row r="120" ht="31.5" customHeight="1" x14ac:dyDescent="0.25"/>
  </sheetData>
  <mergeCells count="12">
    <mergeCell ref="B20:J20"/>
    <mergeCell ref="B88:K88"/>
    <mergeCell ref="B89:K89"/>
    <mergeCell ref="B62:D62"/>
    <mergeCell ref="B48:D48"/>
    <mergeCell ref="B57:D57"/>
    <mergeCell ref="B59:D59"/>
    <mergeCell ref="B90:K90"/>
    <mergeCell ref="B91:K91"/>
    <mergeCell ref="B74:D74"/>
    <mergeCell ref="B87:K87"/>
    <mergeCell ref="B21:J21"/>
  </mergeCells>
  <pageMargins left="0.31496062992125984" right="0.31496062992125984" top="0.55118110236220474" bottom="0.35433070866141736" header="0.31496062992125984" footer="0.31496062992125984"/>
  <pageSetup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Biuras</cp:lastModifiedBy>
  <cp:lastPrinted>2019-11-14T11:26:49Z</cp:lastPrinted>
  <dcterms:created xsi:type="dcterms:W3CDTF">2019-09-20T08:48:07Z</dcterms:created>
  <dcterms:modified xsi:type="dcterms:W3CDTF">2020-01-03T10:32:14Z</dcterms:modified>
</cp:coreProperties>
</file>