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J111" i="1" l="1"/>
  <c r="I111" i="1"/>
  <c r="J110" i="1"/>
  <c r="I110" i="1"/>
  <c r="J109" i="1"/>
  <c r="I109" i="1"/>
  <c r="J108" i="1"/>
  <c r="I108" i="1"/>
  <c r="J107" i="1"/>
  <c r="I107" i="1"/>
  <c r="J106" i="1"/>
  <c r="I106" i="1"/>
  <c r="J105" i="1"/>
  <c r="I105" i="1"/>
  <c r="J104" i="1"/>
  <c r="I104" i="1"/>
  <c r="J103" i="1"/>
  <c r="I103" i="1"/>
  <c r="J102" i="1"/>
  <c r="I102" i="1"/>
  <c r="J101" i="1"/>
  <c r="I101" i="1"/>
  <c r="J100" i="1"/>
  <c r="I100" i="1"/>
  <c r="J99" i="1"/>
  <c r="I99" i="1"/>
  <c r="J98" i="1"/>
  <c r="I98" i="1"/>
  <c r="J97" i="1"/>
  <c r="I97" i="1"/>
  <c r="J96" i="1"/>
  <c r="I96" i="1"/>
  <c r="J95" i="1"/>
  <c r="I95" i="1"/>
  <c r="J94" i="1"/>
  <c r="I94" i="1"/>
  <c r="J93" i="1"/>
  <c r="I93" i="1"/>
  <c r="J92" i="1"/>
  <c r="I92" i="1"/>
  <c r="J91" i="1"/>
  <c r="I91" i="1"/>
  <c r="J90" i="1"/>
  <c r="I90" i="1"/>
  <c r="J89" i="1"/>
  <c r="I89" i="1"/>
  <c r="J88" i="1"/>
  <c r="I88" i="1"/>
  <c r="J87" i="1"/>
  <c r="I87" i="1"/>
  <c r="J86" i="1"/>
  <c r="I86" i="1"/>
  <c r="J85" i="1"/>
  <c r="I85" i="1"/>
  <c r="J84" i="1"/>
  <c r="I84" i="1"/>
  <c r="J83" i="1"/>
  <c r="I83" i="1"/>
  <c r="J82" i="1"/>
  <c r="I82" i="1"/>
  <c r="J81" i="1"/>
  <c r="I81" i="1"/>
  <c r="J80" i="1"/>
  <c r="I80" i="1"/>
  <c r="J79" i="1"/>
  <c r="I79" i="1"/>
  <c r="J78" i="1"/>
  <c r="I78" i="1"/>
  <c r="J77" i="1"/>
  <c r="I77" i="1"/>
  <c r="J76" i="1"/>
  <c r="I76" i="1"/>
  <c r="J75" i="1"/>
  <c r="I75" i="1"/>
  <c r="J74" i="1"/>
  <c r="I74" i="1"/>
  <c r="J73" i="1"/>
  <c r="I73" i="1"/>
  <c r="J72" i="1"/>
  <c r="I72" i="1"/>
  <c r="J71" i="1"/>
  <c r="I71" i="1"/>
  <c r="J70" i="1"/>
  <c r="I70" i="1"/>
  <c r="J69" i="1"/>
  <c r="I69" i="1"/>
  <c r="J68" i="1"/>
  <c r="I68" i="1"/>
  <c r="J67" i="1"/>
  <c r="I67" i="1"/>
  <c r="J66" i="1"/>
  <c r="I66" i="1"/>
  <c r="J65" i="1"/>
  <c r="I65" i="1"/>
  <c r="J64" i="1"/>
  <c r="I64" i="1"/>
  <c r="J63" i="1"/>
  <c r="I63" i="1"/>
  <c r="J62" i="1"/>
  <c r="I62" i="1"/>
  <c r="J61" i="1"/>
  <c r="I61" i="1"/>
  <c r="J60" i="1"/>
  <c r="I60" i="1"/>
  <c r="J59" i="1"/>
  <c r="I59" i="1"/>
  <c r="J58" i="1"/>
  <c r="I58" i="1"/>
  <c r="J57" i="1"/>
  <c r="I57" i="1"/>
  <c r="J56" i="1"/>
  <c r="I56" i="1"/>
  <c r="J55" i="1"/>
  <c r="I55" i="1"/>
  <c r="J54" i="1"/>
  <c r="I54" i="1"/>
  <c r="J53" i="1"/>
  <c r="I53" i="1"/>
  <c r="J52" i="1"/>
  <c r="I52" i="1"/>
  <c r="J51" i="1"/>
  <c r="I51" i="1"/>
  <c r="J50" i="1"/>
  <c r="I50" i="1"/>
  <c r="J49" i="1"/>
  <c r="I49" i="1"/>
  <c r="J48" i="1"/>
  <c r="J112" i="1" s="1"/>
  <c r="I48" i="1"/>
  <c r="J113" i="1" l="1"/>
  <c r="J114" i="1" s="1"/>
  <c r="J39" i="1" l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J40" i="1" s="1"/>
  <c r="I8" i="1"/>
  <c r="J41" i="1" l="1"/>
  <c r="J42" i="1" s="1"/>
</calcChain>
</file>

<file path=xl/sharedStrings.xml><?xml version="1.0" encoding="utf-8"?>
<sst xmlns="http://schemas.openxmlformats.org/spreadsheetml/2006/main" count="436" uniqueCount="221">
  <si>
    <t>1 pirkimo dalis. Statybiniai mišiniai</t>
  </si>
  <si>
    <t>Eil. Nr.</t>
  </si>
  <si>
    <t>Prekės pavadinimas</t>
  </si>
  <si>
    <t xml:space="preserve">Gamintojas, kilmės šalis, nuoroda į interneto tinklalapį </t>
  </si>
  <si>
    <t>Reikalaujamos charakteristikos</t>
  </si>
  <si>
    <t>Orientac. kiekis</t>
  </si>
  <si>
    <t>Mato vnt.</t>
  </si>
  <si>
    <t>Mato vnt. įkainis be PVM, Eur</t>
  </si>
  <si>
    <t>PVM tarifas, %</t>
  </si>
  <si>
    <t>Mato vnt. įkainis su PVM, Eur</t>
  </si>
  <si>
    <t>Bendra orient. suma be PVM, Eur</t>
  </si>
  <si>
    <t>1.</t>
  </si>
  <si>
    <t>Portlandcementis</t>
  </si>
  <si>
    <t>Akmenės cementas, Lietuva, http://cementas.lt/</t>
  </si>
  <si>
    <t>CEM II 42,5 N tipo, drėgmei nelaidi pakuotė, 35-40 kg ± 0,5 %</t>
  </si>
  <si>
    <t>kg</t>
  </si>
  <si>
    <t>2.</t>
  </si>
  <si>
    <t>Montažinis cementas</t>
  </si>
  <si>
    <t>Ceresit. Lenkija, http://www.ceresit.lt/</t>
  </si>
  <si>
    <t>Metaliniams bei plastmasiniams elementams greitai pritvirtinti prie betono, mūro sienų ar cementinio tinko, greitai kietėjantis, labai tvirtas, džiūdamas nesitraukia, atsparus vandeniui ir šalčiui, sąnaudos: 1,6 kg/m³± 0,5 %  „CX-5“tipo, pakuotė – maišai po 25 kg ± 0,5 %.</t>
  </si>
  <si>
    <t>3.</t>
  </si>
  <si>
    <t>Greitai kietėjantis remontinis mišinys betono elementams</t>
  </si>
  <si>
    <t>Sakret, Lietuva, http://www.sakret.lt</t>
  </si>
  <si>
    <t>Betono ir gelžbetonio elementų formavimo defektų (neužpildymų ar nudaužimų ) remontui, „Sakret RS“ tipo, pakuotė – plastikinis kibiras  5/10/25 kg.</t>
  </si>
  <si>
    <t>4.</t>
  </si>
  <si>
    <t>Betonas</t>
  </si>
  <si>
    <t>Ceresit, Estija, http://www.ceresit.lt/</t>
  </si>
  <si>
    <t>ST11.01 tipo, pakuotėje 25 kg ± 0,5 %.</t>
  </si>
  <si>
    <t>5.</t>
  </si>
  <si>
    <t>Glaistas</t>
  </si>
  <si>
    <t>Norgips, Lenkija, http://www.norgips.eu/lt/</t>
  </si>
  <si>
    <t>Universalus, tinkamas glaistyti visus įprastus mineralinius statybinius pagrindus (betonas, gipskartonis, cementinis ar kalkinis bei gipsinis tinkas) nuo 0 iki 3 mm storio sluoksniu. Taip pat naudojamas kaip gipskartonio plokščių siūlių baigiamajam glaistymui, „Super finish“ tipo, pakuotė  kibirai po 28 kg ± 0,5 %.</t>
  </si>
  <si>
    <t>6.</t>
  </si>
  <si>
    <t>Baumit, Lenkija, http://www.baumit.lt</t>
  </si>
  <si>
    <t>Polimerinis, elastingas, smulkus, baltos spalvos, skirtas galutiniam kalkinių, cementinių, gipsinių bei gipso kartono paviršių glaistymui. Tinka glaistyti sienas bei lubas sausose patalpose, ir ant dažyto paviršiaus, „JS“ tipo, pakuotė - maišai po 20 kg ± 0,5 %.</t>
  </si>
  <si>
    <t>7.</t>
  </si>
  <si>
    <t>IGIS, Lietuva, http://igis.lt/</t>
  </si>
  <si>
    <t>Polimerinis, marmuro užpildu, baltos spalvos, greitai džiūstantis,  vidaus apdailos darbams, pakuotė - maišai po 16 kg ± 0,5 %.</t>
  </si>
  <si>
    <t>8.</t>
  </si>
  <si>
    <t>Lateksinis-polimerinis, elastingas, greitai džiūstantis, vidaus patalpų betoninių ir tinkuotų paviršių išlyginimui prieš dažant juos vandens dispersiniais, aliejiniais, akriliniais ar lateksiniais dažais, pakuotė - maišai po 25 - 30 kg</t>
  </si>
  <si>
    <t>9.</t>
  </si>
  <si>
    <t>Sadolin, Švedija, https://www.sadolin.lt</t>
  </si>
  <si>
    <t>Smulkiagrūdis, baltos spalvos, vidaus darbams, medžiui, betonui, „MAXI Aqua“ tipo, pakuotė - plastikinis kibirėlis, talpa 2,5 l ± 0,5 %.</t>
  </si>
  <si>
    <t>ltr.</t>
  </si>
  <si>
    <t>10.</t>
  </si>
  <si>
    <t>Knauf, Latvija, http://www.knauf.lt/</t>
  </si>
  <si>
    <t>Gipsinis, skirtas gipso kartono plokščių siūlėms glaistyti, „Uniflott“ tipo, pakuotė - maišai po 25 kg ± 0,5 %.</t>
  </si>
  <si>
    <t>11.</t>
  </si>
  <si>
    <t>Gipsinis, skirtas  gipso kartono plokščių siūlėms  glaistyti naudojant siūlių armavimo juostą, „Fugenfuller“ tipo, pakuotė - maišai po 25 kg ± 0,5 %.</t>
  </si>
  <si>
    <t>12.</t>
  </si>
  <si>
    <t>Atlas, Lenkija, http://www.atlas.com.pl/lt</t>
  </si>
  <si>
    <t>Cementinis, smulkus, skirtas galutiniam sienų bei lubų glaistymui sausose, drėgnose ir šlapiose patalpose. Tinka išorės darbams. paviršių lyginimui, baltos spalvos, „WH“ tipo,  pakuotė - maišai po 20 - 25 kg</t>
  </si>
  <si>
    <t>13.</t>
  </si>
  <si>
    <t>Cementinis, smulkus, skirtas galutiniam sienų bei lubų glaistymui sausose, drėgnose ir šlapiose patalpose. Tinka išorės darbams. paviršių lyginimui, pilkos spalvos, maišuose po 25 kg ± 0,5 %.</t>
  </si>
  <si>
    <t>14.</t>
  </si>
  <si>
    <t>Gipsas</t>
  </si>
  <si>
    <t>Skirtas įrengimo ir remonto darbams, elektros dėžutėms įstatyti ir fiksuoti, kampų apsaugos profiliams tvirtinti, vidaus darbams,  maišuose po 25 kg ± 0,5 %.</t>
  </si>
  <si>
    <t>15.</t>
  </si>
  <si>
    <t>Grindų išlyginamasis mišinys</t>
  </si>
  <si>
    <t>Cementinis, savaime išsilyginantis, rankiniam naudojimui, sluoksnio storis  5-25 mm, pakuotė - maišai po 25 kg ± 0,5 %.</t>
  </si>
  <si>
    <t>16.</t>
  </si>
  <si>
    <t>Cementinis, greitai kietėjantis, rankiniam naudojimui, dengiamo sluoksnio intervalas nuo 1 iki 10  mm, „CN_69“ tipo, pakuotė - maišai po 25 kg ± 0,5 %.</t>
  </si>
  <si>
    <t>17.</t>
  </si>
  <si>
    <t>Cementinis, greitai kietėjantis, rankiniam naudojimui, dengiamo sluoksnio intervalasnuo 2 iki 20 mm, „CN-72, pakuotė - maišai po 25 kg ± 0,5 %.</t>
  </si>
  <si>
    <t>18.</t>
  </si>
  <si>
    <t>Bostik, Švedija, http://bostik.lt</t>
  </si>
  <si>
    <t>Cementinis, greitai kietėjantis, rankiniam naudojimui, sluoksnio storis 0-20 mm, „Bostik Screed Flexi“ tipo, pakuotė - maišai po 25 kg ± 0,5 %.</t>
  </si>
  <si>
    <t>19.</t>
  </si>
  <si>
    <t>Forbo, Vokietija, http://www.forbo.com/globalentry/lt-lt/</t>
  </si>
  <si>
    <t>Cementinis, greitai kietėjantis, rankiniam naudojimui, sluoksnio storis 0-50 mm, „Bostik Combi“ tipo, pakuotė - maišai po 25 kg ± 0,5 %.</t>
  </si>
  <si>
    <t>20.</t>
  </si>
  <si>
    <t>Betoninėms grindims lyginti, rankiniam naudojimui, sluoksnio storis 10-50 mm, pakuotė - maišai po 25 kg ± 0,5 %.</t>
  </si>
  <si>
    <t>21.</t>
  </si>
  <si>
    <t>Tinkas</t>
  </si>
  <si>
    <t>Dolina Nidy, Lenkija http://www.dolina-nidy.com.pl/</t>
  </si>
  <si>
    <r>
      <t>Gipsinis, su specialiais lengvais priedais, sąnaudos - ne daugiau 8,1 kg/m</t>
    </r>
    <r>
      <rPr>
        <vertAlign val="superscript"/>
        <sz val="11"/>
        <rFont val="Times New Roman"/>
        <family val="1"/>
        <charset val="186"/>
      </rPr>
      <t>2</t>
    </r>
    <r>
      <rPr>
        <sz val="11"/>
        <rFont val="Times New Roman"/>
        <family val="1"/>
        <charset val="186"/>
      </rPr>
      <t>, kai sluoksnio storis 10 mm ±0,005 %, pakuotėje po 30 kg ±0,5 %.</t>
    </r>
  </si>
  <si>
    <t>22.</t>
  </si>
  <si>
    <t>Tinkas dekoratyvinis</t>
  </si>
  <si>
    <t>Mineraliniu pagrindu, tinka vidaus ir išorės darbams, grūdėtumas 2 mm  pakuotė - maišai po 25 kg ± 0,5 %.</t>
  </si>
  <si>
    <t>23.</t>
  </si>
  <si>
    <t>Silikoniniu pagrindu, tonuojamas, tinka vidaus ir išorės darbams, grūdėtumas 2 mm, faktūra samanėlė  pakuotė -  po 25 kg ± 0,5 %.</t>
  </si>
  <si>
    <t>24.</t>
  </si>
  <si>
    <t>Gruntas skirtas pagrindo paruošimai prieš dekoratyvinio tinko klojimą, tonuojamas, tinka vidaus ir išorės darbams, grūdėtumas 2 mm, pakuotė -  po 21 - 25 kg.</t>
  </si>
  <si>
    <t>25.</t>
  </si>
  <si>
    <r>
      <t>Gipsinis, mašininiam naudojimui, „MP 75“ tipo, sąnaudos 10,5 kg ± 0,5 % /m</t>
    </r>
    <r>
      <rPr>
        <vertAlign val="superscript"/>
        <sz val="11"/>
        <rFont val="Times New Roman"/>
        <family val="1"/>
        <charset val="186"/>
      </rPr>
      <t>2</t>
    </r>
    <r>
      <rPr>
        <sz val="11"/>
        <rFont val="Times New Roman"/>
        <family val="1"/>
        <charset val="186"/>
      </rPr>
      <t xml:space="preserve">, kai sluoksnio storis 10 mm, pakuotė - maišai po 30 kg ± 0,5 % </t>
    </r>
  </si>
  <si>
    <t>26.</t>
  </si>
  <si>
    <t>Plonasluoksnis, cementinis-kalkinis, sienų, lubų tinkavimui, rankiniam naudojimui, sluoksnio storis 3-10 mm, pakuotė – maišai po 25 kg ± 0,5 %.</t>
  </si>
  <si>
    <t>27.</t>
  </si>
  <si>
    <t>Tinko mišinys</t>
  </si>
  <si>
    <t>Cementinis-kalkinis, sienų, lubų tinkavimui, rankiniam naudojimui, sluoksnio storis 5-20 mm, pakuotė - maišai po 25 kg ± 0,5 %.</t>
  </si>
  <si>
    <t>28.</t>
  </si>
  <si>
    <t>Mūro-tinko mišinys</t>
  </si>
  <si>
    <t>Cementinis-kalkinis, stiprumo klasė M5, rankiniam naudojimui, vidaus ir lauko darbams, pakuotė - maišai po 25 kg ± 0,5 %.</t>
  </si>
  <si>
    <t>29.</t>
  </si>
  <si>
    <t>Kreida</t>
  </si>
  <si>
    <t>KRASNOSELSKSTROIMATERIALY, Baltarusija</t>
  </si>
  <si>
    <t>Aukštos dispersijos, pakuotė – drėgmei atspariuose maišuose, po 30 kg ± 0,5 %.</t>
  </si>
  <si>
    <t>30.</t>
  </si>
  <si>
    <t>Klijai</t>
  </si>
  <si>
    <t>Gipso kartono plokštėms klijuoti, pakuotėje 30 kg ± 0,5 %</t>
  </si>
  <si>
    <t>31.</t>
  </si>
  <si>
    <t>Klijai akyto betono blokeliams</t>
  </si>
  <si>
    <t>Akyto betono blokeliams klijuoti pakuotėje 25 kg±0,5 %</t>
  </si>
  <si>
    <t>32.</t>
  </si>
  <si>
    <t>Armavimo, klijavimo mišinys</t>
  </si>
  <si>
    <t>Skirtas armuoti, klijuoti ir glaistyti  polistireninį putplastį ant keramzitbetonio, akmeninių, betoninių, keraminių bei silikatinių plytų, akytojo betono mūro, tinko bei kitų mineralinių paviršių išorėje ir patalpų viduje. Išeiga  klijuojant 4-5 kg/m² ± 0,5 %, armuojant 3-4 kg/m² ± 0,5 %. Pakuotė  -  maišai po 25 kg ± 0,5 %.</t>
  </si>
  <si>
    <t>Pasiūlymo orientacinė suma be PVM, Eur</t>
  </si>
  <si>
    <t>PVM, Eur</t>
  </si>
  <si>
    <t>Pasiūlymo orientacinė suma su PVM, Eur</t>
  </si>
  <si>
    <t>13 pirkimo dalis. Plytelės ir priedai</t>
  </si>
  <si>
    <t>Gamintojas, kilmės šalis, nuoroda į interneto tinklalapį</t>
  </si>
  <si>
    <t>Plytelės</t>
  </si>
  <si>
    <t>Ceragni, Portugalija, http://www.ceragni.com/products.php</t>
  </si>
  <si>
    <t>Keramikinė, glazūruota sienų plytelė, blizgi, 15,0 × 15,0 cm ± 0,05 %,  baltos spalvos</t>
  </si>
  <si>
    <t>m²</t>
  </si>
  <si>
    <t>Keramikinė, glazūruota sienų plytelė, matinė, 15,0 × 15,0 cm ± 0,05 %,  baltos spalvos</t>
  </si>
  <si>
    <t>Tubadzin, Lenkija, http://www.tubadzin.pl/collection/329</t>
  </si>
  <si>
    <t>Keramikinė, glazūruota sienų plytelė, blizgi, 20,0 × 20,0 cm ± 0,05 %,  baltos spalvos</t>
  </si>
  <si>
    <t>Keramikinė, glazūruota sienų plytelė, matinė, 20,0 × 20,0 cm ± 0,05 %,  baltos spalvos</t>
  </si>
  <si>
    <t>Keramikinė, glazūruota sienų plytelė, blizgi, 20,0 × 20,0 cm ± 0,05 %,  šviesių atspalvių</t>
  </si>
  <si>
    <t>Keramikinė, glazūruota sienų plytelė, matinė, 20,0 × 20,0 cm ± 0,05 %,  šviesiu atspalvių</t>
  </si>
  <si>
    <t>Keramikinė, glazūruota sienų plytelė, blizgi, 20,0 × 20,0 cm ± 0,05 %,  tamsių atspalvių</t>
  </si>
  <si>
    <t>Keramikinė, glazūruota sienų plytelė, matinė, 20,0 × 20,0 cm ± 0,05 %,  tamsių atspalvių</t>
  </si>
  <si>
    <t>Ceramika Paradyz, Lenkija, http://www.paradyz.com/</t>
  </si>
  <si>
    <t xml:space="preserve">Keramikinė, glazūruota sienų plytelė, blizgi, 25,0 × 33,3 cm ± 0,05 %,  šviesių atspalvių </t>
  </si>
  <si>
    <t>Keramikinė, glazūruota sienų plytelė, matinė, 25,0 × 33,3 cm ± 0,05 %,  šviesių  atspalvių</t>
  </si>
  <si>
    <t>Keramikinė, glazūruota sienų plytelė, blizgi, 25,0 × 33,3 cm ± 0,05 %,  tamsių  atspalvių</t>
  </si>
  <si>
    <t>Keramikinė, glazūruota sienų plytelė, matinė, 25 × 33,3 cm ± 0,05 %,  tamsių atspalvių</t>
  </si>
  <si>
    <t>Tubadzin, Lenkija, http://www.tubadzin.pl/</t>
  </si>
  <si>
    <t>Keramikinė, glazūruota sienų plytelė, blizgi, 20,0 × 25,0 cm ± 0,05 %,  šviesių atspalvių</t>
  </si>
  <si>
    <t>Keramikinė, glazūruota sienų plytelė, matinė, 20,0 × 25,0 cm ± 0,05 %,  šviesių atspalvių</t>
  </si>
  <si>
    <t>Keramikinė, glazūruota sienų plytelė, blizgi, 20,0 × 25,0 cm ± 0,05 %,  tamsių atspalvių</t>
  </si>
  <si>
    <t>Keramikinė, glazūruota sienų plytelė, matinė, 20,0 × 25,0 cm ± 0,05 %,  tamsių atspalvių</t>
  </si>
  <si>
    <t>Pavigres, Portugalija, http://pavigres.com/</t>
  </si>
  <si>
    <t>Keramikinė, glazūruota sienų plytelė, blizgi, 20,0 × 40,0 cm ± 0,05 %,  šviesių atspalvių</t>
  </si>
  <si>
    <t>Keramikinė, glazūruota sienų plytelė, matinė, 20,0 × 40,0 cm ± 0,05 %,  šviesių atspalvių</t>
  </si>
  <si>
    <t>Keramikinė, glazūruota sienų plytelė, blizgi, 20,0 × 40,0 cm ± 0,05 %,  tamsių atspalvių</t>
  </si>
  <si>
    <t>Keramikinė, glazūruota sienų plytelė, matinė, 20,0 × 40,0 cm ± 0,05 %,  tamsių atspalvių</t>
  </si>
  <si>
    <t>Keramikinė, glazūruota grindų plytelė, blizgi, 33,0 × 33,0 cm ± 0,05 %,  šviesių atspalvių</t>
  </si>
  <si>
    <t>Keramikinė, glazūruota grindų plytelė, matinė, 33,0 × 33,0 cm ± 0,05 %,  šviesių atspalvių</t>
  </si>
  <si>
    <t>Keramikinė, glazūruota grindų plytelė, blizgi, 33,0 × 33,0 cm ± 0,05 %,  tamsių  atspalvių</t>
  </si>
  <si>
    <t>Keramikinė, glazūruota grindų plytelė, matinė, 33,0 × 33,0 cm ± 0,05 %,  tamsių  atspalvių</t>
  </si>
  <si>
    <t>Opoczno, Lenkija, http://www.opoczno.eu</t>
  </si>
  <si>
    <t>Keramikinė, glazūruota grindų plytelė, blizgi, 30,0 × 30,0 cm ± 0,05 %,  šviesių atspalvių</t>
  </si>
  <si>
    <t>Keramikinė, glazūruota grindų plytelė, matinė, 30,0 × 30,0 cm ± 0,05 %,  šviesių atspalvių</t>
  </si>
  <si>
    <t>Keramikinė, glazūruota grindų plytelė, blizgi, 30,0 × 30,0 cm ± 0,05 %,  tamsių atspalvių</t>
  </si>
  <si>
    <t>Keramikinė, glazūruota grindų plytelė, matinė, 30,0 × 30,0 cm ± 0,05 %,  tamsių atspalvių</t>
  </si>
  <si>
    <t>Akmens masės grindų plytelė, paviršius lygus, neglazūruotas, blizgi, 30,0 × 30,0 cm ± 0,05 %,  šviesių atspalvių.</t>
  </si>
  <si>
    <t>Akmens masės grindų plytelė, paviršius lygus, neglazūruotas, matinė, 30,0 × 30,0 cm ± 0,05 %, šviesių atspalvių.</t>
  </si>
  <si>
    <t>Akmens masės grindų plytelė, paviršius lygus, neglazūruotas, blizgi, 30,0 × 30,0 cm ± 0,05 %,  tamsių atspalvių.</t>
  </si>
  <si>
    <t>Akmens masės grindų plytelė, paviršius lygus, neglazūruotas, matinė, 30,0 × 30,0 cm ± 0,05 %, tamsių atspalvių.</t>
  </si>
  <si>
    <t>33.</t>
  </si>
  <si>
    <t>Akmens masės grindų plytelė, paviršius lygus, neglazūruotas, blizgi, 33,0 × 33,0 cm ± 0,05 %,  šviesių atspalvių.</t>
  </si>
  <si>
    <t>34.</t>
  </si>
  <si>
    <t>Akmens masės grindų plytelė, paviršius lygus, neglazūruotas, matinė, 33,0 × 33,0 cm ± 0,05 %, šviesių atspalvių.</t>
  </si>
  <si>
    <t>35.</t>
  </si>
  <si>
    <t>Akmens masės grindų plytelė, paviršius lygus, neglazūruotas, blizgi, 33,0 × 33,0 cm ± 0,05 %,  tamsių atspalvių.</t>
  </si>
  <si>
    <t>36.</t>
  </si>
  <si>
    <t>Akmens masės grindų plytelė, neslidi, paviršius lygus, neglazūruotas, blizgi, 33,0 × 33,0 cm ± 0,05 %,  tamsių atspalvių.</t>
  </si>
  <si>
    <t>37.</t>
  </si>
  <si>
    <t>Akmens masės grindų plytelė, paviršius grublėtas, neglazūruotas, matinė, 30,0 × 30,0 cm ± 0,05 %,  šviesių/tamsių atspalvių. Plytelių slidumas dėvint avalynę ne mažiaus R11. Plytelių slidumas basomis kojomis ne mažiau B.</t>
  </si>
  <si>
    <t>38.</t>
  </si>
  <si>
    <t>Akmens masės grindų plytelė, paviršius grublėtas, glazūruotas, matinė, 30,0 × 30,0 cm ± 0,05 %,  šviesių/tamsių atspalvių. Plytelių slidumas dėvint avalynę ne mažiau R11. Plytelių slidumas basomis kojomis ne mažiau B.</t>
  </si>
  <si>
    <t>39.</t>
  </si>
  <si>
    <t>Akmens masės grindų plytelė, paviršius grublėtas, glazūruotas, matinė, 33,0 × 33,0 cm ± 0,05 %,  šviesių atspalvių. Plytelių slidumas dėvint avalynę ne mažiau R11. Plytelių slidumas basomis kojomis ne mažiau B.</t>
  </si>
  <si>
    <t>40.</t>
  </si>
  <si>
    <t>Akmens masės grindų plytelė, paviršius lygus, glazūruotas, matinė, 33,0 × 33,0 cm ± 0,05 %,  tamsių atspalvių. Plytelių slidumas dėvint avalynę ne mažiau R11. Plytelių slidumas basomis kojomis ne mažiau B.</t>
  </si>
  <si>
    <t>41.</t>
  </si>
  <si>
    <t>Plytelių klijai, vidaus ir išorės darbams, nešildomoms grindims, sienoms, Pakuote 25 kg ± 0,05 %.</t>
  </si>
  <si>
    <t>42.</t>
  </si>
  <si>
    <t>Plytelių klijai, vidaus ir išorės darbams, nešildomoms/šildomoms grindims, padidinto elastingumo, greitai kietėjantis. Pakuote 25 kg ± 0,05 %.</t>
  </si>
  <si>
    <t>43.</t>
  </si>
  <si>
    <t>Plytelių klijai, vidaus ir išorės darbams, cementiniai, elastingi (ne mažiau S1 klasės),  geras pradinis sukibimas, pakuotė 25 kg ± 0,05 %.</t>
  </si>
  <si>
    <t>44.</t>
  </si>
  <si>
    <t>Glaistas plytelių tarpams, siūlės plotis iki 5 mm ± 0,05 %, baltos spalvos, pakuotė -  popierinis maišelis 2/5 kg ± 0,05 %.</t>
  </si>
  <si>
    <t>45.</t>
  </si>
  <si>
    <t>Glaistas plytelių tarpams, siūlės plotis iki 8 mm ± 0,05 %, baltos spalvos, elestingas,  pakuotė  plastikinis kibirėlis 2/5 kg.</t>
  </si>
  <si>
    <t>46.</t>
  </si>
  <si>
    <t>Glaistas plytelių tarpams, siūlės plotis iki 5 mm ± 0,05 %, įvairių spalvų, , pakuotė -  popierinis maišelis 2/5 kg ± 0,05 %.</t>
  </si>
  <si>
    <t>47.</t>
  </si>
  <si>
    <t>Glaistas plytelių tarpams, siūlės plotis iki 8 mm ± 0,05 %, įvairių spalvų, elestingas,  pakuotė  plastikinis kibirėlis 2/5 kg.</t>
  </si>
  <si>
    <t>48.</t>
  </si>
  <si>
    <t>Kryželiai</t>
  </si>
  <si>
    <t xml:space="preserve">Kryželiai, skirti dėti į tarpus tarp plytelių, storis 1,0 mm ± 0,05 %, pakuotėje 200 vnt. </t>
  </si>
  <si>
    <t>pak.</t>
  </si>
  <si>
    <t>49.</t>
  </si>
  <si>
    <t>Kryželiai, skirti dėti į tarpus tarp plytelių, storis 1,5 mm ± 0,05 %, pakuotėje 200 vnt.</t>
  </si>
  <si>
    <t>50.</t>
  </si>
  <si>
    <t>Kryželiai, skirti dėti į tarpus tarp plytelių, storis 2,0 mm ± 0,05 %, pakuotėje 200 vnt.</t>
  </si>
  <si>
    <t>51.</t>
  </si>
  <si>
    <t>Kryželiai, skirti dėti į tarpus tarp plytelių, storis 2,5 mm ± 0,05 %, pakuotėje 200 vnt.</t>
  </si>
  <si>
    <t>52.</t>
  </si>
  <si>
    <t>Kryželiai, skirti dėti į tarpus tarp plytelių, storis 3,0 mm ± 0,05 %, pakuotėje 200 vnt.</t>
  </si>
  <si>
    <t>53.</t>
  </si>
  <si>
    <t>Kryželiai, skirti dėti į tarpus tarp plytelių, storis 3,5 mm ± 0,05 %, pakuotėje 200 vnt.</t>
  </si>
  <si>
    <t>54.</t>
  </si>
  <si>
    <t>Kryželiai, skirti dėti į tarpus tarp plytelių, storis 4,0 mm ± 0,05 %, pakuotėje 200 vnt.</t>
  </si>
  <si>
    <t>55.</t>
  </si>
  <si>
    <t>Kryželiai, skirti dėti į tarpus tarp plytelių, storis 5,0 mm ± 0,05 %, pakuotėje 200 vnt.</t>
  </si>
  <si>
    <t>56.</t>
  </si>
  <si>
    <t>Kryželiai, skirti dėti į tarpus tarp plytelių, storis 6,0 mm ± 0,05 %, pakuotėje 100 vnt.</t>
  </si>
  <si>
    <t>57.</t>
  </si>
  <si>
    <t>Kaiščiai</t>
  </si>
  <si>
    <t>Kaiščiai plytelių aukščiui išlyginti, plotis 10,0 mm ± 0,05 %, pakuotėje 100 vnt.</t>
  </si>
  <si>
    <t>58.</t>
  </si>
  <si>
    <t>Profilis</t>
  </si>
  <si>
    <t>Apdailos profilis, PVC,  keraminių, cementinių ir akmeninių paviršių vidinių ir išorinių kampų apdailai, vidinis,  7,0 × 2500,0 mm ± 0,05 %, spalva derinama.</t>
  </si>
  <si>
    <t>vnt.</t>
  </si>
  <si>
    <t>59.</t>
  </si>
  <si>
    <t>Apdailos profilis, PVC,  keraminių, cementinių ir akmeninių paviršių vidinių ir išorinių kampų apdailai, išorinis,  7,0 × 2500,0 mm ± 0,05 %, spalva derinama.</t>
  </si>
  <si>
    <t>60.</t>
  </si>
  <si>
    <t>Apdailos profilis, PVC,  keraminių, cementinių ir akmeninių paviršių vidinių ir išorinių kampų apdailai, vidinis,  9,0 × 2500,0 mm ± 0,05 %, spalva derinama.</t>
  </si>
  <si>
    <t>61.</t>
  </si>
  <si>
    <t>Apdailos profilis, PVC,  keraminių, cementinių ir akmeninių paviršių vidinių ir išorinių kampų apdailai, išorinis,  9,0 × 2500,0 mm ± 0,05 %, spalva derinama.</t>
  </si>
  <si>
    <t>62.</t>
  </si>
  <si>
    <t>Apdailos profilis, aliumininis, keraminių, cementinių ir akmeninių paviršių išorinių kampų apdailai, 8,0 × 2500,0 mm ± 0,05 %</t>
  </si>
  <si>
    <t>63.</t>
  </si>
  <si>
    <t>Apdailos profilis, aliumininis, keraminių, cementinių ir akmeninių paviršių išorinių kampų apdailai, 10,0 × 2500,0 mm ± 0,05 %</t>
  </si>
  <si>
    <t>64.</t>
  </si>
  <si>
    <t>Apdailos profilis, aliumininis, keraminių, cementinių ir akmeninių paviršių išorinių kampų apdailai, 12,0 × 2500,0 mm ± 0,05 %</t>
  </si>
  <si>
    <t>TECHNINĖ SPECIFIKACIJA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</si>
</sst>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2">
    <font>
      <sz val="11"/>
      <color theme="1"/>
      <name val="Calibri"/>
      <family val="2"/>
      <scheme val="minor"/>
    </font>
    <font>
      <b/>
      <sz val="11"/>
      <name val="Times New Roman"/>
      <family val="1"/>
      <charset val="186"/>
    </font>
    <font>
      <b/>
      <sz val="11"/>
      <name val="Garamond"/>
      <family val="2"/>
      <charset val="186"/>
    </font>
    <font>
      <sz val="1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PFHandbookPro-Extrabold"/>
    </font>
    <font>
      <sz val="11"/>
      <name val="Calibri"/>
      <family val="2"/>
      <charset val="186"/>
    </font>
    <font>
      <vertAlign val="superscript"/>
      <sz val="11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11"/>
      <name val="Garamond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right"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2" fontId="4" fillId="0" borderId="2" xfId="0" applyNumberFormat="1" applyFont="1" applyFill="1" applyBorder="1" applyAlignment="1">
      <alignment horizontal="right" vertical="center" wrapText="1"/>
    </xf>
    <xf numFmtId="10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left"/>
    </xf>
    <xf numFmtId="164" fontId="1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/>
    </xf>
    <xf numFmtId="2" fontId="1" fillId="0" borderId="2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right" vertical="center" wrapText="1"/>
    </xf>
    <xf numFmtId="0" fontId="11" fillId="0" borderId="0" xfId="0" applyFont="1" applyFill="1" applyAlignment="1">
      <alignment horizontal="center" vertical="center" wrapText="1"/>
    </xf>
    <xf numFmtId="2" fontId="11" fillId="0" borderId="0" xfId="0" applyNumberFormat="1" applyFont="1" applyFill="1" applyAlignment="1">
      <alignment horizontal="right" vertical="center" wrapText="1"/>
    </xf>
    <xf numFmtId="0" fontId="11" fillId="0" borderId="0" xfId="0" applyFont="1" applyFill="1" applyBorder="1" applyAlignment="1">
      <alignment horizontal="left" vertical="top" wrapText="1"/>
    </xf>
    <xf numFmtId="3" fontId="11" fillId="0" borderId="0" xfId="0" applyNumberFormat="1" applyFont="1" applyFill="1" applyBorder="1" applyAlignment="1">
      <alignment horizontal="right" vertical="top" wrapText="1"/>
    </xf>
    <xf numFmtId="0" fontId="11" fillId="0" borderId="0" xfId="0" applyFont="1" applyFill="1" applyBorder="1" applyAlignment="1">
      <alignment horizontal="center" vertical="top" wrapText="1"/>
    </xf>
    <xf numFmtId="3" fontId="11" fillId="0" borderId="0" xfId="0" applyNumberFormat="1" applyFont="1" applyFill="1" applyBorder="1" applyAlignment="1">
      <alignment horizontal="right" vertical="top"/>
    </xf>
    <xf numFmtId="0" fontId="11" fillId="0" borderId="0" xfId="0" applyFont="1" applyFill="1" applyBorder="1" applyAlignment="1">
      <alignment horizontal="left" vertical="top"/>
    </xf>
    <xf numFmtId="0" fontId="11" fillId="0" borderId="0" xfId="0" applyFont="1" applyFill="1" applyAlignment="1">
      <alignment horizontal="left" vertical="top"/>
    </xf>
    <xf numFmtId="2" fontId="5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left" vertical="center" wrapText="1"/>
    </xf>
    <xf numFmtId="4" fontId="11" fillId="0" borderId="0" xfId="0" applyNumberFormat="1" applyFont="1" applyFill="1" applyBorder="1" applyAlignment="1">
      <alignment horizontal="right" vertical="top" wrapText="1"/>
    </xf>
    <xf numFmtId="0" fontId="11" fillId="0" borderId="0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right" vertical="top" wrapText="1"/>
    </xf>
    <xf numFmtId="0" fontId="1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76200</xdr:rowOff>
    </xdr:from>
    <xdr:to>
      <xdr:col>3</xdr:col>
      <xdr:colOff>594360</xdr:colOff>
      <xdr:row>2</xdr:row>
      <xdr:rowOff>53340</xdr:rowOff>
    </xdr:to>
    <xdr:pic>
      <xdr:nvPicPr>
        <xdr:cNvPr id="2" name="Picture 1" descr="LOGSoktikrai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76200"/>
          <a:ext cx="256794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15"/>
  <sheetViews>
    <sheetView tabSelected="1" workbookViewId="0">
      <selection activeCell="E3" sqref="E3"/>
    </sheetView>
  </sheetViews>
  <sheetFormatPr defaultRowHeight="14.4"/>
  <cols>
    <col min="1" max="1" width="8.88671875" style="1"/>
    <col min="2" max="2" width="10.6640625" style="1" customWidth="1"/>
    <col min="3" max="3" width="9.5546875" style="1" customWidth="1"/>
    <col min="4" max="4" width="39.44140625" style="1" customWidth="1"/>
    <col min="5" max="9" width="8.88671875" style="1"/>
    <col min="10" max="10" width="10.5546875" style="1" bestFit="1" customWidth="1"/>
    <col min="11" max="12" width="8.88671875" style="1"/>
    <col min="13" max="13" width="10.5546875" style="2" customWidth="1"/>
    <col min="14" max="14" width="8.88671875" style="2"/>
    <col min="15" max="15" width="11.44140625" style="2" customWidth="1"/>
    <col min="16" max="16" width="8.88671875" style="2"/>
    <col min="17" max="17" width="12.21875" style="2" customWidth="1"/>
    <col min="18" max="16384" width="8.88671875" style="3"/>
  </cols>
  <sheetData>
    <row r="3" spans="1:15">
      <c r="E3" s="1" t="s">
        <v>220</v>
      </c>
    </row>
    <row r="5" spans="1:15">
      <c r="A5" s="44" t="s">
        <v>0</v>
      </c>
      <c r="B5" s="46"/>
      <c r="C5" s="46"/>
      <c r="D5" s="46"/>
      <c r="E5" s="46"/>
      <c r="F5" s="46"/>
      <c r="G5" s="46"/>
      <c r="H5" s="46"/>
      <c r="I5" s="46"/>
      <c r="J5" s="46"/>
    </row>
    <row r="6" spans="1:15">
      <c r="A6" s="4"/>
      <c r="B6" s="5"/>
      <c r="C6" s="6"/>
      <c r="D6" s="6"/>
      <c r="E6" s="7"/>
      <c r="F6" s="8"/>
      <c r="G6" s="7"/>
      <c r="H6" s="7"/>
      <c r="I6" s="7"/>
      <c r="J6" s="7"/>
    </row>
    <row r="7" spans="1:15" ht="79.2">
      <c r="A7" s="9" t="s">
        <v>1</v>
      </c>
      <c r="B7" s="9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9" t="s">
        <v>8</v>
      </c>
      <c r="I7" s="9" t="s">
        <v>9</v>
      </c>
      <c r="J7" s="10" t="s">
        <v>10</v>
      </c>
      <c r="M7" s="11"/>
      <c r="N7" s="11"/>
      <c r="O7" s="11"/>
    </row>
    <row r="8" spans="1:15" ht="69">
      <c r="A8" s="12" t="s">
        <v>11</v>
      </c>
      <c r="B8" s="13" t="s">
        <v>12</v>
      </c>
      <c r="C8" s="14" t="s">
        <v>13</v>
      </c>
      <c r="D8" s="14" t="s">
        <v>14</v>
      </c>
      <c r="E8" s="15">
        <v>35000</v>
      </c>
      <c r="F8" s="12" t="s">
        <v>15</v>
      </c>
      <c r="G8" s="16">
        <v>9.8000000000000004E-2</v>
      </c>
      <c r="H8" s="15">
        <v>21</v>
      </c>
      <c r="I8" s="16">
        <f>G8*1.21</f>
        <v>0.11858</v>
      </c>
      <c r="J8" s="17">
        <f>G8*E8</f>
        <v>3430</v>
      </c>
      <c r="N8" s="18"/>
    </row>
    <row r="9" spans="1:15" ht="96.6">
      <c r="A9" s="12" t="s">
        <v>16</v>
      </c>
      <c r="B9" s="13" t="s">
        <v>17</v>
      </c>
      <c r="C9" s="14" t="s">
        <v>18</v>
      </c>
      <c r="D9" s="14" t="s">
        <v>19</v>
      </c>
      <c r="E9" s="15">
        <v>2500</v>
      </c>
      <c r="F9" s="12" t="s">
        <v>15</v>
      </c>
      <c r="G9" s="16">
        <v>0.64170000000000005</v>
      </c>
      <c r="H9" s="15">
        <v>21</v>
      </c>
      <c r="I9" s="16">
        <f t="shared" ref="I9:I39" si="0">G9*1.21</f>
        <v>0.77645700000000006</v>
      </c>
      <c r="J9" s="17">
        <f t="shared" ref="J9:J39" si="1">G9*E9</f>
        <v>1604.2500000000002</v>
      </c>
      <c r="N9" s="18"/>
    </row>
    <row r="10" spans="1:15" ht="82.8">
      <c r="A10" s="12" t="s">
        <v>20</v>
      </c>
      <c r="B10" s="13" t="s">
        <v>21</v>
      </c>
      <c r="C10" s="14" t="s">
        <v>22</v>
      </c>
      <c r="D10" s="14" t="s">
        <v>23</v>
      </c>
      <c r="E10" s="15">
        <v>1250</v>
      </c>
      <c r="F10" s="12" t="s">
        <v>15</v>
      </c>
      <c r="G10" s="16">
        <v>0.55000000000000004</v>
      </c>
      <c r="H10" s="15">
        <v>21</v>
      </c>
      <c r="I10" s="16">
        <f t="shared" si="0"/>
        <v>0.66549999999999998</v>
      </c>
      <c r="J10" s="17">
        <f t="shared" si="1"/>
        <v>687.5</v>
      </c>
      <c r="N10" s="18"/>
    </row>
    <row r="11" spans="1:15" ht="69">
      <c r="A11" s="12" t="s">
        <v>24</v>
      </c>
      <c r="B11" s="13" t="s">
        <v>25</v>
      </c>
      <c r="C11" s="14" t="s">
        <v>26</v>
      </c>
      <c r="D11" s="14" t="s">
        <v>27</v>
      </c>
      <c r="E11" s="15">
        <v>62500</v>
      </c>
      <c r="F11" s="12" t="s">
        <v>15</v>
      </c>
      <c r="G11" s="16">
        <v>0.08</v>
      </c>
      <c r="H11" s="15">
        <v>21</v>
      </c>
      <c r="I11" s="16">
        <f t="shared" si="0"/>
        <v>9.6799999999999997E-2</v>
      </c>
      <c r="J11" s="17">
        <f t="shared" si="1"/>
        <v>5000</v>
      </c>
      <c r="N11" s="18"/>
    </row>
    <row r="12" spans="1:15" ht="96.6">
      <c r="A12" s="12" t="s">
        <v>28</v>
      </c>
      <c r="B12" s="42" t="s">
        <v>29</v>
      </c>
      <c r="C12" s="14" t="s">
        <v>30</v>
      </c>
      <c r="D12" s="14" t="s">
        <v>31</v>
      </c>
      <c r="E12" s="15">
        <v>4200</v>
      </c>
      <c r="F12" s="12" t="s">
        <v>15</v>
      </c>
      <c r="G12" s="16">
        <v>0.43</v>
      </c>
      <c r="H12" s="15">
        <v>21</v>
      </c>
      <c r="I12" s="16">
        <f t="shared" si="0"/>
        <v>0.52029999999999998</v>
      </c>
      <c r="J12" s="17">
        <f t="shared" si="1"/>
        <v>1806</v>
      </c>
      <c r="N12" s="18"/>
    </row>
    <row r="13" spans="1:15" ht="82.8">
      <c r="A13" s="12" t="s">
        <v>32</v>
      </c>
      <c r="B13" s="42"/>
      <c r="C13" s="14" t="s">
        <v>33</v>
      </c>
      <c r="D13" s="14" t="s">
        <v>34</v>
      </c>
      <c r="E13" s="15">
        <v>40000</v>
      </c>
      <c r="F13" s="12" t="s">
        <v>15</v>
      </c>
      <c r="G13" s="16">
        <v>0.3</v>
      </c>
      <c r="H13" s="15">
        <v>21</v>
      </c>
      <c r="I13" s="16">
        <f t="shared" si="0"/>
        <v>0.36299999999999999</v>
      </c>
      <c r="J13" s="17">
        <f t="shared" si="1"/>
        <v>12000</v>
      </c>
      <c r="N13" s="18"/>
    </row>
    <row r="14" spans="1:15" ht="55.2">
      <c r="A14" s="12" t="s">
        <v>35</v>
      </c>
      <c r="B14" s="42"/>
      <c r="C14" s="14" t="s">
        <v>36</v>
      </c>
      <c r="D14" s="14" t="s">
        <v>37</v>
      </c>
      <c r="E14" s="15">
        <v>9600</v>
      </c>
      <c r="F14" s="12" t="s">
        <v>15</v>
      </c>
      <c r="G14" s="16">
        <v>0.44209999999999999</v>
      </c>
      <c r="H14" s="15">
        <v>21</v>
      </c>
      <c r="I14" s="16">
        <f t="shared" si="0"/>
        <v>0.534941</v>
      </c>
      <c r="J14" s="17">
        <f t="shared" si="1"/>
        <v>4244.16</v>
      </c>
      <c r="N14" s="18"/>
    </row>
    <row r="15" spans="1:15" ht="69">
      <c r="A15" s="12" t="s">
        <v>38</v>
      </c>
      <c r="B15" s="42"/>
      <c r="C15" s="14" t="s">
        <v>36</v>
      </c>
      <c r="D15" s="14" t="s">
        <v>39</v>
      </c>
      <c r="E15" s="15">
        <v>7500</v>
      </c>
      <c r="F15" s="12" t="s">
        <v>15</v>
      </c>
      <c r="G15" s="16">
        <v>3.5649999999999999</v>
      </c>
      <c r="H15" s="15">
        <v>21</v>
      </c>
      <c r="I15" s="16">
        <f t="shared" si="0"/>
        <v>4.31365</v>
      </c>
      <c r="J15" s="17">
        <f t="shared" si="1"/>
        <v>26737.5</v>
      </c>
      <c r="N15" s="18"/>
      <c r="O15" s="19"/>
    </row>
    <row r="16" spans="1:15" ht="69">
      <c r="A16" s="12" t="s">
        <v>40</v>
      </c>
      <c r="B16" s="42"/>
      <c r="C16" s="14" t="s">
        <v>41</v>
      </c>
      <c r="D16" s="14" t="s">
        <v>42</v>
      </c>
      <c r="E16" s="15">
        <v>2500</v>
      </c>
      <c r="F16" s="12" t="s">
        <v>43</v>
      </c>
      <c r="G16" s="16">
        <v>3.9319999999999999</v>
      </c>
      <c r="H16" s="15">
        <v>21</v>
      </c>
      <c r="I16" s="16">
        <f t="shared" si="0"/>
        <v>4.7577199999999999</v>
      </c>
      <c r="J16" s="17">
        <f t="shared" si="1"/>
        <v>9830</v>
      </c>
      <c r="N16" s="18"/>
      <c r="O16" s="19"/>
    </row>
    <row r="17" spans="1:17" ht="69">
      <c r="A17" s="12" t="s">
        <v>44</v>
      </c>
      <c r="B17" s="42"/>
      <c r="C17" s="14" t="s">
        <v>45</v>
      </c>
      <c r="D17" s="14" t="s">
        <v>46</v>
      </c>
      <c r="E17" s="15">
        <v>10000</v>
      </c>
      <c r="F17" s="12" t="s">
        <v>15</v>
      </c>
      <c r="G17" s="16">
        <v>0.92500000000000004</v>
      </c>
      <c r="H17" s="15">
        <v>21</v>
      </c>
      <c r="I17" s="16">
        <f t="shared" si="0"/>
        <v>1.1192500000000001</v>
      </c>
      <c r="J17" s="17">
        <f t="shared" si="1"/>
        <v>9250</v>
      </c>
      <c r="N17" s="18"/>
      <c r="O17" s="19"/>
    </row>
    <row r="18" spans="1:17" ht="69">
      <c r="A18" s="12" t="s">
        <v>47</v>
      </c>
      <c r="B18" s="42"/>
      <c r="C18" s="14" t="s">
        <v>45</v>
      </c>
      <c r="D18" s="14" t="s">
        <v>48</v>
      </c>
      <c r="E18" s="15">
        <v>11250</v>
      </c>
      <c r="F18" s="12" t="s">
        <v>15</v>
      </c>
      <c r="G18" s="16">
        <v>0.57599999999999996</v>
      </c>
      <c r="H18" s="15">
        <v>21</v>
      </c>
      <c r="I18" s="16">
        <f t="shared" si="0"/>
        <v>0.69695999999999991</v>
      </c>
      <c r="J18" s="17">
        <f t="shared" si="1"/>
        <v>6479.9999999999991</v>
      </c>
      <c r="N18" s="18"/>
      <c r="O18" s="19"/>
    </row>
    <row r="19" spans="1:17" ht="69">
      <c r="A19" s="12" t="s">
        <v>49</v>
      </c>
      <c r="B19" s="42"/>
      <c r="C19" s="14" t="s">
        <v>50</v>
      </c>
      <c r="D19" s="14" t="s">
        <v>51</v>
      </c>
      <c r="E19" s="15">
        <v>6250</v>
      </c>
      <c r="F19" s="12" t="s">
        <v>15</v>
      </c>
      <c r="G19" s="16">
        <v>0.28999999999999998</v>
      </c>
      <c r="H19" s="15">
        <v>21</v>
      </c>
      <c r="I19" s="16">
        <f t="shared" si="0"/>
        <v>0.35089999999999999</v>
      </c>
      <c r="J19" s="17">
        <f t="shared" si="1"/>
        <v>1812.4999999999998</v>
      </c>
      <c r="N19" s="18"/>
    </row>
    <row r="20" spans="1:17" ht="69">
      <c r="A20" s="12" t="s">
        <v>52</v>
      </c>
      <c r="B20" s="42"/>
      <c r="C20" s="14" t="s">
        <v>50</v>
      </c>
      <c r="D20" s="14" t="s">
        <v>53</v>
      </c>
      <c r="E20" s="15">
        <v>6250</v>
      </c>
      <c r="F20" s="12" t="s">
        <v>15</v>
      </c>
      <c r="G20" s="20">
        <v>0.29499999999999998</v>
      </c>
      <c r="H20" s="15">
        <v>21</v>
      </c>
      <c r="I20" s="16">
        <f t="shared" si="0"/>
        <v>0.35694999999999999</v>
      </c>
      <c r="J20" s="17">
        <f t="shared" si="1"/>
        <v>1843.75</v>
      </c>
      <c r="N20" s="18"/>
    </row>
    <row r="21" spans="1:17" ht="69">
      <c r="A21" s="12" t="s">
        <v>54</v>
      </c>
      <c r="B21" s="13" t="s">
        <v>55</v>
      </c>
      <c r="C21" s="14" t="s">
        <v>45</v>
      </c>
      <c r="D21" s="14" t="s">
        <v>56</v>
      </c>
      <c r="E21" s="15">
        <v>1250</v>
      </c>
      <c r="F21" s="12" t="s">
        <v>15</v>
      </c>
      <c r="G21" s="16">
        <v>0.184</v>
      </c>
      <c r="H21" s="15">
        <v>21</v>
      </c>
      <c r="I21" s="16">
        <f t="shared" si="0"/>
        <v>0.22263999999999998</v>
      </c>
      <c r="J21" s="17">
        <f t="shared" si="1"/>
        <v>230</v>
      </c>
      <c r="N21" s="18"/>
      <c r="Q21" s="21"/>
    </row>
    <row r="22" spans="1:17" ht="69">
      <c r="A22" s="12" t="s">
        <v>57</v>
      </c>
      <c r="B22" s="42" t="s">
        <v>58</v>
      </c>
      <c r="C22" s="14" t="s">
        <v>50</v>
      </c>
      <c r="D22" s="14" t="s">
        <v>59</v>
      </c>
      <c r="E22" s="15">
        <v>50000</v>
      </c>
      <c r="F22" s="12" t="s">
        <v>15</v>
      </c>
      <c r="G22" s="16">
        <v>0.26400000000000001</v>
      </c>
      <c r="H22" s="15">
        <v>21</v>
      </c>
      <c r="I22" s="16">
        <f t="shared" si="0"/>
        <v>0.31944</v>
      </c>
      <c r="J22" s="17">
        <f t="shared" si="1"/>
        <v>13200</v>
      </c>
      <c r="N22" s="18"/>
    </row>
    <row r="23" spans="1:17" ht="69">
      <c r="A23" s="12" t="s">
        <v>60</v>
      </c>
      <c r="B23" s="42"/>
      <c r="C23" s="14" t="s">
        <v>26</v>
      </c>
      <c r="D23" s="14" t="s">
        <v>61</v>
      </c>
      <c r="E23" s="15">
        <v>37500</v>
      </c>
      <c r="F23" s="12" t="s">
        <v>15</v>
      </c>
      <c r="G23" s="16">
        <v>0.33400000000000002</v>
      </c>
      <c r="H23" s="15">
        <v>21</v>
      </c>
      <c r="I23" s="16">
        <f t="shared" si="0"/>
        <v>0.40414</v>
      </c>
      <c r="J23" s="17">
        <f t="shared" si="1"/>
        <v>12525</v>
      </c>
      <c r="N23" s="18"/>
    </row>
    <row r="24" spans="1:17" ht="69">
      <c r="A24" s="12" t="s">
        <v>62</v>
      </c>
      <c r="B24" s="42"/>
      <c r="C24" s="14" t="s">
        <v>26</v>
      </c>
      <c r="D24" s="14" t="s">
        <v>63</v>
      </c>
      <c r="E24" s="15">
        <v>37500</v>
      </c>
      <c r="F24" s="12" t="s">
        <v>15</v>
      </c>
      <c r="G24" s="16">
        <v>0.6</v>
      </c>
      <c r="H24" s="15">
        <v>21</v>
      </c>
      <c r="I24" s="16">
        <f t="shared" si="0"/>
        <v>0.72599999999999998</v>
      </c>
      <c r="J24" s="17">
        <f t="shared" si="1"/>
        <v>22500</v>
      </c>
      <c r="N24" s="18"/>
    </row>
    <row r="25" spans="1:17" ht="55.2">
      <c r="A25" s="12" t="s">
        <v>64</v>
      </c>
      <c r="B25" s="42"/>
      <c r="C25" s="14" t="s">
        <v>65</v>
      </c>
      <c r="D25" s="14" t="s">
        <v>66</v>
      </c>
      <c r="E25" s="15">
        <v>7500</v>
      </c>
      <c r="F25" s="12" t="s">
        <v>15</v>
      </c>
      <c r="G25" s="16">
        <v>0.38179999999999997</v>
      </c>
      <c r="H25" s="15">
        <v>21</v>
      </c>
      <c r="I25" s="16">
        <f t="shared" si="0"/>
        <v>0.46197799999999994</v>
      </c>
      <c r="J25" s="17">
        <f t="shared" si="1"/>
        <v>2863.5</v>
      </c>
      <c r="N25" s="18"/>
      <c r="O25" s="22"/>
    </row>
    <row r="26" spans="1:17" ht="82.8">
      <c r="A26" s="12" t="s">
        <v>67</v>
      </c>
      <c r="B26" s="42"/>
      <c r="C26" s="14" t="s">
        <v>68</v>
      </c>
      <c r="D26" s="14" t="s">
        <v>69</v>
      </c>
      <c r="E26" s="15">
        <v>12500</v>
      </c>
      <c r="F26" s="12" t="s">
        <v>15</v>
      </c>
      <c r="G26" s="16">
        <v>0.56999999999999995</v>
      </c>
      <c r="H26" s="15">
        <v>21</v>
      </c>
      <c r="I26" s="16">
        <f t="shared" si="0"/>
        <v>0.68969999999999987</v>
      </c>
      <c r="J26" s="17">
        <f t="shared" si="1"/>
        <v>7124.9999999999991</v>
      </c>
      <c r="N26" s="18"/>
      <c r="O26" s="22"/>
    </row>
    <row r="27" spans="1:17" ht="69">
      <c r="A27" s="12" t="s">
        <v>70</v>
      </c>
      <c r="B27" s="42"/>
      <c r="C27" s="14" t="s">
        <v>50</v>
      </c>
      <c r="D27" s="14" t="s">
        <v>71</v>
      </c>
      <c r="E27" s="15">
        <v>25000</v>
      </c>
      <c r="F27" s="12" t="s">
        <v>15</v>
      </c>
      <c r="G27" s="16">
        <v>0.1087</v>
      </c>
      <c r="H27" s="15">
        <v>21</v>
      </c>
      <c r="I27" s="16">
        <f t="shared" si="0"/>
        <v>0.13152700000000001</v>
      </c>
      <c r="J27" s="17">
        <f t="shared" si="1"/>
        <v>2717.5</v>
      </c>
      <c r="N27" s="18"/>
    </row>
    <row r="28" spans="1:17" ht="96.6">
      <c r="A28" s="12" t="s">
        <v>72</v>
      </c>
      <c r="B28" s="13" t="s">
        <v>73</v>
      </c>
      <c r="C28" s="14" t="s">
        <v>74</v>
      </c>
      <c r="D28" s="14" t="s">
        <v>75</v>
      </c>
      <c r="E28" s="15">
        <v>75000</v>
      </c>
      <c r="F28" s="12" t="s">
        <v>15</v>
      </c>
      <c r="G28" s="16">
        <v>0.14299999999999999</v>
      </c>
      <c r="H28" s="15">
        <v>21</v>
      </c>
      <c r="I28" s="16">
        <f t="shared" si="0"/>
        <v>0.17302999999999999</v>
      </c>
      <c r="J28" s="17">
        <f t="shared" si="1"/>
        <v>10725</v>
      </c>
      <c r="N28" s="18"/>
    </row>
    <row r="29" spans="1:17" ht="69">
      <c r="A29" s="12" t="s">
        <v>76</v>
      </c>
      <c r="B29" s="42" t="s">
        <v>77</v>
      </c>
      <c r="C29" s="14" t="s">
        <v>50</v>
      </c>
      <c r="D29" s="14" t="s">
        <v>78</v>
      </c>
      <c r="E29" s="15">
        <v>2500</v>
      </c>
      <c r="F29" s="12" t="s">
        <v>15</v>
      </c>
      <c r="G29" s="16">
        <v>0.26400000000000001</v>
      </c>
      <c r="H29" s="15">
        <v>21</v>
      </c>
      <c r="I29" s="16">
        <f t="shared" si="0"/>
        <v>0.31944</v>
      </c>
      <c r="J29" s="17">
        <f t="shared" si="1"/>
        <v>660</v>
      </c>
      <c r="N29" s="18"/>
    </row>
    <row r="30" spans="1:17" ht="69">
      <c r="A30" s="12" t="s">
        <v>79</v>
      </c>
      <c r="B30" s="42"/>
      <c r="C30" s="14" t="s">
        <v>50</v>
      </c>
      <c r="D30" s="14" t="s">
        <v>80</v>
      </c>
      <c r="E30" s="15">
        <v>2500</v>
      </c>
      <c r="F30" s="12" t="s">
        <v>15</v>
      </c>
      <c r="G30" s="16">
        <v>1.05</v>
      </c>
      <c r="H30" s="15">
        <v>21</v>
      </c>
      <c r="I30" s="16">
        <f t="shared" si="0"/>
        <v>1.2705</v>
      </c>
      <c r="J30" s="17">
        <f t="shared" si="1"/>
        <v>2625</v>
      </c>
      <c r="N30" s="18"/>
    </row>
    <row r="31" spans="1:17" ht="69">
      <c r="A31" s="12" t="s">
        <v>81</v>
      </c>
      <c r="B31" s="42"/>
      <c r="C31" s="14" t="s">
        <v>50</v>
      </c>
      <c r="D31" s="14" t="s">
        <v>82</v>
      </c>
      <c r="E31" s="15">
        <v>500</v>
      </c>
      <c r="F31" s="12" t="s">
        <v>15</v>
      </c>
      <c r="G31" s="16">
        <v>0.95</v>
      </c>
      <c r="H31" s="15">
        <v>21</v>
      </c>
      <c r="I31" s="16">
        <f t="shared" si="0"/>
        <v>1.1495</v>
      </c>
      <c r="J31" s="17">
        <f t="shared" si="1"/>
        <v>475</v>
      </c>
      <c r="N31" s="18"/>
    </row>
    <row r="32" spans="1:17" ht="96.6">
      <c r="A32" s="12" t="s">
        <v>83</v>
      </c>
      <c r="B32" s="13" t="s">
        <v>73</v>
      </c>
      <c r="C32" s="14" t="s">
        <v>74</v>
      </c>
      <c r="D32" s="14" t="s">
        <v>84</v>
      </c>
      <c r="E32" s="15">
        <v>9000</v>
      </c>
      <c r="F32" s="12" t="s">
        <v>15</v>
      </c>
      <c r="G32" s="16">
        <v>0.14299999999999999</v>
      </c>
      <c r="H32" s="15">
        <v>21</v>
      </c>
      <c r="I32" s="16">
        <f t="shared" si="0"/>
        <v>0.17302999999999999</v>
      </c>
      <c r="J32" s="17">
        <f t="shared" si="1"/>
        <v>1287</v>
      </c>
      <c r="N32" s="18"/>
    </row>
    <row r="33" spans="1:16" ht="69">
      <c r="A33" s="12" t="s">
        <v>85</v>
      </c>
      <c r="B33" s="13" t="s">
        <v>73</v>
      </c>
      <c r="C33" s="14" t="s">
        <v>50</v>
      </c>
      <c r="D33" s="14" t="s">
        <v>86</v>
      </c>
      <c r="E33" s="15">
        <v>7500</v>
      </c>
      <c r="F33" s="12" t="s">
        <v>15</v>
      </c>
      <c r="G33" s="16">
        <v>0.28000000000000003</v>
      </c>
      <c r="H33" s="15">
        <v>21</v>
      </c>
      <c r="I33" s="16">
        <f t="shared" si="0"/>
        <v>0.33880000000000005</v>
      </c>
      <c r="J33" s="17">
        <f t="shared" si="1"/>
        <v>2100</v>
      </c>
      <c r="N33" s="18"/>
    </row>
    <row r="34" spans="1:16" ht="69">
      <c r="A34" s="12" t="s">
        <v>87</v>
      </c>
      <c r="B34" s="13" t="s">
        <v>88</v>
      </c>
      <c r="C34" s="14" t="s">
        <v>50</v>
      </c>
      <c r="D34" s="14" t="s">
        <v>89</v>
      </c>
      <c r="E34" s="15">
        <v>20000</v>
      </c>
      <c r="F34" s="12" t="s">
        <v>15</v>
      </c>
      <c r="G34" s="16">
        <v>7.4999999999999997E-2</v>
      </c>
      <c r="H34" s="15">
        <v>21</v>
      </c>
      <c r="I34" s="16">
        <f t="shared" si="0"/>
        <v>9.0749999999999997E-2</v>
      </c>
      <c r="J34" s="17">
        <f t="shared" si="1"/>
        <v>1500</v>
      </c>
      <c r="N34" s="18"/>
    </row>
    <row r="35" spans="1:16" ht="55.2">
      <c r="A35" s="12" t="s">
        <v>90</v>
      </c>
      <c r="B35" s="13" t="s">
        <v>91</v>
      </c>
      <c r="C35" s="14" t="s">
        <v>22</v>
      </c>
      <c r="D35" s="14" t="s">
        <v>92</v>
      </c>
      <c r="E35" s="15">
        <v>10000</v>
      </c>
      <c r="F35" s="12" t="s">
        <v>15</v>
      </c>
      <c r="G35" s="16">
        <v>8.5000000000000006E-2</v>
      </c>
      <c r="H35" s="15">
        <v>21</v>
      </c>
      <c r="I35" s="16">
        <f t="shared" si="0"/>
        <v>0.10285000000000001</v>
      </c>
      <c r="J35" s="17">
        <f t="shared" si="1"/>
        <v>850.00000000000011</v>
      </c>
      <c r="N35" s="18"/>
    </row>
    <row r="36" spans="1:16" ht="69">
      <c r="A36" s="12" t="s">
        <v>93</v>
      </c>
      <c r="B36" s="13" t="s">
        <v>94</v>
      </c>
      <c r="C36" s="14" t="s">
        <v>95</v>
      </c>
      <c r="D36" s="14" t="s">
        <v>96</v>
      </c>
      <c r="E36" s="15">
        <v>600</v>
      </c>
      <c r="F36" s="12" t="s">
        <v>15</v>
      </c>
      <c r="G36" s="16">
        <v>0.16</v>
      </c>
      <c r="H36" s="15">
        <v>21</v>
      </c>
      <c r="I36" s="16">
        <f t="shared" si="0"/>
        <v>0.19359999999999999</v>
      </c>
      <c r="J36" s="17">
        <f t="shared" si="1"/>
        <v>96</v>
      </c>
    </row>
    <row r="37" spans="1:16" ht="69">
      <c r="A37" s="12" t="s">
        <v>97</v>
      </c>
      <c r="B37" s="13" t="s">
        <v>98</v>
      </c>
      <c r="C37" s="14" t="s">
        <v>45</v>
      </c>
      <c r="D37" s="14" t="s">
        <v>99</v>
      </c>
      <c r="E37" s="15">
        <v>600</v>
      </c>
      <c r="F37" s="12" t="s">
        <v>15</v>
      </c>
      <c r="G37" s="16">
        <v>0.23</v>
      </c>
      <c r="H37" s="15">
        <v>21</v>
      </c>
      <c r="I37" s="16">
        <f t="shared" si="0"/>
        <v>0.27829999999999999</v>
      </c>
      <c r="J37" s="17">
        <f t="shared" si="1"/>
        <v>138</v>
      </c>
      <c r="N37" s="18"/>
    </row>
    <row r="38" spans="1:16" ht="69">
      <c r="A38" s="12" t="s">
        <v>100</v>
      </c>
      <c r="B38" s="13" t="s">
        <v>101</v>
      </c>
      <c r="C38" s="14" t="s">
        <v>50</v>
      </c>
      <c r="D38" s="14" t="s">
        <v>102</v>
      </c>
      <c r="E38" s="15">
        <v>5000</v>
      </c>
      <c r="F38" s="12" t="s">
        <v>15</v>
      </c>
      <c r="G38" s="16">
        <v>0.12</v>
      </c>
      <c r="H38" s="15">
        <v>21</v>
      </c>
      <c r="I38" s="16">
        <f t="shared" si="0"/>
        <v>0.1452</v>
      </c>
      <c r="J38" s="17">
        <f t="shared" si="1"/>
        <v>600</v>
      </c>
      <c r="N38" s="18"/>
    </row>
    <row r="39" spans="1:16" ht="110.4">
      <c r="A39" s="12" t="s">
        <v>103</v>
      </c>
      <c r="B39" s="13" t="s">
        <v>104</v>
      </c>
      <c r="C39" s="14" t="s">
        <v>50</v>
      </c>
      <c r="D39" s="14" t="s">
        <v>105</v>
      </c>
      <c r="E39" s="15">
        <v>12500</v>
      </c>
      <c r="F39" s="12" t="s">
        <v>15</v>
      </c>
      <c r="G39" s="16">
        <v>0.14599999999999999</v>
      </c>
      <c r="H39" s="15">
        <v>21</v>
      </c>
      <c r="I39" s="16">
        <f t="shared" si="0"/>
        <v>0.17665999999999998</v>
      </c>
      <c r="J39" s="17">
        <f t="shared" si="1"/>
        <v>1824.9999999999998</v>
      </c>
      <c r="N39" s="18"/>
    </row>
    <row r="40" spans="1:16">
      <c r="A40" s="43" t="s">
        <v>106</v>
      </c>
      <c r="B40" s="43"/>
      <c r="C40" s="43"/>
      <c r="D40" s="43"/>
      <c r="E40" s="43"/>
      <c r="F40" s="43"/>
      <c r="G40" s="43"/>
      <c r="H40" s="43"/>
      <c r="I40" s="43"/>
      <c r="J40" s="23">
        <f>SUM(J8:J39)</f>
        <v>168767.66</v>
      </c>
    </row>
    <row r="41" spans="1:16">
      <c r="A41" s="43" t="s">
        <v>107</v>
      </c>
      <c r="B41" s="43"/>
      <c r="C41" s="43"/>
      <c r="D41" s="43"/>
      <c r="E41" s="43"/>
      <c r="F41" s="43"/>
      <c r="G41" s="43"/>
      <c r="H41" s="43"/>
      <c r="I41" s="43"/>
      <c r="J41" s="23">
        <f>J40*0.21</f>
        <v>35441.208599999998</v>
      </c>
    </row>
    <row r="42" spans="1:16">
      <c r="A42" s="43" t="s">
        <v>108</v>
      </c>
      <c r="B42" s="43"/>
      <c r="C42" s="43"/>
      <c r="D42" s="43"/>
      <c r="E42" s="43"/>
      <c r="F42" s="43"/>
      <c r="G42" s="43"/>
      <c r="H42" s="43"/>
      <c r="I42" s="43"/>
      <c r="J42" s="23">
        <f>SUM(J40:J41)</f>
        <v>204208.86859999999</v>
      </c>
    </row>
    <row r="44" spans="1:16" s="26" customFormat="1">
      <c r="A44" s="24"/>
      <c r="B44" s="25"/>
      <c r="E44" s="27"/>
      <c r="F44" s="28"/>
      <c r="G44" s="27"/>
      <c r="H44" s="27"/>
      <c r="I44" s="27"/>
      <c r="J44" s="29"/>
      <c r="K44" s="30"/>
      <c r="L44" s="31"/>
      <c r="M44" s="32"/>
      <c r="N44" s="33"/>
      <c r="O44" s="31"/>
      <c r="P44" s="30"/>
    </row>
    <row r="45" spans="1:16" s="35" customFormat="1">
      <c r="A45" s="44" t="s">
        <v>109</v>
      </c>
      <c r="B45" s="45"/>
      <c r="C45" s="45"/>
      <c r="D45" s="45"/>
      <c r="E45" s="45"/>
      <c r="F45" s="45"/>
      <c r="G45" s="45"/>
      <c r="H45" s="45"/>
      <c r="I45" s="45"/>
      <c r="J45" s="45"/>
      <c r="K45" s="34"/>
      <c r="L45" s="34"/>
      <c r="M45" s="34"/>
      <c r="N45" s="34"/>
      <c r="O45" s="34"/>
      <c r="P45" s="34"/>
    </row>
    <row r="46" spans="1:16" s="26" customFormat="1">
      <c r="A46" s="24"/>
      <c r="B46" s="25"/>
      <c r="E46" s="27"/>
      <c r="F46" s="28"/>
      <c r="G46" s="27"/>
      <c r="H46" s="27"/>
      <c r="I46" s="27"/>
      <c r="J46" s="29"/>
      <c r="K46" s="30"/>
      <c r="L46" s="30"/>
      <c r="M46" s="30"/>
      <c r="N46" s="30"/>
      <c r="O46" s="30"/>
      <c r="P46" s="30"/>
    </row>
    <row r="47" spans="1:16" s="28" customFormat="1" ht="79.2">
      <c r="A47" s="9" t="s">
        <v>1</v>
      </c>
      <c r="B47" s="9" t="s">
        <v>2</v>
      </c>
      <c r="C47" s="9" t="s">
        <v>110</v>
      </c>
      <c r="D47" s="9" t="s">
        <v>4</v>
      </c>
      <c r="E47" s="9" t="s">
        <v>5</v>
      </c>
      <c r="F47" s="9" t="s">
        <v>6</v>
      </c>
      <c r="G47" s="9" t="s">
        <v>7</v>
      </c>
      <c r="H47" s="9" t="s">
        <v>8</v>
      </c>
      <c r="I47" s="9" t="s">
        <v>9</v>
      </c>
      <c r="J47" s="36" t="s">
        <v>10</v>
      </c>
      <c r="K47" s="37"/>
      <c r="L47" s="37"/>
      <c r="M47" s="37"/>
      <c r="N47" s="37"/>
      <c r="O47" s="37"/>
      <c r="P47" s="37"/>
    </row>
    <row r="48" spans="1:16" s="26" customFormat="1" ht="96.6">
      <c r="A48" s="12" t="s">
        <v>11</v>
      </c>
      <c r="B48" s="42" t="s">
        <v>111</v>
      </c>
      <c r="C48" s="14" t="s">
        <v>112</v>
      </c>
      <c r="D48" s="14" t="s">
        <v>113</v>
      </c>
      <c r="E48" s="15">
        <v>200</v>
      </c>
      <c r="F48" s="12" t="s">
        <v>114</v>
      </c>
      <c r="G48" s="15">
        <v>9.81</v>
      </c>
      <c r="H48" s="15">
        <v>21</v>
      </c>
      <c r="I48" s="38">
        <f>G48*1.21</f>
        <v>11.870100000000001</v>
      </c>
      <c r="J48" s="17">
        <f>G48*E48</f>
        <v>1962</v>
      </c>
      <c r="K48" s="30"/>
      <c r="L48" s="30"/>
      <c r="M48" s="30"/>
      <c r="N48" s="30"/>
      <c r="O48" s="30"/>
      <c r="P48" s="30"/>
    </row>
    <row r="49" spans="1:16" s="26" customFormat="1" ht="96.6">
      <c r="A49" s="12" t="s">
        <v>16</v>
      </c>
      <c r="B49" s="42"/>
      <c r="C49" s="14" t="s">
        <v>112</v>
      </c>
      <c r="D49" s="14" t="s">
        <v>115</v>
      </c>
      <c r="E49" s="15">
        <v>150</v>
      </c>
      <c r="F49" s="12" t="s">
        <v>114</v>
      </c>
      <c r="G49" s="15">
        <v>9.81</v>
      </c>
      <c r="H49" s="15">
        <v>21</v>
      </c>
      <c r="I49" s="38">
        <f t="shared" ref="I49:I111" si="2">G49*1.21</f>
        <v>11.870100000000001</v>
      </c>
      <c r="J49" s="17">
        <f t="shared" ref="J49:J111" si="3">G49*E49</f>
        <v>1471.5</v>
      </c>
      <c r="K49" s="30"/>
      <c r="L49" s="30"/>
      <c r="M49" s="30"/>
      <c r="N49" s="30"/>
      <c r="O49" s="30"/>
      <c r="P49" s="30"/>
    </row>
    <row r="50" spans="1:16" s="26" customFormat="1" ht="82.8">
      <c r="A50" s="12" t="s">
        <v>20</v>
      </c>
      <c r="B50" s="42"/>
      <c r="C50" s="14" t="s">
        <v>116</v>
      </c>
      <c r="D50" s="14" t="s">
        <v>117</v>
      </c>
      <c r="E50" s="15">
        <v>300</v>
      </c>
      <c r="F50" s="12" t="s">
        <v>114</v>
      </c>
      <c r="G50" s="15">
        <v>7.21</v>
      </c>
      <c r="H50" s="15">
        <v>21</v>
      </c>
      <c r="I50" s="38">
        <f t="shared" si="2"/>
        <v>8.7241</v>
      </c>
      <c r="J50" s="17">
        <f t="shared" si="3"/>
        <v>2163</v>
      </c>
      <c r="K50" s="30"/>
      <c r="L50" s="30"/>
      <c r="M50" s="30"/>
      <c r="N50" s="30"/>
      <c r="O50" s="30"/>
      <c r="P50" s="30"/>
    </row>
    <row r="51" spans="1:16" s="26" customFormat="1" ht="82.8">
      <c r="A51" s="12" t="s">
        <v>24</v>
      </c>
      <c r="B51" s="42"/>
      <c r="C51" s="14" t="s">
        <v>116</v>
      </c>
      <c r="D51" s="14" t="s">
        <v>118</v>
      </c>
      <c r="E51" s="15">
        <v>200</v>
      </c>
      <c r="F51" s="12" t="s">
        <v>114</v>
      </c>
      <c r="G51" s="15">
        <v>7.21</v>
      </c>
      <c r="H51" s="15">
        <v>21</v>
      </c>
      <c r="I51" s="38">
        <f t="shared" si="2"/>
        <v>8.7241</v>
      </c>
      <c r="J51" s="17">
        <f t="shared" si="3"/>
        <v>1442</v>
      </c>
      <c r="K51" s="30"/>
      <c r="L51" s="30"/>
      <c r="M51" s="30"/>
      <c r="N51" s="30"/>
      <c r="O51" s="30"/>
      <c r="P51" s="30"/>
    </row>
    <row r="52" spans="1:16" s="26" customFormat="1" ht="82.8">
      <c r="A52" s="12" t="s">
        <v>28</v>
      </c>
      <c r="B52" s="42"/>
      <c r="C52" s="14" t="s">
        <v>116</v>
      </c>
      <c r="D52" s="14" t="s">
        <v>119</v>
      </c>
      <c r="E52" s="15">
        <v>250</v>
      </c>
      <c r="F52" s="12" t="s">
        <v>114</v>
      </c>
      <c r="G52" s="15">
        <v>7.21</v>
      </c>
      <c r="H52" s="15">
        <v>21</v>
      </c>
      <c r="I52" s="38">
        <f t="shared" si="2"/>
        <v>8.7241</v>
      </c>
      <c r="J52" s="17">
        <f t="shared" si="3"/>
        <v>1802.5</v>
      </c>
      <c r="K52" s="30"/>
      <c r="L52" s="30"/>
      <c r="M52" s="30"/>
      <c r="N52" s="30"/>
      <c r="O52" s="30"/>
      <c r="P52" s="30"/>
    </row>
    <row r="53" spans="1:16" s="26" customFormat="1" ht="82.8">
      <c r="A53" s="12" t="s">
        <v>32</v>
      </c>
      <c r="B53" s="42"/>
      <c r="C53" s="14" t="s">
        <v>116</v>
      </c>
      <c r="D53" s="14" t="s">
        <v>120</v>
      </c>
      <c r="E53" s="15">
        <v>200</v>
      </c>
      <c r="F53" s="12" t="s">
        <v>114</v>
      </c>
      <c r="G53" s="15">
        <v>7.21</v>
      </c>
      <c r="H53" s="15">
        <v>21</v>
      </c>
      <c r="I53" s="38">
        <f t="shared" si="2"/>
        <v>8.7241</v>
      </c>
      <c r="J53" s="17">
        <f t="shared" si="3"/>
        <v>1442</v>
      </c>
      <c r="K53" s="30"/>
      <c r="L53" s="30"/>
      <c r="M53" s="30"/>
      <c r="N53" s="30"/>
      <c r="O53" s="30"/>
      <c r="P53" s="30"/>
    </row>
    <row r="54" spans="1:16" s="26" customFormat="1" ht="82.8">
      <c r="A54" s="12" t="s">
        <v>35</v>
      </c>
      <c r="B54" s="42"/>
      <c r="C54" s="14" t="s">
        <v>116</v>
      </c>
      <c r="D54" s="14" t="s">
        <v>121</v>
      </c>
      <c r="E54" s="15">
        <v>150</v>
      </c>
      <c r="F54" s="12" t="s">
        <v>114</v>
      </c>
      <c r="G54" s="15">
        <v>9.7799999999999994</v>
      </c>
      <c r="H54" s="15">
        <v>21</v>
      </c>
      <c r="I54" s="38">
        <f t="shared" si="2"/>
        <v>11.833799999999998</v>
      </c>
      <c r="J54" s="17">
        <f t="shared" si="3"/>
        <v>1467</v>
      </c>
      <c r="K54" s="30"/>
      <c r="L54" s="30"/>
      <c r="M54" s="30"/>
      <c r="N54" s="30"/>
      <c r="O54" s="30"/>
      <c r="P54" s="30"/>
    </row>
    <row r="55" spans="1:16" s="26" customFormat="1" ht="82.8">
      <c r="A55" s="12" t="s">
        <v>38</v>
      </c>
      <c r="B55" s="42"/>
      <c r="C55" s="14" t="s">
        <v>116</v>
      </c>
      <c r="D55" s="14" t="s">
        <v>122</v>
      </c>
      <c r="E55" s="15">
        <v>150</v>
      </c>
      <c r="F55" s="12" t="s">
        <v>114</v>
      </c>
      <c r="G55" s="15">
        <v>7.21</v>
      </c>
      <c r="H55" s="15">
        <v>21</v>
      </c>
      <c r="I55" s="38">
        <f t="shared" si="2"/>
        <v>8.7241</v>
      </c>
      <c r="J55" s="17">
        <f t="shared" si="3"/>
        <v>1081.5</v>
      </c>
      <c r="K55" s="30"/>
      <c r="L55" s="30"/>
      <c r="M55" s="30"/>
      <c r="N55" s="30"/>
      <c r="O55" s="30"/>
      <c r="P55" s="30"/>
    </row>
    <row r="56" spans="1:16" s="26" customFormat="1" ht="82.8">
      <c r="A56" s="12" t="s">
        <v>40</v>
      </c>
      <c r="B56" s="42"/>
      <c r="C56" s="14" t="s">
        <v>123</v>
      </c>
      <c r="D56" s="14" t="s">
        <v>124</v>
      </c>
      <c r="E56" s="15">
        <v>1600</v>
      </c>
      <c r="F56" s="12" t="s">
        <v>114</v>
      </c>
      <c r="G56" s="15">
        <v>4.16</v>
      </c>
      <c r="H56" s="15">
        <v>21</v>
      </c>
      <c r="I56" s="38">
        <f t="shared" si="2"/>
        <v>5.0335999999999999</v>
      </c>
      <c r="J56" s="17">
        <f t="shared" si="3"/>
        <v>6656</v>
      </c>
      <c r="K56" s="30"/>
      <c r="L56" s="30"/>
      <c r="M56" s="30"/>
      <c r="N56" s="30"/>
      <c r="O56" s="30"/>
      <c r="P56" s="30"/>
    </row>
    <row r="57" spans="1:16" s="26" customFormat="1" ht="14.4" customHeight="1">
      <c r="A57" s="12" t="s">
        <v>44</v>
      </c>
      <c r="B57" s="42"/>
      <c r="C57" s="14" t="s">
        <v>123</v>
      </c>
      <c r="D57" s="14" t="s">
        <v>125</v>
      </c>
      <c r="E57" s="15">
        <v>1400</v>
      </c>
      <c r="F57" s="12" t="s">
        <v>114</v>
      </c>
      <c r="G57" s="15">
        <v>5.42</v>
      </c>
      <c r="H57" s="15">
        <v>21</v>
      </c>
      <c r="I57" s="38">
        <f t="shared" si="2"/>
        <v>6.5581999999999994</v>
      </c>
      <c r="J57" s="17">
        <f t="shared" si="3"/>
        <v>7588</v>
      </c>
      <c r="K57" s="30"/>
      <c r="L57" s="30"/>
      <c r="M57" s="30"/>
      <c r="N57" s="30"/>
      <c r="O57" s="30"/>
      <c r="P57" s="30"/>
    </row>
    <row r="58" spans="1:16" s="26" customFormat="1" ht="82.8">
      <c r="A58" s="12" t="s">
        <v>47</v>
      </c>
      <c r="B58" s="42"/>
      <c r="C58" s="14" t="s">
        <v>123</v>
      </c>
      <c r="D58" s="14" t="s">
        <v>126</v>
      </c>
      <c r="E58" s="15">
        <v>550</v>
      </c>
      <c r="F58" s="12" t="s">
        <v>114</v>
      </c>
      <c r="G58" s="15">
        <v>5.42</v>
      </c>
      <c r="H58" s="15">
        <v>21</v>
      </c>
      <c r="I58" s="38">
        <f t="shared" si="2"/>
        <v>6.5581999999999994</v>
      </c>
      <c r="J58" s="17">
        <f t="shared" si="3"/>
        <v>2981</v>
      </c>
      <c r="K58" s="30"/>
      <c r="L58" s="30"/>
      <c r="M58" s="30"/>
      <c r="N58" s="30"/>
      <c r="O58" s="30"/>
      <c r="P58" s="30"/>
    </row>
    <row r="59" spans="1:16" s="26" customFormat="1" ht="82.8">
      <c r="A59" s="12" t="s">
        <v>49</v>
      </c>
      <c r="B59" s="42"/>
      <c r="C59" s="14" t="s">
        <v>123</v>
      </c>
      <c r="D59" s="14" t="s">
        <v>127</v>
      </c>
      <c r="E59" s="15">
        <v>500</v>
      </c>
      <c r="F59" s="12" t="s">
        <v>114</v>
      </c>
      <c r="G59" s="15">
        <v>5.42</v>
      </c>
      <c r="H59" s="15">
        <v>21</v>
      </c>
      <c r="I59" s="38">
        <f t="shared" si="2"/>
        <v>6.5581999999999994</v>
      </c>
      <c r="J59" s="17">
        <f t="shared" si="3"/>
        <v>2710</v>
      </c>
      <c r="K59" s="30"/>
      <c r="L59" s="30"/>
      <c r="M59" s="30"/>
      <c r="N59" s="30"/>
      <c r="O59" s="30"/>
      <c r="P59" s="30"/>
    </row>
    <row r="60" spans="1:16" s="26" customFormat="1" ht="69">
      <c r="A60" s="12" t="s">
        <v>52</v>
      </c>
      <c r="B60" s="42"/>
      <c r="C60" s="14" t="s">
        <v>128</v>
      </c>
      <c r="D60" s="14" t="s">
        <v>129</v>
      </c>
      <c r="E60" s="15">
        <v>250</v>
      </c>
      <c r="F60" s="12" t="s">
        <v>114</v>
      </c>
      <c r="G60" s="15">
        <v>5.7</v>
      </c>
      <c r="H60" s="15">
        <v>21</v>
      </c>
      <c r="I60" s="38">
        <f t="shared" si="2"/>
        <v>6.8970000000000002</v>
      </c>
      <c r="J60" s="17">
        <f t="shared" si="3"/>
        <v>1425</v>
      </c>
      <c r="K60" s="30"/>
      <c r="L60" s="30"/>
      <c r="M60" s="30"/>
      <c r="N60" s="30"/>
      <c r="O60" s="30"/>
      <c r="P60" s="30"/>
    </row>
    <row r="61" spans="1:16" s="26" customFormat="1" ht="69">
      <c r="A61" s="12" t="s">
        <v>54</v>
      </c>
      <c r="B61" s="42"/>
      <c r="C61" s="14" t="s">
        <v>128</v>
      </c>
      <c r="D61" s="14" t="s">
        <v>130</v>
      </c>
      <c r="E61" s="15">
        <v>200</v>
      </c>
      <c r="F61" s="12" t="s">
        <v>114</v>
      </c>
      <c r="G61" s="15">
        <v>5.7</v>
      </c>
      <c r="H61" s="15">
        <v>21</v>
      </c>
      <c r="I61" s="38">
        <f t="shared" si="2"/>
        <v>6.8970000000000002</v>
      </c>
      <c r="J61" s="17">
        <f t="shared" si="3"/>
        <v>1140</v>
      </c>
      <c r="K61" s="30"/>
      <c r="L61" s="30"/>
      <c r="M61" s="30"/>
      <c r="N61" s="30"/>
      <c r="O61" s="30"/>
      <c r="P61" s="30"/>
    </row>
    <row r="62" spans="1:16" s="26" customFormat="1" ht="69">
      <c r="A62" s="12" t="s">
        <v>57</v>
      </c>
      <c r="B62" s="42"/>
      <c r="C62" s="14" t="s">
        <v>128</v>
      </c>
      <c r="D62" s="14" t="s">
        <v>131</v>
      </c>
      <c r="E62" s="15">
        <v>100</v>
      </c>
      <c r="F62" s="12" t="s">
        <v>114</v>
      </c>
      <c r="G62" s="15">
        <v>4.5599999999999996</v>
      </c>
      <c r="H62" s="15">
        <v>21</v>
      </c>
      <c r="I62" s="38">
        <f t="shared" si="2"/>
        <v>5.5175999999999989</v>
      </c>
      <c r="J62" s="17">
        <f t="shared" si="3"/>
        <v>455.99999999999994</v>
      </c>
      <c r="K62" s="30"/>
      <c r="L62" s="30"/>
      <c r="M62" s="30"/>
      <c r="N62" s="30"/>
      <c r="O62" s="30"/>
      <c r="P62" s="30"/>
    </row>
    <row r="63" spans="1:16" s="26" customFormat="1" ht="69">
      <c r="A63" s="12" t="s">
        <v>60</v>
      </c>
      <c r="B63" s="42"/>
      <c r="C63" s="14" t="s">
        <v>128</v>
      </c>
      <c r="D63" s="14" t="s">
        <v>132</v>
      </c>
      <c r="E63" s="15">
        <v>100</v>
      </c>
      <c r="F63" s="12" t="s">
        <v>114</v>
      </c>
      <c r="G63" s="15">
        <v>4.5599999999999996</v>
      </c>
      <c r="H63" s="15">
        <v>21</v>
      </c>
      <c r="I63" s="38">
        <f t="shared" si="2"/>
        <v>5.5175999999999989</v>
      </c>
      <c r="J63" s="17">
        <f t="shared" si="3"/>
        <v>455.99999999999994</v>
      </c>
      <c r="K63" s="30"/>
      <c r="L63" s="30"/>
      <c r="M63" s="30"/>
      <c r="N63" s="30"/>
      <c r="O63" s="30"/>
      <c r="P63" s="30"/>
    </row>
    <row r="64" spans="1:16" s="26" customFormat="1" ht="69">
      <c r="A64" s="12" t="s">
        <v>62</v>
      </c>
      <c r="B64" s="42"/>
      <c r="C64" s="14" t="s">
        <v>133</v>
      </c>
      <c r="D64" s="14" t="s">
        <v>134</v>
      </c>
      <c r="E64" s="15">
        <v>500</v>
      </c>
      <c r="F64" s="12" t="s">
        <v>114</v>
      </c>
      <c r="G64" s="15">
        <v>12.1</v>
      </c>
      <c r="H64" s="15">
        <v>21</v>
      </c>
      <c r="I64" s="38">
        <f t="shared" si="2"/>
        <v>14.641</v>
      </c>
      <c r="J64" s="17">
        <f t="shared" si="3"/>
        <v>6050</v>
      </c>
      <c r="K64" s="30"/>
      <c r="L64" s="30"/>
      <c r="M64" s="30"/>
      <c r="N64" s="30"/>
      <c r="O64" s="30"/>
      <c r="P64" s="30"/>
    </row>
    <row r="65" spans="1:16" s="26" customFormat="1" ht="69">
      <c r="A65" s="12" t="s">
        <v>64</v>
      </c>
      <c r="B65" s="42"/>
      <c r="C65" s="14" t="s">
        <v>133</v>
      </c>
      <c r="D65" s="14" t="s">
        <v>135</v>
      </c>
      <c r="E65" s="15">
        <v>350</v>
      </c>
      <c r="F65" s="12" t="s">
        <v>114</v>
      </c>
      <c r="G65" s="15">
        <v>12.1</v>
      </c>
      <c r="H65" s="15">
        <v>21</v>
      </c>
      <c r="I65" s="38">
        <f t="shared" si="2"/>
        <v>14.641</v>
      </c>
      <c r="J65" s="17">
        <f t="shared" si="3"/>
        <v>4235</v>
      </c>
      <c r="K65" s="30"/>
      <c r="L65" s="30"/>
      <c r="M65" s="30"/>
      <c r="N65" s="30"/>
      <c r="O65" s="30"/>
      <c r="P65" s="30"/>
    </row>
    <row r="66" spans="1:16" s="26" customFormat="1" ht="69">
      <c r="A66" s="12" t="s">
        <v>67</v>
      </c>
      <c r="B66" s="42"/>
      <c r="C66" s="14" t="s">
        <v>133</v>
      </c>
      <c r="D66" s="14" t="s">
        <v>136</v>
      </c>
      <c r="E66" s="15">
        <v>250</v>
      </c>
      <c r="F66" s="12" t="s">
        <v>114</v>
      </c>
      <c r="G66" s="15">
        <v>12.1</v>
      </c>
      <c r="H66" s="15">
        <v>21</v>
      </c>
      <c r="I66" s="38">
        <f t="shared" si="2"/>
        <v>14.641</v>
      </c>
      <c r="J66" s="17">
        <f t="shared" si="3"/>
        <v>3025</v>
      </c>
      <c r="K66" s="30"/>
      <c r="L66" s="30"/>
      <c r="M66" s="30"/>
      <c r="N66" s="30"/>
      <c r="O66" s="30"/>
      <c r="P66" s="30"/>
    </row>
    <row r="67" spans="1:16" s="26" customFormat="1" ht="69">
      <c r="A67" s="12" t="s">
        <v>70</v>
      </c>
      <c r="B67" s="42"/>
      <c r="C67" s="14" t="s">
        <v>133</v>
      </c>
      <c r="D67" s="14" t="s">
        <v>137</v>
      </c>
      <c r="E67" s="15">
        <v>250</v>
      </c>
      <c r="F67" s="12" t="s">
        <v>114</v>
      </c>
      <c r="G67" s="15">
        <v>12.1</v>
      </c>
      <c r="H67" s="15">
        <v>21</v>
      </c>
      <c r="I67" s="38">
        <f t="shared" si="2"/>
        <v>14.641</v>
      </c>
      <c r="J67" s="17">
        <f t="shared" si="3"/>
        <v>3025</v>
      </c>
      <c r="K67" s="30"/>
      <c r="L67" s="30"/>
      <c r="M67" s="30"/>
      <c r="N67" s="30"/>
      <c r="O67" s="30"/>
      <c r="P67" s="30"/>
    </row>
    <row r="68" spans="1:16" s="26" customFormat="1" ht="69">
      <c r="A68" s="12" t="s">
        <v>72</v>
      </c>
      <c r="B68" s="42"/>
      <c r="C68" s="14" t="s">
        <v>128</v>
      </c>
      <c r="D68" s="14" t="s">
        <v>138</v>
      </c>
      <c r="E68" s="15">
        <v>550</v>
      </c>
      <c r="F68" s="12" t="s">
        <v>114</v>
      </c>
      <c r="G68" s="15">
        <v>7.67</v>
      </c>
      <c r="H68" s="15">
        <v>21</v>
      </c>
      <c r="I68" s="38">
        <f t="shared" si="2"/>
        <v>9.2806999999999995</v>
      </c>
      <c r="J68" s="17">
        <f t="shared" si="3"/>
        <v>4218.5</v>
      </c>
      <c r="K68" s="30"/>
      <c r="L68" s="30"/>
      <c r="M68" s="30"/>
      <c r="N68" s="30"/>
      <c r="O68" s="30"/>
      <c r="P68" s="30"/>
    </row>
    <row r="69" spans="1:16" s="26" customFormat="1" ht="82.8">
      <c r="A69" s="12" t="s">
        <v>76</v>
      </c>
      <c r="B69" s="42"/>
      <c r="C69" s="14" t="s">
        <v>123</v>
      </c>
      <c r="D69" s="14" t="s">
        <v>139</v>
      </c>
      <c r="E69" s="15">
        <v>600</v>
      </c>
      <c r="F69" s="12" t="s">
        <v>114</v>
      </c>
      <c r="G69" s="15">
        <v>6.54</v>
      </c>
      <c r="H69" s="15">
        <v>21</v>
      </c>
      <c r="I69" s="38">
        <f t="shared" si="2"/>
        <v>7.9134000000000002</v>
      </c>
      <c r="J69" s="17">
        <f t="shared" si="3"/>
        <v>3924</v>
      </c>
      <c r="K69" s="30"/>
      <c r="L69" s="30"/>
      <c r="M69" s="30"/>
      <c r="N69" s="30"/>
      <c r="O69" s="30"/>
      <c r="P69" s="30"/>
    </row>
    <row r="70" spans="1:16" s="26" customFormat="1" ht="69">
      <c r="A70" s="12" t="s">
        <v>79</v>
      </c>
      <c r="B70" s="42"/>
      <c r="C70" s="14" t="s">
        <v>128</v>
      </c>
      <c r="D70" s="14" t="s">
        <v>140</v>
      </c>
      <c r="E70" s="15">
        <v>550</v>
      </c>
      <c r="F70" s="12" t="s">
        <v>114</v>
      </c>
      <c r="G70" s="15">
        <v>7.67</v>
      </c>
      <c r="H70" s="15">
        <v>21</v>
      </c>
      <c r="I70" s="38">
        <f t="shared" si="2"/>
        <v>9.2806999999999995</v>
      </c>
      <c r="J70" s="17">
        <f t="shared" si="3"/>
        <v>4218.5</v>
      </c>
      <c r="K70" s="30"/>
      <c r="L70" s="30"/>
      <c r="M70" s="30"/>
      <c r="N70" s="30"/>
      <c r="O70" s="30"/>
      <c r="P70" s="30"/>
    </row>
    <row r="71" spans="1:16" s="26" customFormat="1" ht="82.8">
      <c r="A71" s="12" t="s">
        <v>81</v>
      </c>
      <c r="B71" s="42"/>
      <c r="C71" s="14" t="s">
        <v>123</v>
      </c>
      <c r="D71" s="14" t="s">
        <v>141</v>
      </c>
      <c r="E71" s="15">
        <v>550</v>
      </c>
      <c r="F71" s="12" t="s">
        <v>114</v>
      </c>
      <c r="G71" s="15">
        <v>6.54</v>
      </c>
      <c r="H71" s="15">
        <v>21</v>
      </c>
      <c r="I71" s="38">
        <f t="shared" si="2"/>
        <v>7.9134000000000002</v>
      </c>
      <c r="J71" s="17">
        <f t="shared" si="3"/>
        <v>3597</v>
      </c>
      <c r="K71" s="30"/>
      <c r="L71" s="30"/>
      <c r="M71" s="30"/>
      <c r="N71" s="30"/>
      <c r="O71" s="30"/>
      <c r="P71" s="30"/>
    </row>
    <row r="72" spans="1:16" s="26" customFormat="1" ht="69">
      <c r="A72" s="12" t="s">
        <v>83</v>
      </c>
      <c r="B72" s="42"/>
      <c r="C72" s="14" t="s">
        <v>142</v>
      </c>
      <c r="D72" s="14" t="s">
        <v>143</v>
      </c>
      <c r="E72" s="15">
        <v>350</v>
      </c>
      <c r="F72" s="12" t="s">
        <v>114</v>
      </c>
      <c r="G72" s="15">
        <v>9.1300000000000008</v>
      </c>
      <c r="H72" s="15">
        <v>21</v>
      </c>
      <c r="I72" s="38">
        <f t="shared" si="2"/>
        <v>11.0473</v>
      </c>
      <c r="J72" s="17">
        <f t="shared" si="3"/>
        <v>3195.5000000000005</v>
      </c>
      <c r="K72" s="30"/>
      <c r="L72" s="30"/>
      <c r="M72" s="30"/>
      <c r="N72" s="30"/>
      <c r="O72" s="30"/>
      <c r="P72" s="30"/>
    </row>
    <row r="73" spans="1:16" s="26" customFormat="1" ht="82.8">
      <c r="A73" s="12" t="s">
        <v>85</v>
      </c>
      <c r="B73" s="42"/>
      <c r="C73" s="14" t="s">
        <v>123</v>
      </c>
      <c r="D73" s="14" t="s">
        <v>144</v>
      </c>
      <c r="E73" s="15">
        <v>250</v>
      </c>
      <c r="F73" s="12" t="s">
        <v>114</v>
      </c>
      <c r="G73" s="15">
        <v>5.16</v>
      </c>
      <c r="H73" s="15">
        <v>21</v>
      </c>
      <c r="I73" s="38">
        <f t="shared" si="2"/>
        <v>6.2435999999999998</v>
      </c>
      <c r="J73" s="17">
        <f t="shared" si="3"/>
        <v>1290</v>
      </c>
      <c r="K73" s="30"/>
      <c r="L73" s="30"/>
      <c r="M73" s="30"/>
      <c r="N73" s="30"/>
      <c r="O73" s="30"/>
      <c r="P73" s="30"/>
    </row>
    <row r="74" spans="1:16" s="26" customFormat="1" ht="69">
      <c r="A74" s="12" t="s">
        <v>87</v>
      </c>
      <c r="B74" s="42"/>
      <c r="C74" s="14" t="s">
        <v>142</v>
      </c>
      <c r="D74" s="14" t="s">
        <v>145</v>
      </c>
      <c r="E74" s="15">
        <v>300</v>
      </c>
      <c r="F74" s="12" t="s">
        <v>114</v>
      </c>
      <c r="G74" s="15">
        <v>9.1300000000000008</v>
      </c>
      <c r="H74" s="15">
        <v>21</v>
      </c>
      <c r="I74" s="38">
        <f t="shared" si="2"/>
        <v>11.0473</v>
      </c>
      <c r="J74" s="17">
        <f t="shared" si="3"/>
        <v>2739.0000000000005</v>
      </c>
      <c r="K74" s="30"/>
      <c r="L74" s="30"/>
      <c r="M74" s="30"/>
      <c r="N74" s="30"/>
      <c r="O74" s="30"/>
      <c r="P74" s="30"/>
    </row>
    <row r="75" spans="1:16" s="26" customFormat="1" ht="82.8">
      <c r="A75" s="12" t="s">
        <v>90</v>
      </c>
      <c r="B75" s="42"/>
      <c r="C75" s="14" t="s">
        <v>123</v>
      </c>
      <c r="D75" s="14" t="s">
        <v>146</v>
      </c>
      <c r="E75" s="15">
        <v>350</v>
      </c>
      <c r="F75" s="12" t="s">
        <v>114</v>
      </c>
      <c r="G75" s="15">
        <v>5.16</v>
      </c>
      <c r="H75" s="15">
        <v>21</v>
      </c>
      <c r="I75" s="38">
        <f t="shared" si="2"/>
        <v>6.2435999999999998</v>
      </c>
      <c r="J75" s="17">
        <f t="shared" si="3"/>
        <v>1806</v>
      </c>
      <c r="K75" s="30"/>
      <c r="L75" s="30"/>
      <c r="M75" s="30"/>
      <c r="N75" s="30"/>
      <c r="O75" s="30"/>
      <c r="P75" s="30"/>
    </row>
    <row r="76" spans="1:16" s="26" customFormat="1" ht="69">
      <c r="A76" s="12" t="s">
        <v>93</v>
      </c>
      <c r="B76" s="42"/>
      <c r="C76" s="14" t="s">
        <v>133</v>
      </c>
      <c r="D76" s="14" t="s">
        <v>147</v>
      </c>
      <c r="E76" s="15">
        <v>200</v>
      </c>
      <c r="F76" s="12" t="s">
        <v>114</v>
      </c>
      <c r="G76" s="15">
        <v>24.31</v>
      </c>
      <c r="H76" s="15">
        <v>21</v>
      </c>
      <c r="I76" s="38">
        <f t="shared" si="2"/>
        <v>29.415099999999999</v>
      </c>
      <c r="J76" s="17">
        <f t="shared" si="3"/>
        <v>4862</v>
      </c>
      <c r="K76" s="30"/>
      <c r="L76" s="30"/>
      <c r="M76" s="30"/>
      <c r="N76" s="30"/>
      <c r="O76" s="30"/>
      <c r="P76" s="30"/>
    </row>
    <row r="77" spans="1:16" s="26" customFormat="1" ht="82.8">
      <c r="A77" s="12" t="s">
        <v>97</v>
      </c>
      <c r="B77" s="42"/>
      <c r="C77" s="14" t="s">
        <v>123</v>
      </c>
      <c r="D77" s="14" t="s">
        <v>148</v>
      </c>
      <c r="E77" s="15">
        <v>150</v>
      </c>
      <c r="F77" s="12" t="s">
        <v>114</v>
      </c>
      <c r="G77" s="15">
        <v>3.7</v>
      </c>
      <c r="H77" s="15">
        <v>21</v>
      </c>
      <c r="I77" s="38">
        <f t="shared" si="2"/>
        <v>4.4770000000000003</v>
      </c>
      <c r="J77" s="17">
        <f t="shared" si="3"/>
        <v>555</v>
      </c>
      <c r="K77" s="30"/>
      <c r="L77" s="30"/>
      <c r="M77" s="30"/>
      <c r="N77" s="30"/>
      <c r="O77" s="30"/>
      <c r="P77" s="30"/>
    </row>
    <row r="78" spans="1:16" s="26" customFormat="1" ht="69">
      <c r="A78" s="12" t="s">
        <v>100</v>
      </c>
      <c r="B78" s="42"/>
      <c r="C78" s="14" t="s">
        <v>133</v>
      </c>
      <c r="D78" s="14" t="s">
        <v>149</v>
      </c>
      <c r="E78" s="15">
        <v>280</v>
      </c>
      <c r="F78" s="12" t="s">
        <v>114</v>
      </c>
      <c r="G78" s="15">
        <v>24.31</v>
      </c>
      <c r="H78" s="15">
        <v>21</v>
      </c>
      <c r="I78" s="38">
        <f t="shared" si="2"/>
        <v>29.415099999999999</v>
      </c>
      <c r="J78" s="17">
        <f t="shared" si="3"/>
        <v>6806.7999999999993</v>
      </c>
      <c r="K78" s="30"/>
      <c r="L78" s="30"/>
      <c r="M78" s="30"/>
      <c r="N78" s="30"/>
      <c r="O78" s="30"/>
      <c r="P78" s="30"/>
    </row>
    <row r="79" spans="1:16" s="26" customFormat="1" ht="82.8">
      <c r="A79" s="12" t="s">
        <v>103</v>
      </c>
      <c r="B79" s="42"/>
      <c r="C79" s="14" t="s">
        <v>123</v>
      </c>
      <c r="D79" s="14" t="s">
        <v>150</v>
      </c>
      <c r="E79" s="15">
        <v>320</v>
      </c>
      <c r="F79" s="12" t="s">
        <v>114</v>
      </c>
      <c r="G79" s="15">
        <v>4.3600000000000003</v>
      </c>
      <c r="H79" s="15">
        <v>21</v>
      </c>
      <c r="I79" s="38">
        <f t="shared" si="2"/>
        <v>5.2755999999999998</v>
      </c>
      <c r="J79" s="17">
        <f t="shared" si="3"/>
        <v>1395.2</v>
      </c>
      <c r="K79" s="30"/>
      <c r="L79" s="30"/>
      <c r="M79" s="30"/>
      <c r="N79" s="30"/>
      <c r="O79" s="30"/>
      <c r="P79" s="30"/>
    </row>
    <row r="80" spans="1:16" s="26" customFormat="1" ht="69">
      <c r="A80" s="12" t="s">
        <v>151</v>
      </c>
      <c r="B80" s="42"/>
      <c r="C80" s="14" t="s">
        <v>128</v>
      </c>
      <c r="D80" s="14" t="s">
        <v>152</v>
      </c>
      <c r="E80" s="15">
        <v>140</v>
      </c>
      <c r="F80" s="12" t="s">
        <v>114</v>
      </c>
      <c r="G80" s="15">
        <v>7.07</v>
      </c>
      <c r="H80" s="15">
        <v>21</v>
      </c>
      <c r="I80" s="38">
        <f t="shared" si="2"/>
        <v>8.5547000000000004</v>
      </c>
      <c r="J80" s="17">
        <f t="shared" si="3"/>
        <v>989.80000000000007</v>
      </c>
      <c r="K80" s="30"/>
      <c r="L80" s="39"/>
      <c r="M80" s="30"/>
      <c r="N80" s="30"/>
      <c r="O80" s="30"/>
      <c r="P80" s="30"/>
    </row>
    <row r="81" spans="1:16" s="26" customFormat="1" ht="69">
      <c r="A81" s="12" t="s">
        <v>153</v>
      </c>
      <c r="B81" s="42"/>
      <c r="C81" s="14" t="s">
        <v>128</v>
      </c>
      <c r="D81" s="14" t="s">
        <v>154</v>
      </c>
      <c r="E81" s="15">
        <v>140</v>
      </c>
      <c r="F81" s="12" t="s">
        <v>114</v>
      </c>
      <c r="G81" s="15">
        <v>7.07</v>
      </c>
      <c r="H81" s="15">
        <v>21</v>
      </c>
      <c r="I81" s="38">
        <f t="shared" si="2"/>
        <v>8.5547000000000004</v>
      </c>
      <c r="J81" s="17">
        <f t="shared" si="3"/>
        <v>989.80000000000007</v>
      </c>
      <c r="K81" s="30"/>
      <c r="L81" s="39"/>
      <c r="M81" s="30"/>
      <c r="N81" s="30"/>
      <c r="O81" s="30"/>
      <c r="P81" s="30"/>
    </row>
    <row r="82" spans="1:16" s="26" customFormat="1" ht="69">
      <c r="A82" s="12" t="s">
        <v>155</v>
      </c>
      <c r="B82" s="42"/>
      <c r="C82" s="14" t="s">
        <v>128</v>
      </c>
      <c r="D82" s="14" t="s">
        <v>156</v>
      </c>
      <c r="E82" s="15">
        <v>130</v>
      </c>
      <c r="F82" s="12" t="s">
        <v>114</v>
      </c>
      <c r="G82" s="15">
        <v>7.07</v>
      </c>
      <c r="H82" s="15">
        <v>21</v>
      </c>
      <c r="I82" s="38">
        <f t="shared" si="2"/>
        <v>8.5547000000000004</v>
      </c>
      <c r="J82" s="17">
        <f t="shared" si="3"/>
        <v>919.1</v>
      </c>
      <c r="K82" s="30"/>
      <c r="L82" s="39"/>
      <c r="M82" s="30"/>
      <c r="N82" s="30"/>
      <c r="O82" s="30"/>
      <c r="P82" s="30"/>
    </row>
    <row r="83" spans="1:16" s="26" customFormat="1" ht="69">
      <c r="A83" s="12" t="s">
        <v>157</v>
      </c>
      <c r="B83" s="42"/>
      <c r="C83" s="14" t="s">
        <v>128</v>
      </c>
      <c r="D83" s="14" t="s">
        <v>158</v>
      </c>
      <c r="E83" s="15">
        <v>130</v>
      </c>
      <c r="F83" s="12" t="s">
        <v>114</v>
      </c>
      <c r="G83" s="15">
        <v>7.07</v>
      </c>
      <c r="H83" s="15">
        <v>21</v>
      </c>
      <c r="I83" s="38">
        <f t="shared" si="2"/>
        <v>8.5547000000000004</v>
      </c>
      <c r="J83" s="17">
        <f t="shared" si="3"/>
        <v>919.1</v>
      </c>
      <c r="K83" s="30"/>
      <c r="L83" s="39"/>
      <c r="M83" s="30"/>
      <c r="N83" s="30"/>
      <c r="O83" s="30"/>
      <c r="P83" s="30"/>
    </row>
    <row r="84" spans="1:16" s="26" customFormat="1" ht="82.8">
      <c r="A84" s="12" t="s">
        <v>159</v>
      </c>
      <c r="B84" s="42"/>
      <c r="C84" s="14" t="s">
        <v>123</v>
      </c>
      <c r="D84" s="14" t="s">
        <v>160</v>
      </c>
      <c r="E84" s="15">
        <v>200</v>
      </c>
      <c r="F84" s="12" t="s">
        <v>114</v>
      </c>
      <c r="G84" s="15">
        <v>4.62</v>
      </c>
      <c r="H84" s="15">
        <v>21</v>
      </c>
      <c r="I84" s="38">
        <f t="shared" si="2"/>
        <v>5.5902000000000003</v>
      </c>
      <c r="J84" s="17">
        <f t="shared" si="3"/>
        <v>924</v>
      </c>
      <c r="K84" s="30"/>
      <c r="L84" s="30"/>
      <c r="M84" s="30"/>
      <c r="N84" s="30"/>
      <c r="O84" s="30"/>
      <c r="P84" s="30"/>
    </row>
    <row r="85" spans="1:16" s="26" customFormat="1" ht="82.8">
      <c r="A85" s="12" t="s">
        <v>161</v>
      </c>
      <c r="B85" s="42"/>
      <c r="C85" s="14" t="s">
        <v>123</v>
      </c>
      <c r="D85" s="14" t="s">
        <v>162</v>
      </c>
      <c r="E85" s="15">
        <v>200</v>
      </c>
      <c r="F85" s="12" t="s">
        <v>114</v>
      </c>
      <c r="G85" s="15">
        <v>4.62</v>
      </c>
      <c r="H85" s="15">
        <v>21</v>
      </c>
      <c r="I85" s="38">
        <f t="shared" si="2"/>
        <v>5.5902000000000003</v>
      </c>
      <c r="J85" s="17">
        <f t="shared" si="3"/>
        <v>924</v>
      </c>
      <c r="K85" s="30"/>
      <c r="L85" s="39"/>
      <c r="M85" s="30"/>
      <c r="N85" s="30"/>
      <c r="O85" s="30"/>
      <c r="P85" s="30"/>
    </row>
    <row r="86" spans="1:16" s="26" customFormat="1" ht="69">
      <c r="A86" s="12" t="s">
        <v>163</v>
      </c>
      <c r="B86" s="42"/>
      <c r="C86" s="14" t="s">
        <v>128</v>
      </c>
      <c r="D86" s="14" t="s">
        <v>164</v>
      </c>
      <c r="E86" s="15">
        <v>140</v>
      </c>
      <c r="F86" s="12" t="s">
        <v>114</v>
      </c>
      <c r="G86" s="15">
        <v>7.07</v>
      </c>
      <c r="H86" s="15">
        <v>21</v>
      </c>
      <c r="I86" s="38">
        <f t="shared" si="2"/>
        <v>8.5547000000000004</v>
      </c>
      <c r="J86" s="17">
        <f t="shared" si="3"/>
        <v>989.80000000000007</v>
      </c>
      <c r="K86" s="30"/>
      <c r="L86" s="39"/>
      <c r="M86" s="30"/>
      <c r="N86" s="30"/>
      <c r="O86" s="30"/>
      <c r="P86" s="30"/>
    </row>
    <row r="87" spans="1:16" s="26" customFormat="1" ht="69">
      <c r="A87" s="12" t="s">
        <v>165</v>
      </c>
      <c r="B87" s="42"/>
      <c r="C87" s="14" t="s">
        <v>128</v>
      </c>
      <c r="D87" s="14" t="s">
        <v>166</v>
      </c>
      <c r="E87" s="15">
        <v>140</v>
      </c>
      <c r="F87" s="12" t="s">
        <v>114</v>
      </c>
      <c r="G87" s="15">
        <v>7.07</v>
      </c>
      <c r="H87" s="15">
        <v>21</v>
      </c>
      <c r="I87" s="38">
        <f t="shared" si="2"/>
        <v>8.5547000000000004</v>
      </c>
      <c r="J87" s="17">
        <f t="shared" si="3"/>
        <v>989.80000000000007</v>
      </c>
      <c r="K87" s="30"/>
      <c r="L87" s="39"/>
      <c r="M87" s="30"/>
      <c r="N87" s="30"/>
      <c r="O87" s="30"/>
      <c r="P87" s="30"/>
    </row>
    <row r="88" spans="1:16" s="26" customFormat="1" ht="69">
      <c r="A88" s="12" t="s">
        <v>167</v>
      </c>
      <c r="B88" s="42" t="s">
        <v>98</v>
      </c>
      <c r="C88" s="14" t="s">
        <v>50</v>
      </c>
      <c r="D88" s="14" t="s">
        <v>168</v>
      </c>
      <c r="E88" s="15">
        <v>17500</v>
      </c>
      <c r="F88" s="12" t="s">
        <v>15</v>
      </c>
      <c r="G88" s="16">
        <v>0.15</v>
      </c>
      <c r="H88" s="15">
        <v>21</v>
      </c>
      <c r="I88" s="16">
        <f t="shared" si="2"/>
        <v>0.18149999999999999</v>
      </c>
      <c r="J88" s="17">
        <f t="shared" si="3"/>
        <v>2625</v>
      </c>
      <c r="K88" s="30"/>
      <c r="L88" s="39"/>
      <c r="M88" s="30"/>
      <c r="N88" s="30"/>
      <c r="O88" s="30"/>
      <c r="P88" s="30"/>
    </row>
    <row r="89" spans="1:16" s="26" customFormat="1" ht="69">
      <c r="A89" s="12" t="s">
        <v>169</v>
      </c>
      <c r="B89" s="42"/>
      <c r="C89" s="14" t="s">
        <v>50</v>
      </c>
      <c r="D89" s="14" t="s">
        <v>170</v>
      </c>
      <c r="E89" s="15">
        <v>22500</v>
      </c>
      <c r="F89" s="12" t="s">
        <v>15</v>
      </c>
      <c r="G89" s="16">
        <v>0.28000000000000003</v>
      </c>
      <c r="H89" s="15">
        <v>21</v>
      </c>
      <c r="I89" s="16">
        <f t="shared" si="2"/>
        <v>0.33880000000000005</v>
      </c>
      <c r="J89" s="17">
        <f t="shared" si="3"/>
        <v>6300.0000000000009</v>
      </c>
      <c r="K89" s="30"/>
      <c r="L89" s="39"/>
      <c r="M89" s="30"/>
      <c r="N89" s="30"/>
      <c r="O89" s="30"/>
      <c r="P89" s="30"/>
    </row>
    <row r="90" spans="1:16" s="26" customFormat="1" ht="69">
      <c r="A90" s="12" t="s">
        <v>171</v>
      </c>
      <c r="B90" s="42"/>
      <c r="C90" s="14" t="s">
        <v>50</v>
      </c>
      <c r="D90" s="14" t="s">
        <v>172</v>
      </c>
      <c r="E90" s="15">
        <v>18750</v>
      </c>
      <c r="F90" s="12" t="s">
        <v>15</v>
      </c>
      <c r="G90" s="16">
        <v>0.34</v>
      </c>
      <c r="H90" s="15">
        <v>21</v>
      </c>
      <c r="I90" s="16">
        <f t="shared" si="2"/>
        <v>0.41140000000000004</v>
      </c>
      <c r="J90" s="17">
        <f t="shared" si="3"/>
        <v>6375.0000000000009</v>
      </c>
      <c r="K90" s="30"/>
      <c r="L90" s="39"/>
      <c r="M90" s="30"/>
      <c r="N90" s="30"/>
      <c r="O90" s="30"/>
      <c r="P90" s="30"/>
    </row>
    <row r="91" spans="1:16" s="26" customFormat="1" ht="69">
      <c r="A91" s="12" t="s">
        <v>173</v>
      </c>
      <c r="B91" s="42" t="s">
        <v>29</v>
      </c>
      <c r="C91" s="14" t="s">
        <v>50</v>
      </c>
      <c r="D91" s="14" t="s">
        <v>174</v>
      </c>
      <c r="E91" s="15">
        <v>700</v>
      </c>
      <c r="F91" s="12" t="s">
        <v>15</v>
      </c>
      <c r="G91" s="16">
        <v>0.65</v>
      </c>
      <c r="H91" s="15">
        <v>21</v>
      </c>
      <c r="I91" s="16">
        <f t="shared" si="2"/>
        <v>0.78649999999999998</v>
      </c>
      <c r="J91" s="17">
        <f t="shared" si="3"/>
        <v>455</v>
      </c>
      <c r="K91" s="30"/>
      <c r="L91" s="30"/>
      <c r="M91" s="30"/>
      <c r="N91" s="30"/>
      <c r="O91" s="30"/>
      <c r="P91" s="30"/>
    </row>
    <row r="92" spans="1:16" s="26" customFormat="1" ht="69">
      <c r="A92" s="12" t="s">
        <v>175</v>
      </c>
      <c r="B92" s="42"/>
      <c r="C92" s="14" t="s">
        <v>50</v>
      </c>
      <c r="D92" s="14" t="s">
        <v>176</v>
      </c>
      <c r="E92" s="15">
        <v>300</v>
      </c>
      <c r="F92" s="12" t="s">
        <v>15</v>
      </c>
      <c r="G92" s="16">
        <v>1.9</v>
      </c>
      <c r="H92" s="15">
        <v>21</v>
      </c>
      <c r="I92" s="16">
        <f t="shared" si="2"/>
        <v>2.2989999999999999</v>
      </c>
      <c r="J92" s="17">
        <f t="shared" si="3"/>
        <v>570</v>
      </c>
      <c r="K92" s="30"/>
      <c r="L92" s="30"/>
      <c r="M92" s="30"/>
      <c r="N92" s="30"/>
      <c r="O92" s="30"/>
      <c r="P92" s="30"/>
    </row>
    <row r="93" spans="1:16" s="26" customFormat="1" ht="69">
      <c r="A93" s="12" t="s">
        <v>177</v>
      </c>
      <c r="B93" s="42"/>
      <c r="C93" s="14" t="s">
        <v>50</v>
      </c>
      <c r="D93" s="14" t="s">
        <v>178</v>
      </c>
      <c r="E93" s="15">
        <v>1000</v>
      </c>
      <c r="F93" s="12" t="s">
        <v>15</v>
      </c>
      <c r="G93" s="16">
        <v>1.05</v>
      </c>
      <c r="H93" s="15">
        <v>21</v>
      </c>
      <c r="I93" s="16">
        <f t="shared" si="2"/>
        <v>1.2705</v>
      </c>
      <c r="J93" s="17">
        <f t="shared" si="3"/>
        <v>1050</v>
      </c>
      <c r="K93" s="30"/>
      <c r="L93" s="30"/>
      <c r="M93" s="30"/>
      <c r="N93" s="30"/>
      <c r="O93" s="30"/>
      <c r="P93" s="30"/>
    </row>
    <row r="94" spans="1:16" s="26" customFormat="1" ht="69">
      <c r="A94" s="12" t="s">
        <v>179</v>
      </c>
      <c r="B94" s="42"/>
      <c r="C94" s="14" t="s">
        <v>50</v>
      </c>
      <c r="D94" s="14" t="s">
        <v>180</v>
      </c>
      <c r="E94" s="15">
        <v>500</v>
      </c>
      <c r="F94" s="12" t="s">
        <v>15</v>
      </c>
      <c r="G94" s="16">
        <v>1.92</v>
      </c>
      <c r="H94" s="15">
        <v>21</v>
      </c>
      <c r="I94" s="16">
        <f t="shared" si="2"/>
        <v>2.3231999999999999</v>
      </c>
      <c r="J94" s="17">
        <f t="shared" si="3"/>
        <v>960</v>
      </c>
      <c r="K94" s="30"/>
      <c r="L94" s="30"/>
      <c r="M94" s="30"/>
      <c r="N94" s="30"/>
      <c r="O94" s="30"/>
      <c r="P94" s="30"/>
    </row>
    <row r="95" spans="1:16" s="26" customFormat="1" ht="69">
      <c r="A95" s="12" t="s">
        <v>181</v>
      </c>
      <c r="B95" s="42" t="s">
        <v>182</v>
      </c>
      <c r="C95" s="14" t="s">
        <v>50</v>
      </c>
      <c r="D95" s="14" t="s">
        <v>183</v>
      </c>
      <c r="E95" s="15">
        <v>100</v>
      </c>
      <c r="F95" s="12" t="s">
        <v>184</v>
      </c>
      <c r="G95" s="16">
        <v>0.49</v>
      </c>
      <c r="H95" s="15">
        <v>21</v>
      </c>
      <c r="I95" s="16">
        <f t="shared" si="2"/>
        <v>0.59289999999999998</v>
      </c>
      <c r="J95" s="17">
        <f t="shared" si="3"/>
        <v>49</v>
      </c>
      <c r="K95" s="30"/>
      <c r="L95" s="30"/>
      <c r="M95" s="30"/>
      <c r="N95" s="30"/>
      <c r="O95" s="30"/>
      <c r="P95" s="30"/>
    </row>
    <row r="96" spans="1:16" s="26" customFormat="1" ht="69">
      <c r="A96" s="12" t="s">
        <v>185</v>
      </c>
      <c r="B96" s="42"/>
      <c r="C96" s="14" t="s">
        <v>50</v>
      </c>
      <c r="D96" s="14" t="s">
        <v>186</v>
      </c>
      <c r="E96" s="15">
        <v>100</v>
      </c>
      <c r="F96" s="12" t="s">
        <v>184</v>
      </c>
      <c r="G96" s="16">
        <v>0.42</v>
      </c>
      <c r="H96" s="15">
        <v>21</v>
      </c>
      <c r="I96" s="16">
        <f t="shared" si="2"/>
        <v>0.50819999999999999</v>
      </c>
      <c r="J96" s="17">
        <f t="shared" si="3"/>
        <v>42</v>
      </c>
      <c r="K96" s="30"/>
      <c r="L96" s="30"/>
      <c r="M96" s="30"/>
      <c r="N96" s="30"/>
      <c r="O96" s="30"/>
      <c r="P96" s="30"/>
    </row>
    <row r="97" spans="1:16" s="26" customFormat="1" ht="69">
      <c r="A97" s="12" t="s">
        <v>187</v>
      </c>
      <c r="B97" s="42"/>
      <c r="C97" s="14" t="s">
        <v>50</v>
      </c>
      <c r="D97" s="14" t="s">
        <v>188</v>
      </c>
      <c r="E97" s="15">
        <v>500</v>
      </c>
      <c r="F97" s="12" t="s">
        <v>184</v>
      </c>
      <c r="G97" s="16">
        <v>0.42</v>
      </c>
      <c r="H97" s="15">
        <v>21</v>
      </c>
      <c r="I97" s="16">
        <f t="shared" si="2"/>
        <v>0.50819999999999999</v>
      </c>
      <c r="J97" s="17">
        <f t="shared" si="3"/>
        <v>210</v>
      </c>
      <c r="K97" s="30"/>
      <c r="L97" s="30"/>
      <c r="M97" s="30"/>
      <c r="N97" s="30"/>
      <c r="O97" s="30"/>
      <c r="P97" s="30"/>
    </row>
    <row r="98" spans="1:16" s="26" customFormat="1" ht="69">
      <c r="A98" s="12" t="s">
        <v>189</v>
      </c>
      <c r="B98" s="42"/>
      <c r="C98" s="14" t="s">
        <v>50</v>
      </c>
      <c r="D98" s="14" t="s">
        <v>190</v>
      </c>
      <c r="E98" s="15">
        <v>100</v>
      </c>
      <c r="F98" s="12" t="s">
        <v>184</v>
      </c>
      <c r="G98" s="16">
        <v>0.42</v>
      </c>
      <c r="H98" s="15">
        <v>21</v>
      </c>
      <c r="I98" s="16">
        <f t="shared" si="2"/>
        <v>0.50819999999999999</v>
      </c>
      <c r="J98" s="17">
        <f t="shared" si="3"/>
        <v>42</v>
      </c>
      <c r="K98" s="30"/>
      <c r="L98" s="30"/>
      <c r="M98" s="30"/>
      <c r="N98" s="30"/>
      <c r="O98" s="30"/>
      <c r="P98" s="30"/>
    </row>
    <row r="99" spans="1:16" s="26" customFormat="1" ht="69">
      <c r="A99" s="12" t="s">
        <v>191</v>
      </c>
      <c r="B99" s="42"/>
      <c r="C99" s="14" t="s">
        <v>50</v>
      </c>
      <c r="D99" s="14" t="s">
        <v>192</v>
      </c>
      <c r="E99" s="15">
        <v>300</v>
      </c>
      <c r="F99" s="12" t="s">
        <v>184</v>
      </c>
      <c r="G99" s="16">
        <v>0.42</v>
      </c>
      <c r="H99" s="15">
        <v>21</v>
      </c>
      <c r="I99" s="16">
        <f t="shared" si="2"/>
        <v>0.50819999999999999</v>
      </c>
      <c r="J99" s="17">
        <f t="shared" si="3"/>
        <v>126</v>
      </c>
      <c r="K99" s="30"/>
      <c r="L99" s="30"/>
      <c r="M99" s="30"/>
      <c r="N99" s="30"/>
      <c r="O99" s="30"/>
      <c r="P99" s="30"/>
    </row>
    <row r="100" spans="1:16" s="26" customFormat="1" ht="69">
      <c r="A100" s="12" t="s">
        <v>193</v>
      </c>
      <c r="B100" s="42"/>
      <c r="C100" s="14" t="s">
        <v>50</v>
      </c>
      <c r="D100" s="14" t="s">
        <v>194</v>
      </c>
      <c r="E100" s="15">
        <v>100</v>
      </c>
      <c r="F100" s="12" t="s">
        <v>184</v>
      </c>
      <c r="G100" s="16">
        <v>0.42</v>
      </c>
      <c r="H100" s="15">
        <v>21</v>
      </c>
      <c r="I100" s="16">
        <f t="shared" si="2"/>
        <v>0.50819999999999999</v>
      </c>
      <c r="J100" s="17">
        <f t="shared" si="3"/>
        <v>42</v>
      </c>
      <c r="K100" s="30"/>
      <c r="L100" s="30"/>
      <c r="M100" s="30"/>
      <c r="N100" s="30"/>
      <c r="O100" s="30"/>
      <c r="P100" s="30"/>
    </row>
    <row r="101" spans="1:16" s="26" customFormat="1" ht="69">
      <c r="A101" s="12" t="s">
        <v>195</v>
      </c>
      <c r="B101" s="42"/>
      <c r="C101" s="14" t="s">
        <v>50</v>
      </c>
      <c r="D101" s="14" t="s">
        <v>196</v>
      </c>
      <c r="E101" s="15">
        <v>150</v>
      </c>
      <c r="F101" s="12" t="s">
        <v>184</v>
      </c>
      <c r="G101" s="16">
        <v>0.42</v>
      </c>
      <c r="H101" s="15">
        <v>21</v>
      </c>
      <c r="I101" s="16">
        <f t="shared" si="2"/>
        <v>0.50819999999999999</v>
      </c>
      <c r="J101" s="17">
        <f t="shared" si="3"/>
        <v>63</v>
      </c>
      <c r="K101" s="30"/>
      <c r="L101" s="30"/>
      <c r="M101" s="30"/>
      <c r="N101" s="30"/>
      <c r="O101" s="30"/>
      <c r="P101" s="30"/>
    </row>
    <row r="102" spans="1:16" s="26" customFormat="1" ht="69">
      <c r="A102" s="12" t="s">
        <v>197</v>
      </c>
      <c r="B102" s="42"/>
      <c r="C102" s="14" t="s">
        <v>50</v>
      </c>
      <c r="D102" s="14" t="s">
        <v>198</v>
      </c>
      <c r="E102" s="15">
        <v>100</v>
      </c>
      <c r="F102" s="12" t="s">
        <v>184</v>
      </c>
      <c r="G102" s="16">
        <v>0.42</v>
      </c>
      <c r="H102" s="15">
        <v>21</v>
      </c>
      <c r="I102" s="16">
        <f t="shared" si="2"/>
        <v>0.50819999999999999</v>
      </c>
      <c r="J102" s="17">
        <f t="shared" si="3"/>
        <v>42</v>
      </c>
      <c r="K102" s="30"/>
      <c r="L102" s="30"/>
      <c r="M102" s="30"/>
      <c r="N102" s="30"/>
      <c r="O102" s="30"/>
      <c r="P102" s="30"/>
    </row>
    <row r="103" spans="1:16" s="26" customFormat="1" ht="69">
      <c r="A103" s="12" t="s">
        <v>199</v>
      </c>
      <c r="B103" s="42"/>
      <c r="C103" s="14" t="s">
        <v>50</v>
      </c>
      <c r="D103" s="14" t="s">
        <v>200</v>
      </c>
      <c r="E103" s="15">
        <v>100</v>
      </c>
      <c r="F103" s="12" t="s">
        <v>184</v>
      </c>
      <c r="G103" s="16">
        <v>0.42</v>
      </c>
      <c r="H103" s="15">
        <v>21</v>
      </c>
      <c r="I103" s="16">
        <f t="shared" si="2"/>
        <v>0.50819999999999999</v>
      </c>
      <c r="J103" s="17">
        <f t="shared" si="3"/>
        <v>42</v>
      </c>
      <c r="K103" s="30"/>
      <c r="L103" s="30"/>
      <c r="M103" s="30"/>
      <c r="N103" s="30"/>
      <c r="O103" s="30"/>
      <c r="P103" s="30"/>
    </row>
    <row r="104" spans="1:16" s="26" customFormat="1" ht="69">
      <c r="A104" s="12" t="s">
        <v>201</v>
      </c>
      <c r="B104" s="13" t="s">
        <v>202</v>
      </c>
      <c r="C104" s="14" t="s">
        <v>50</v>
      </c>
      <c r="D104" s="14" t="s">
        <v>203</v>
      </c>
      <c r="E104" s="15">
        <v>100</v>
      </c>
      <c r="F104" s="12" t="s">
        <v>184</v>
      </c>
      <c r="G104" s="16">
        <v>0.46</v>
      </c>
      <c r="H104" s="15">
        <v>21</v>
      </c>
      <c r="I104" s="16">
        <f t="shared" si="2"/>
        <v>0.55659999999999998</v>
      </c>
      <c r="J104" s="17">
        <f>G104*E104</f>
        <v>46</v>
      </c>
      <c r="K104" s="30"/>
      <c r="L104" s="30"/>
      <c r="M104" s="30"/>
      <c r="N104" s="30"/>
      <c r="O104" s="30"/>
      <c r="P104" s="30"/>
    </row>
    <row r="105" spans="1:16" s="26" customFormat="1" ht="69">
      <c r="A105" s="12" t="s">
        <v>204</v>
      </c>
      <c r="B105" s="42" t="s">
        <v>205</v>
      </c>
      <c r="C105" s="14" t="s">
        <v>50</v>
      </c>
      <c r="D105" s="14" t="s">
        <v>206</v>
      </c>
      <c r="E105" s="15">
        <v>200</v>
      </c>
      <c r="F105" s="12" t="s">
        <v>207</v>
      </c>
      <c r="G105" s="16">
        <v>1.05</v>
      </c>
      <c r="H105" s="15">
        <v>21</v>
      </c>
      <c r="I105" s="16">
        <f t="shared" si="2"/>
        <v>1.2705</v>
      </c>
      <c r="J105" s="17">
        <f>G105*E105</f>
        <v>210</v>
      </c>
      <c r="K105" s="30"/>
      <c r="L105" s="39"/>
      <c r="M105" s="30"/>
      <c r="N105" s="30"/>
      <c r="O105" s="30"/>
      <c r="P105" s="30"/>
    </row>
    <row r="106" spans="1:16" s="26" customFormat="1" ht="69">
      <c r="A106" s="12" t="s">
        <v>208</v>
      </c>
      <c r="B106" s="42"/>
      <c r="C106" s="14" t="s">
        <v>50</v>
      </c>
      <c r="D106" s="14" t="s">
        <v>209</v>
      </c>
      <c r="E106" s="15">
        <v>450</v>
      </c>
      <c r="F106" s="12" t="s">
        <v>207</v>
      </c>
      <c r="G106" s="16">
        <v>1.05</v>
      </c>
      <c r="H106" s="15">
        <v>21</v>
      </c>
      <c r="I106" s="16">
        <f t="shared" si="2"/>
        <v>1.2705</v>
      </c>
      <c r="J106" s="17">
        <f t="shared" si="3"/>
        <v>472.5</v>
      </c>
      <c r="K106" s="30"/>
      <c r="L106" s="30"/>
      <c r="M106" s="30"/>
      <c r="N106" s="30"/>
      <c r="O106" s="30"/>
      <c r="P106" s="30"/>
    </row>
    <row r="107" spans="1:16" s="26" customFormat="1" ht="69">
      <c r="A107" s="12" t="s">
        <v>210</v>
      </c>
      <c r="B107" s="42"/>
      <c r="C107" s="14" t="s">
        <v>50</v>
      </c>
      <c r="D107" s="14" t="s">
        <v>211</v>
      </c>
      <c r="E107" s="15">
        <v>500</v>
      </c>
      <c r="F107" s="12" t="s">
        <v>207</v>
      </c>
      <c r="G107" s="16">
        <v>1.19</v>
      </c>
      <c r="H107" s="15">
        <v>21</v>
      </c>
      <c r="I107" s="16">
        <f t="shared" si="2"/>
        <v>1.4399</v>
      </c>
      <c r="J107" s="17">
        <f t="shared" si="3"/>
        <v>595</v>
      </c>
      <c r="K107" s="30"/>
      <c r="L107" s="30"/>
      <c r="M107" s="30"/>
      <c r="N107" s="30"/>
      <c r="O107" s="30"/>
      <c r="P107" s="30"/>
    </row>
    <row r="108" spans="1:16" s="26" customFormat="1" ht="69">
      <c r="A108" s="12" t="s">
        <v>212</v>
      </c>
      <c r="B108" s="42"/>
      <c r="C108" s="14" t="s">
        <v>50</v>
      </c>
      <c r="D108" s="14" t="s">
        <v>213</v>
      </c>
      <c r="E108" s="15">
        <v>300</v>
      </c>
      <c r="F108" s="12" t="s">
        <v>207</v>
      </c>
      <c r="G108" s="16">
        <v>1.19</v>
      </c>
      <c r="H108" s="15">
        <v>21</v>
      </c>
      <c r="I108" s="16">
        <f t="shared" si="2"/>
        <v>1.4399</v>
      </c>
      <c r="J108" s="17">
        <f t="shared" si="3"/>
        <v>357</v>
      </c>
      <c r="K108" s="30"/>
      <c r="L108" s="30"/>
      <c r="M108" s="30"/>
      <c r="N108" s="30"/>
      <c r="O108" s="30"/>
      <c r="P108" s="30"/>
    </row>
    <row r="109" spans="1:16" s="26" customFormat="1" ht="69">
      <c r="A109" s="12" t="s">
        <v>214</v>
      </c>
      <c r="B109" s="42"/>
      <c r="C109" s="14" t="s">
        <v>50</v>
      </c>
      <c r="D109" s="14" t="s">
        <v>215</v>
      </c>
      <c r="E109" s="15">
        <v>150</v>
      </c>
      <c r="F109" s="12" t="s">
        <v>207</v>
      </c>
      <c r="G109" s="15">
        <v>3.86</v>
      </c>
      <c r="H109" s="15">
        <v>21</v>
      </c>
      <c r="I109" s="38">
        <f t="shared" si="2"/>
        <v>4.6705999999999994</v>
      </c>
      <c r="J109" s="17">
        <f t="shared" si="3"/>
        <v>579</v>
      </c>
      <c r="K109" s="30"/>
      <c r="L109" s="30"/>
      <c r="M109" s="30"/>
      <c r="N109" s="30"/>
      <c r="O109" s="30"/>
      <c r="P109" s="30"/>
    </row>
    <row r="110" spans="1:16" s="26" customFormat="1" ht="69">
      <c r="A110" s="12" t="s">
        <v>216</v>
      </c>
      <c r="B110" s="42"/>
      <c r="C110" s="14" t="s">
        <v>50</v>
      </c>
      <c r="D110" s="14" t="s">
        <v>217</v>
      </c>
      <c r="E110" s="15">
        <v>100</v>
      </c>
      <c r="F110" s="12" t="s">
        <v>207</v>
      </c>
      <c r="G110" s="15">
        <v>4.13</v>
      </c>
      <c r="H110" s="15">
        <v>21</v>
      </c>
      <c r="I110" s="38">
        <f t="shared" si="2"/>
        <v>4.9973000000000001</v>
      </c>
      <c r="J110" s="17">
        <f t="shared" si="3"/>
        <v>413</v>
      </c>
      <c r="K110" s="30"/>
      <c r="L110" s="30"/>
      <c r="M110" s="30"/>
      <c r="N110" s="30"/>
      <c r="O110" s="30"/>
      <c r="P110" s="30"/>
    </row>
    <row r="111" spans="1:16" s="26" customFormat="1" ht="69">
      <c r="A111" s="12" t="s">
        <v>218</v>
      </c>
      <c r="B111" s="42"/>
      <c r="C111" s="14" t="s">
        <v>50</v>
      </c>
      <c r="D111" s="14" t="s">
        <v>219</v>
      </c>
      <c r="E111" s="15">
        <v>100</v>
      </c>
      <c r="F111" s="12" t="s">
        <v>207</v>
      </c>
      <c r="G111" s="15">
        <v>5.55</v>
      </c>
      <c r="H111" s="15">
        <v>21</v>
      </c>
      <c r="I111" s="38">
        <f t="shared" si="2"/>
        <v>6.7154999999999996</v>
      </c>
      <c r="J111" s="17">
        <f t="shared" si="3"/>
        <v>555</v>
      </c>
      <c r="K111" s="30"/>
      <c r="L111" s="30"/>
      <c r="M111" s="30"/>
      <c r="N111" s="30"/>
      <c r="O111" s="30"/>
      <c r="P111" s="30"/>
    </row>
    <row r="112" spans="1:16" s="26" customFormat="1">
      <c r="A112" s="43" t="s">
        <v>106</v>
      </c>
      <c r="B112" s="43"/>
      <c r="C112" s="43"/>
      <c r="D112" s="43"/>
      <c r="E112" s="43"/>
      <c r="F112" s="43"/>
      <c r="G112" s="43"/>
      <c r="H112" s="43"/>
      <c r="I112" s="43"/>
      <c r="J112" s="23">
        <f>SUM(J48:J111)</f>
        <v>121051.90000000002</v>
      </c>
      <c r="K112" s="30"/>
      <c r="L112" s="40"/>
      <c r="M112" s="32"/>
      <c r="N112" s="30"/>
      <c r="O112" s="30"/>
      <c r="P112" s="30"/>
    </row>
    <row r="113" spans="1:16" s="26" customFormat="1">
      <c r="A113" s="43" t="s">
        <v>107</v>
      </c>
      <c r="B113" s="43"/>
      <c r="C113" s="43"/>
      <c r="D113" s="43"/>
      <c r="E113" s="43"/>
      <c r="F113" s="43"/>
      <c r="G113" s="43"/>
      <c r="H113" s="43"/>
      <c r="I113" s="43"/>
      <c r="J113" s="23">
        <f>J112*0.21</f>
        <v>25420.899000000005</v>
      </c>
      <c r="K113" s="30"/>
      <c r="L113" s="40"/>
      <c r="M113" s="32"/>
      <c r="N113" s="41"/>
      <c r="O113" s="32"/>
      <c r="P113" s="30"/>
    </row>
    <row r="114" spans="1:16" s="26" customFormat="1">
      <c r="A114" s="43" t="s">
        <v>108</v>
      </c>
      <c r="B114" s="43"/>
      <c r="C114" s="43"/>
      <c r="D114" s="43"/>
      <c r="E114" s="43"/>
      <c r="F114" s="43"/>
      <c r="G114" s="43"/>
      <c r="H114" s="43"/>
      <c r="I114" s="43"/>
      <c r="J114" s="23">
        <f>SUM(J112:J113)</f>
        <v>146472.79900000003</v>
      </c>
      <c r="K114" s="30"/>
      <c r="L114" s="40"/>
      <c r="M114" s="32"/>
      <c r="N114" s="30"/>
      <c r="O114" s="30"/>
      <c r="P114" s="30"/>
    </row>
    <row r="115" spans="1:16" s="26" customFormat="1">
      <c r="A115" s="4"/>
      <c r="B115" s="25"/>
      <c r="E115" s="27"/>
      <c r="F115" s="28"/>
      <c r="G115" s="27"/>
      <c r="H115" s="27"/>
      <c r="I115" s="27"/>
      <c r="J115" s="29"/>
      <c r="K115" s="30"/>
      <c r="L115" s="31"/>
      <c r="M115" s="32"/>
      <c r="N115" s="30"/>
      <c r="O115" s="30"/>
      <c r="P115" s="30"/>
    </row>
  </sheetData>
  <mergeCells count="16">
    <mergeCell ref="A41:I41"/>
    <mergeCell ref="A5:J5"/>
    <mergeCell ref="B12:B20"/>
    <mergeCell ref="B22:B27"/>
    <mergeCell ref="B29:B31"/>
    <mergeCell ref="A40:I40"/>
    <mergeCell ref="B105:B111"/>
    <mergeCell ref="A112:I112"/>
    <mergeCell ref="A113:I113"/>
    <mergeCell ref="A114:I114"/>
    <mergeCell ref="A42:I42"/>
    <mergeCell ref="A45:J45"/>
    <mergeCell ref="B48:B87"/>
    <mergeCell ref="B88:B90"/>
    <mergeCell ref="B91:B94"/>
    <mergeCell ref="B95:B10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2017-07-05T10:22:18Z</dcterms:modified>
</cp:coreProperties>
</file>