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7\"/>
    </mc:Choice>
  </mc:AlternateContent>
  <xr:revisionPtr revIDLastSave="0" documentId="13_ncr:1_{123960B7-1B5D-42F7-9CFF-CB8B62EFB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7" i="1" l="1"/>
  <c r="J176" i="1"/>
  <c r="J121" i="1"/>
  <c r="J120" i="1"/>
  <c r="J232" i="1"/>
  <c r="J231" i="1"/>
  <c r="J233" i="1" s="1"/>
  <c r="J227" i="1"/>
  <c r="J226" i="1"/>
  <c r="J225" i="1"/>
  <c r="J224" i="1"/>
  <c r="J223" i="1"/>
  <c r="J222" i="1"/>
  <c r="J221" i="1"/>
  <c r="J217" i="1"/>
  <c r="J216" i="1"/>
  <c r="J215" i="1"/>
  <c r="J214" i="1"/>
  <c r="J210" i="1"/>
  <c r="J209" i="1"/>
  <c r="J208" i="1"/>
  <c r="J207" i="1"/>
  <c r="J206" i="1"/>
  <c r="J205" i="1"/>
  <c r="J204" i="1"/>
  <c r="J200" i="1"/>
  <c r="J199" i="1"/>
  <c r="J198" i="1"/>
  <c r="J194" i="1"/>
  <c r="J193" i="1"/>
  <c r="J192" i="1"/>
  <c r="J191" i="1"/>
  <c r="J190" i="1"/>
  <c r="J189" i="1"/>
  <c r="J188" i="1"/>
  <c r="J187" i="1"/>
  <c r="J186" i="1"/>
  <c r="J182" i="1"/>
  <c r="J181" i="1"/>
  <c r="J180" i="1"/>
  <c r="J175" i="1"/>
  <c r="J174" i="1"/>
  <c r="J173" i="1"/>
  <c r="J172" i="1"/>
  <c r="J171" i="1"/>
  <c r="J170" i="1"/>
  <c r="J169" i="1"/>
  <c r="J168" i="1"/>
  <c r="J164" i="1"/>
  <c r="J163" i="1"/>
  <c r="J162" i="1"/>
  <c r="J161" i="1"/>
  <c r="J160" i="1"/>
  <c r="J159" i="1"/>
  <c r="J158" i="1"/>
  <c r="J157" i="1"/>
  <c r="J156" i="1"/>
  <c r="J155" i="1"/>
  <c r="J151" i="1"/>
  <c r="J150" i="1"/>
  <c r="J149" i="1"/>
  <c r="J148" i="1"/>
  <c r="J147" i="1"/>
  <c r="J146" i="1"/>
  <c r="J145" i="1"/>
  <c r="J141" i="1"/>
  <c r="J140" i="1"/>
  <c r="J139" i="1"/>
  <c r="J138" i="1"/>
  <c r="J137" i="1"/>
  <c r="J136" i="1"/>
  <c r="J135" i="1"/>
  <c r="J134" i="1"/>
  <c r="J133" i="1"/>
  <c r="J132" i="1"/>
  <c r="J128" i="1"/>
  <c r="J127" i="1"/>
  <c r="J126" i="1"/>
  <c r="J125" i="1"/>
  <c r="J124" i="1"/>
  <c r="J119" i="1"/>
  <c r="J118" i="1"/>
  <c r="J117" i="1"/>
  <c r="J116" i="1"/>
  <c r="J115" i="1"/>
  <c r="J114" i="1"/>
  <c r="J113" i="1"/>
  <c r="J112" i="1"/>
  <c r="J111" i="1"/>
  <c r="J110" i="1"/>
  <c r="J109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89" i="1"/>
  <c r="J88" i="1"/>
  <c r="J87" i="1"/>
  <c r="J86" i="1"/>
  <c r="J85" i="1"/>
  <c r="J84" i="1"/>
  <c r="J83" i="1"/>
  <c r="J82" i="1"/>
  <c r="J81" i="1"/>
  <c r="J80" i="1"/>
  <c r="J79" i="1"/>
  <c r="J75" i="1"/>
  <c r="J74" i="1"/>
  <c r="J73" i="1"/>
  <c r="J72" i="1"/>
  <c r="J71" i="1"/>
  <c r="J70" i="1"/>
  <c r="J69" i="1"/>
  <c r="J68" i="1"/>
  <c r="J67" i="1"/>
  <c r="J66" i="1"/>
  <c r="J65" i="1"/>
  <c r="J64" i="1"/>
  <c r="J60" i="1"/>
  <c r="J59" i="1"/>
  <c r="J58" i="1"/>
  <c r="J57" i="1"/>
  <c r="J56" i="1"/>
  <c r="J55" i="1"/>
  <c r="J54" i="1"/>
  <c r="J53" i="1"/>
  <c r="J52" i="1"/>
  <c r="J51" i="1"/>
  <c r="J47" i="1"/>
  <c r="J46" i="1"/>
  <c r="J42" i="1"/>
  <c r="J43" i="1" s="1"/>
  <c r="J38" i="1"/>
  <c r="J37" i="1"/>
  <c r="J33" i="1"/>
  <c r="J32" i="1"/>
  <c r="J28" i="1"/>
  <c r="J27" i="1"/>
  <c r="J26" i="1"/>
  <c r="J22" i="1"/>
  <c r="J21" i="1"/>
  <c r="J17" i="1"/>
  <c r="J16" i="1"/>
  <c r="J18" i="1" s="1"/>
  <c r="J48" i="1" l="1"/>
  <c r="J76" i="1"/>
  <c r="J39" i="1"/>
  <c r="J29" i="1"/>
  <c r="J90" i="1"/>
  <c r="J142" i="1"/>
  <c r="J165" i="1"/>
  <c r="J201" i="1"/>
  <c r="J218" i="1"/>
  <c r="J228" i="1"/>
  <c r="J61" i="1"/>
  <c r="J152" i="1"/>
  <c r="J211" i="1"/>
  <c r="J34" i="1"/>
  <c r="J106" i="1"/>
  <c r="J129" i="1"/>
  <c r="J183" i="1"/>
  <c r="J195" i="1"/>
  <c r="J23" i="1"/>
  <c r="G234" i="1"/>
  <c r="H234" i="1"/>
  <c r="F234" i="1"/>
  <c r="J234" i="1" l="1"/>
  <c r="J235" i="1" s="1"/>
  <c r="J236" i="1" s="1"/>
  <c r="J7" i="1" s="1"/>
</calcChain>
</file>

<file path=xl/sharedStrings.xml><?xml version="1.0" encoding="utf-8"?>
<sst xmlns="http://schemas.openxmlformats.org/spreadsheetml/2006/main" count="531" uniqueCount="258">
  <si>
    <t>Kompleksas:</t>
  </si>
  <si>
    <t>Objektas:</t>
  </si>
  <si>
    <t>Žiniaraštis:</t>
  </si>
  <si>
    <t>Iš viso už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</si>
  <si>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</si>
  <si>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</si>
  <si>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</si>
  <si>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</si>
  <si>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</si>
  <si>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</si>
  <si>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</si>
  <si>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</si>
  <si>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</si>
  <si>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</si>
  <si>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</si>
  <si>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</si>
  <si>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</si>
  <si>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Kultūros paskirties statinių (unikalus nr. 1094-0387-7010, unikalus nr. 1094-0387-7022, unikalus nr. 1094-0387-7052) Trakų g. 10, Vilniuje, kapitalinio remonto projektas.</t>
  </si>
  <si>
    <t>Konstrukcijų dalis</t>
  </si>
  <si>
    <t>S9-Specifiniai darbai</t>
  </si>
  <si>
    <t>4371,83</t>
  </si>
  <si>
    <t>S10-Sezoniniai darbai</t>
  </si>
  <si>
    <t>229,22</t>
  </si>
  <si>
    <t>Skyrius   Monolitinių g/b galvenų ir pamato plokščių įrengimas</t>
  </si>
  <si>
    <t>N6-15 (S9=1,04 S10=1,15)</t>
  </si>
  <si>
    <t>Gelžbetoninės pamatų plokštės, įrengiant klojinius iš skydų, paduodant betoną kranu</t>
  </si>
  <si>
    <t>m3</t>
  </si>
  <si>
    <t>X320-9</t>
  </si>
  <si>
    <t>Betono mišiniai C25/30</t>
  </si>
  <si>
    <t>Iš viso už skyrių  Monolitinių g/b galvenų ir pamato plokščių įrengimas</t>
  </si>
  <si>
    <t>Skyrius   Mūrinės konstrukcijos</t>
  </si>
  <si>
    <t>F8-1-2 (S9=1,12 S10=1,15)</t>
  </si>
  <si>
    <t>Silikatinių plytų mūras</t>
  </si>
  <si>
    <t>N8-196 (S9=1,07 S10=1,15)</t>
  </si>
  <si>
    <t>Paduodant medžiagas rankiniu būdu (30m atstumu) silikatinių sienų mūrui pridėti</t>
  </si>
  <si>
    <t>Iš viso už skyrių  Mūrinės konstrukcijos</t>
  </si>
  <si>
    <t>Skyrius   Plieninių konstrukcijų montavimas</t>
  </si>
  <si>
    <t>R24-12</t>
  </si>
  <si>
    <t>Plieninių sijų montavimas perdangoms ant esamų mūrinių sienų, kai angos iki 5m</t>
  </si>
  <si>
    <t>t</t>
  </si>
  <si>
    <t>X60</t>
  </si>
  <si>
    <t>Metalinės konstrukcijos</t>
  </si>
  <si>
    <t>F15-6-9</t>
  </si>
  <si>
    <t>Metalinių konstrukcijų dažymas aliejiniais dažais (2 kartus), gruntuojant</t>
  </si>
  <si>
    <t>Iš viso už skyrių  Plieninių konstrukcijų montavimas</t>
  </si>
  <si>
    <t>Skyrius   Monolitiniai g/b perdenginiai</t>
  </si>
  <si>
    <t>N6-115 (S9=1,04 S10=1,15)</t>
  </si>
  <si>
    <t>Perdenginių ant metalinių sijų arba tarpų tarp surenkamų perdenginių betonavimas</t>
  </si>
  <si>
    <t>X320-10</t>
  </si>
  <si>
    <t>Betono mišiniai C30/37</t>
  </si>
  <si>
    <t>Iš viso už skyrių  Monolitiniai g/b perdenginiai</t>
  </si>
  <si>
    <t>Skyrius   Medinės konstrukcijos</t>
  </si>
  <si>
    <t>N10-14 (S9=1,03)</t>
  </si>
  <si>
    <t>Karkaso įrengimas iš tašų</t>
  </si>
  <si>
    <t>N10-206-2 (S9=1,17)</t>
  </si>
  <si>
    <t>Medinių atskirų detalių ir atskirų vietų antiseptikavimas pasta (100 m2 antiseptikuoto paviršiaus)</t>
  </si>
  <si>
    <t>100m2</t>
  </si>
  <si>
    <t>Iš viso už skyrių  Medinės konstrukcijos</t>
  </si>
  <si>
    <t>Skyrius   Monolitiniai ruožai</t>
  </si>
  <si>
    <t>N6-144 (S9=1,04 S10=1,15)</t>
  </si>
  <si>
    <t>Gelžbetoninių juostų padarymas, įrengiant klojinius</t>
  </si>
  <si>
    <t>Iš viso už skyrių  Monolitiniai ruožai</t>
  </si>
  <si>
    <t>Skyrius   Konstrukcijų stiprinimas</t>
  </si>
  <si>
    <t>N46-8 (S9=1,07)</t>
  </si>
  <si>
    <t>Mūrinių sienų sustiprinimas plieninėmis traukėmis</t>
  </si>
  <si>
    <t>N15-61 (S9=1,09)</t>
  </si>
  <si>
    <t>Karnizų ir juostų, aptrauktų vielos tinklu, be karkaso įrengimo, labai geras tinkas</t>
  </si>
  <si>
    <t>Iš viso už skyrių  Konstrukcijų stiprinimas</t>
  </si>
  <si>
    <t>Skyrius   Grindų GR-1-1 detalė</t>
  </si>
  <si>
    <t>N11P-1501</t>
  </si>
  <si>
    <t>Armuotų betoninių grindų įrengimas, šlifuojant - glaistant (be armavimo darbų),paduodant betoną siurbliu, kai sluoksnio storis  80 mm</t>
  </si>
  <si>
    <t>N11P-1508 (S9=1,12)</t>
  </si>
  <si>
    <t>Betoninių grindų armavimas  tinklais</t>
  </si>
  <si>
    <t>N11P-0201 (S9=1,14)</t>
  </si>
  <si>
    <t>Grindų ritininių hidroizoliacijų įrengimas, klojant plėvelę, suklijuojant siūles</t>
  </si>
  <si>
    <t>m2</t>
  </si>
  <si>
    <t>N11P-0302</t>
  </si>
  <si>
    <t>Grindų šiltinamųjų (garso) izoliacijų įrengimas, naudojant izoliacines plokštes,kai putų polistireno plokštės storis  200 mm</t>
  </si>
  <si>
    <t>X903-53</t>
  </si>
  <si>
    <t>Ekstrudinis polistireninis putplastis (XPS)</t>
  </si>
  <si>
    <t>N11P-0103</t>
  </si>
  <si>
    <t>Posluoksnių įrengimas grindims mažosios mechanizacijos priemonėmis,kai skaldos sluoksnio storis  150 mm</t>
  </si>
  <si>
    <t>Posluoksnių įrengimas grindims mažosios mechanizacijos priemonėmis,kai smėlio sluoksnio storis  300 mm</t>
  </si>
  <si>
    <t>N11P-0101</t>
  </si>
  <si>
    <t>Grunto po grindų pagrindais tankinimas  mechanizuotai, naudojant  žvyrą</t>
  </si>
  <si>
    <t>Iš viso už skyrių  Grindų GR-1-1 detalė</t>
  </si>
  <si>
    <t>Skyrius   Grindų GR-1-2 detalė</t>
  </si>
  <si>
    <t>N11P-0204</t>
  </si>
  <si>
    <t>Grindų teptinių (dviejų komponentų masės) hidroizoliacijų įrengimas po keraminių plytelių danga  be pagrindo šlifavimo ir gruntavimo</t>
  </si>
  <si>
    <t>X554-84</t>
  </si>
  <si>
    <t>Remmers skysta hidroizoliacija naudojama san. mazguose "Flussige Folie"</t>
  </si>
  <si>
    <t>kg</t>
  </si>
  <si>
    <t>Iš viso už skyrių  Grindų GR-1-2 detalė</t>
  </si>
  <si>
    <t>Skyrius   Grindų GR-2-1 detalė</t>
  </si>
  <si>
    <t>Armuotų betoninių grindų įrengimas, šlifuojant - glaistant (be armavimo darbų),paduodant betoną siurbliu, kai sluoksnio storis  70 mm</t>
  </si>
  <si>
    <t>Grindų šiltinamųjų (garso) izoliacijų įrengimas, naudojant izoliacines plokštes , kai pagrindo mineralinės vatos plokštės storis  20.00 mm</t>
  </si>
  <si>
    <t>X756-237</t>
  </si>
  <si>
    <t>Kietos akmens vatos plokštės Isover-N 20 (Orsil N), 20mm</t>
  </si>
  <si>
    <t>Grindų šiltinamųjų (garso) izoliacijų įrengimas, naudojant izoliacines plokštes,kai putų polistireno plokštės storis  50 mm</t>
  </si>
  <si>
    <t>N26P-1107</t>
  </si>
  <si>
    <t>Tarpiklių sudėjimas tarp konstrukcijų ir grindų , kai tarpikliai mineralinės vatos</t>
  </si>
  <si>
    <t>100m</t>
  </si>
  <si>
    <t>Iš viso už skyrių  Grindų GR-2-1 detalė</t>
  </si>
  <si>
    <t>Skyrius   Grindų GR-2-2 detalė</t>
  </si>
  <si>
    <t>N11P-0203 (S9=1,14)</t>
  </si>
  <si>
    <t>Grindų bituminių teptinių hidroizoliacijų įrengimas *kaučiukinė</t>
  </si>
  <si>
    <t>Iš viso už skyrių  Grindų GR-2-2 detalė</t>
  </si>
  <si>
    <t>Skyrius   Grindų GR-3-1 detalė</t>
  </si>
  <si>
    <t>Grindų šiltinamųjų (garso) izoliacijų įrengimas, naudojant izoliacines plokštes,kai putų polistireno plokštės storis  30 mm</t>
  </si>
  <si>
    <t>Iš viso už skyrių  Grindų GR-3-1 detalė</t>
  </si>
  <si>
    <t>Skyrius   Sienos SN-1 detalė</t>
  </si>
  <si>
    <t>N15P-0203</t>
  </si>
  <si>
    <t>Sienų vidinių paviršių pagrindo gruntavimas sukibimą gerinančiais gruntais voleliu</t>
  </si>
  <si>
    <t>N15-76-2 (S9=1,12)</t>
  </si>
  <si>
    <t>Sienų vidinių paviršių 10 mm storio viensluoksnis tinkas (rankiniu būdu) *paviršių išlyginimas</t>
  </si>
  <si>
    <t>N60-24 (S10=1,15)</t>
  </si>
  <si>
    <t>Sienų šiltinimas tinkuotomis izoliacinėmis kietomis putų polistirolo plokštėmis, jas klijuojant (100 m2 paviršiaus)</t>
  </si>
  <si>
    <t>X88001001</t>
  </si>
  <si>
    <t>Gipso plokštė + fenolio putų plokštė (vidaus apiltinimo sistema), t=12,5+80 mm</t>
  </si>
  <si>
    <t>X88001002</t>
  </si>
  <si>
    <t>Klijuojančios putos polistirolui Therm PU Fix</t>
  </si>
  <si>
    <t>l</t>
  </si>
  <si>
    <t>Iš viso už skyrių  Sienos SN-1 detalė</t>
  </si>
  <si>
    <t>Skyrius   Stogo ST-1 ir ST-1.1detalė</t>
  </si>
  <si>
    <t>N10-66</t>
  </si>
  <si>
    <t>Ilginių įrengimas iš tašų</t>
  </si>
  <si>
    <t>N10-67-1</t>
  </si>
  <si>
    <t>Gegnių (150x50), stygų ir murlotų gamyba ir montavimas* antgegniai</t>
  </si>
  <si>
    <t>N10P-1103 (S9=1,17)</t>
  </si>
  <si>
    <t>Medinių konstrukcijų padengimas ugniai atspariais dažais, kai konstrukcijos plotis  iki 250mm</t>
  </si>
  <si>
    <t>N12P-0305</t>
  </si>
  <si>
    <t>Denginių plėvelinės garo, vėjo izoliacijos įrengimas , klojant plėvelę iš viršaus, suklijuojant sandūras</t>
  </si>
  <si>
    <t>N26P-1302</t>
  </si>
  <si>
    <t>Šlaitinių stogų vėjo izoliacijos įrengimas</t>
  </si>
  <si>
    <t>X749-231</t>
  </si>
  <si>
    <t>Priešvėjinės mineralinės vatos plokštės Isover, 30mm</t>
  </si>
  <si>
    <t>N26P-1301</t>
  </si>
  <si>
    <t>Šlaitinių stogų šiltinimas vienu sluoksniu, naudojant apkrovas nelaikančias mineralinės vatos plokštes , klojant iš apačios, kai izoliacijos sluoksnio storis  70.00 mm</t>
  </si>
  <si>
    <t>Šlaitinių stogų šiltinimas vienu sluoksniu, naudojant apkrovas nelaikančias mineralinės vatos plokštes , klojant iš apačios, kai izoliacijos sluoksnio storis  250.00 mm</t>
  </si>
  <si>
    <t>Denginių plėvelinės garo, vėjo izoliacijos įrengimas, klojant plėvelę iš apačios</t>
  </si>
  <si>
    <t>Iš viso už skyrių  Stogo ST-1 ir ST-1.1detalė</t>
  </si>
  <si>
    <t>Skyrius   Stogo ST-2 detalė</t>
  </si>
  <si>
    <t>N26P-1303</t>
  </si>
  <si>
    <t>Šlaitinių stogų šiltinimas vienu sluoksniu, naudojant putų polistireno plokštes , klojant iš viršaus, kai izoliacijos sluoksnio storis  150 mm</t>
  </si>
  <si>
    <t>X220685</t>
  </si>
  <si>
    <t>Putų poliuretanas</t>
  </si>
  <si>
    <t>Iš viso už skyrių  Stogo ST-2 detalė</t>
  </si>
  <si>
    <t>Skyrius   Stogo ST-3 detalė</t>
  </si>
  <si>
    <t>Šlaitinių stogų šiltinimas vienu sluoksniu, naudojant apkrovas nelaikančias mineralinės vatos plokštes, klojant iš viršaus, kai izoliacijos sluoksnio storis  150 mm</t>
  </si>
  <si>
    <t>Šlaitinių stogų šiltinimas vienu sluoksniu, naudojant apkrovas nelaikančias mineralinės vatos plokštes, klojant iš apačios, kai izoliacijos sluoksnio storis  50 mm</t>
  </si>
  <si>
    <t>X749-228</t>
  </si>
  <si>
    <t>Priešvėjinės mineralinės vatos plokštės Isover RKL 31, 50mm</t>
  </si>
  <si>
    <t>Šlaitinių stogų šiltinimas vienu sluoksniu, naudojant apkrovas nelaikančias mineralinės vatos plokštes,klojant iš apačios, kai izoliacijos sluoksnio storis  100 mm</t>
  </si>
  <si>
    <t>Iš viso už skyrių  Stogo ST-3 detalė</t>
  </si>
  <si>
    <t>Skyrius   Stogo ST-4 detalė</t>
  </si>
  <si>
    <t>N12P-0501 (S9=1,14 S10=1,15)</t>
  </si>
  <si>
    <t>Plokščių stogų dengimas ritinine bitumine danga ( dvisluoksne, prilydant)</t>
  </si>
  <si>
    <t>R62P-5316</t>
  </si>
  <si>
    <t>Plokščių stogų, apšiltinamų polistireniniu putplasčiu, papildomo viršutinio mineralinės vatos sluoksnio klojimas , kai plokštės storis  40.00 mm</t>
  </si>
  <si>
    <t>N12P-0103</t>
  </si>
  <si>
    <t>Denginių nuolydžio *min 20mm storio sluoksnių  įrengimas iš termoizoliacinių plokščių ( polistireninio putplasčio plokštės)</t>
  </si>
  <si>
    <t>N12P-0404</t>
  </si>
  <si>
    <t>Denginių šiltinamosios izoliacijos įrengimas, naudojant polistireninio putplasčio plokštes (plokštė 200 mm storio , be tvirtinimo)</t>
  </si>
  <si>
    <t>N12P-0401</t>
  </si>
  <si>
    <t>Viensluoksnės denginių šiltinamosios izoliacijos įrengimas, naudojant apkrovas laikančias mineralinės vatos plokštes (plokštė 20 mm  storio , be tvirtinimo)</t>
  </si>
  <si>
    <t>N12P-0408</t>
  </si>
  <si>
    <t>Papildomas šiltinamosios izoliacijos tvirtinimas smeigėmis , kai pagrindas profiliuota skarda, medis</t>
  </si>
  <si>
    <t>100vnt</t>
  </si>
  <si>
    <t>X965-159</t>
  </si>
  <si>
    <t>Smeigė EJOT ejotherm STR U 2 G-255  visų rūšių pagrindams (akm.vatai ar polist.)</t>
  </si>
  <si>
    <t>Iš viso už skyrių  Stogo ST-4 detalė</t>
  </si>
  <si>
    <t>Skyrius   Žemės darbai</t>
  </si>
  <si>
    <t>N46-162</t>
  </si>
  <si>
    <t>Grunto kasimas pastate, keičiant grindų lygį, kai gruntas III grupės</t>
  </si>
  <si>
    <t>N1P-1302</t>
  </si>
  <si>
    <t>Grunto transportavimas 6t autosavivarčiais 1km atstumu, pakraunant 0,4m3 kaušo talpos ekskavatoriumi , kai gruntas III grupės</t>
  </si>
  <si>
    <t>100m3</t>
  </si>
  <si>
    <t>N1P-1314 (K4=19)</t>
  </si>
  <si>
    <t>Grunto transportavimo sąnaudų pokytis už papildomą 1km atstumą, vežant 6 autosavivarčiais , kai gruntas III-IV grupės</t>
  </si>
  <si>
    <t>Iš viso už skyrių  Žemės darbai</t>
  </si>
  <si>
    <t>Skyrius   Demontavimo darbai</t>
  </si>
  <si>
    <t>N46-164 (S9=1,17)</t>
  </si>
  <si>
    <t>Pagrindo po grindimis iš betono su žvyru išardymas</t>
  </si>
  <si>
    <t>R6-4 (S9=1,17)</t>
  </si>
  <si>
    <t>Mūrinių pertvarų išardymas rankiniu būdu, be plytų atrinkimo</t>
  </si>
  <si>
    <t>N46-132 (S9=1,17)</t>
  </si>
  <si>
    <t>Gelžbetoninių pamatų išardymas</t>
  </si>
  <si>
    <t>N46-157</t>
  </si>
  <si>
    <t>Gegnių išardymas</t>
  </si>
  <si>
    <t>R23-71</t>
  </si>
  <si>
    <t>Medžiagų (suverstinių ir parankių) panešimas 10 m atstumu</t>
  </si>
  <si>
    <t>R23-72 (K4=2)</t>
  </si>
  <si>
    <t>Nešant daugiau kaip 10 m atstumu už papildomus 10 m prie normatyvų R23-71 pridėti</t>
  </si>
  <si>
    <t>R23-62</t>
  </si>
  <si>
    <t>Statybinių šiukšlių išvežimas 10 km atstumu automobiliais-savivarčiais, pakraunant rankiniu būdu</t>
  </si>
  <si>
    <t>R23-66 (K4=15)</t>
  </si>
  <si>
    <t>Transportuojant statybines šiukšles už kiekvieną papildomą kilometrą pridėti</t>
  </si>
  <si>
    <t>X88001003</t>
  </si>
  <si>
    <t>Savartyno eksploatacija</t>
  </si>
  <si>
    <t>Iš viso už skyrių  Demontavimo darbai</t>
  </si>
  <si>
    <t>Skyrius   Mūrinių paviršių apsauga nuo druskų</t>
  </si>
  <si>
    <t>N13-147</t>
  </si>
  <si>
    <t>Įvairių paviršių valymas metaliniu šepečiu rankiniu būdu</t>
  </si>
  <si>
    <t>10m2</t>
  </si>
  <si>
    <t>A32-18</t>
  </si>
  <si>
    <t>II sudėtingumo kategorijos paviršių nudruskinimas ir sutvirtinimas kompresais</t>
  </si>
  <si>
    <t>10 dm2</t>
  </si>
  <si>
    <t>X794-38</t>
  </si>
  <si>
    <t>Remmers priemonė druskų surišimui (impregnantas) "Salzsperre"</t>
  </si>
  <si>
    <t>Iš viso už skyrių  Mūrinių paviršių apsauga nuo druskų</t>
  </si>
  <si>
    <t>Skyrius   Rūsio hidroizoliavimo detalė HIDR-1</t>
  </si>
  <si>
    <t>N27P-27-2 (S10=1,15)</t>
  </si>
  <si>
    <t>Dolomito skaldelės šaligatvio pagrindo įrengimas (sluoksnio storis  15 cm)</t>
  </si>
  <si>
    <t>N27P-66-1 (K4=2  S10=1,15)</t>
  </si>
  <si>
    <t>Geotekstilės paklojimas *2sl.</t>
  </si>
  <si>
    <t>N27P-8-1 (S10=1,15)</t>
  </si>
  <si>
    <t>Pagrindo paruošiamojo arba išlyginamojo sluoksnio įrengimas(smėlio)</t>
  </si>
  <si>
    <t>R62P-0407 (S10=1,15)</t>
  </si>
  <si>
    <t>Rūsio sienų ir cokolio šiltinimas , naudojant putų polistireno plokštes, kai izoliacijos sluoksnio storis  200.00 mm</t>
  </si>
  <si>
    <t>X903-32</t>
  </si>
  <si>
    <t>Ekstrudinis polistireninis putplastis "Penoplex"</t>
  </si>
  <si>
    <t>R62P-0404</t>
  </si>
  <si>
    <t>Ritininių medžiagų hidroizoliacijos įrengimas, šiltinant cokolius ir rūsio sienas ( tvirtinant drenažo ritininę dangą)</t>
  </si>
  <si>
    <t>*Rūsio dengimas ritinine bitumine danga ( dvisluoksne, prilydant)</t>
  </si>
  <si>
    <t>Iš viso už skyrių  Rūsio hidroizoliavimo detalė HIDR-1</t>
  </si>
  <si>
    <t>Skyrius   GRL-1 detalė</t>
  </si>
  <si>
    <t>Armuotų betoninių grindų įrengimas, šlifuojant - glaistant (be armavimo darbų),paduodant betoną siurbliu, kai sluoksnio storis  100 mm</t>
  </si>
  <si>
    <t>Posluoksnių įrengimas grindims mažosios mechanizacijos priemonėmis , kai skaldos sluoksnio storis  150.00 mm</t>
  </si>
  <si>
    <t>Posluoksnių įrengimas grindims mažosios mechanizacijos priemonėmis , kai smėlio sluoksnio storis  300.00 mm</t>
  </si>
  <si>
    <t>Iš viso už skyrių  GRL-1 detalė</t>
  </si>
  <si>
    <t>Skyrius   Papildomų konstrukcijų kiekiai lauke esančio stogelio ir pamato dyzelio generatoriui</t>
  </si>
  <si>
    <t>Armuotų betoninių grindų įrengimas, šlifuojant - glaistant (be armavimo darbų) , paduodant betoną siurbliu, kai sluoksnio storis  300.00 mm</t>
  </si>
  <si>
    <t>Betoninių grindų armavimas tinklais</t>
  </si>
  <si>
    <t>N9-130 (S9=1,04)</t>
  </si>
  <si>
    <t>Lentynos ir kitos konstrukcijos, tvirtinamos prie pamatų</t>
  </si>
  <si>
    <t>Iš viso už skyrių  Papildomų konstrukcijų kiekiai lauke esančio stogelio ir pamato dyzelio generatoriui</t>
  </si>
  <si>
    <t>Skyrius   Papildomų konstrukcijų kiekiai angų stoge įrengimui</t>
  </si>
  <si>
    <t>*Stogo g/b konstrukcijų sustiprinimas plieninėmis traukėmis</t>
  </si>
  <si>
    <t>Iš viso už skyrių  Papildomų konstrukcijų kiekiai angų stoge įrengimui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</si>
  <si>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</si>
  <si>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</si>
  <si>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</si>
  <si>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</si>
  <si>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</si>
  <si>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</si>
  <si>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</si>
  <si>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</si>
  <si>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>L o k a l i n ė  s ą m a t a  N r. 1</t>
  </si>
  <si>
    <t>Vieneto</t>
  </si>
  <si>
    <t>kaina</t>
  </si>
  <si>
    <t>Sudaryta 2022.04 kainų lygiu.</t>
  </si>
  <si>
    <t>6</t>
  </si>
  <si>
    <t>7</t>
  </si>
  <si>
    <t>D A R B Ų    K I E K I Ų    Ž I N I A R A Š T I S</t>
  </si>
  <si>
    <t>Keramzito granulės</t>
  </si>
  <si>
    <t>Profiliuotas paklotas T70-57L-846</t>
  </si>
  <si>
    <t>N11-33</t>
  </si>
  <si>
    <t>N9P-0401-1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</si>
</sst>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9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  <font>
      <sz val="9.75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9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NumberFormat="1" applyFont="1" applyAlignment="1"/>
    <xf numFmtId="2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0" fontId="2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" fontId="3" fillId="0" borderId="16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2" fontId="3" fillId="0" borderId="14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2" fontId="3" fillId="0" borderId="14" xfId="0" applyNumberFormat="1" applyFont="1" applyBorder="1" applyAlignment="1">
      <alignment horizontal="right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top"/>
    </xf>
    <xf numFmtId="2" fontId="3" fillId="0" borderId="13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2" fontId="2" fillId="0" borderId="10" xfId="0" quotePrefix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right" vertical="top"/>
    </xf>
    <xf numFmtId="1" fontId="3" fillId="0" borderId="15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2" fontId="2" fillId="0" borderId="17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 wrapText="1"/>
    </xf>
    <xf numFmtId="2" fontId="2" fillId="0" borderId="18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right" vertical="top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2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167" fontId="3" fillId="0" borderId="18" xfId="0" applyNumberFormat="1" applyFont="1" applyBorder="1"/>
    <xf numFmtId="0" fontId="2" fillId="0" borderId="21" xfId="0" applyNumberFormat="1" applyFont="1" applyBorder="1" applyAlignment="1">
      <alignment horizontal="center" vertical="top"/>
    </xf>
    <xf numFmtId="2" fontId="2" fillId="0" borderId="14" xfId="0" quotePrefix="1" applyNumberFormat="1" applyFont="1" applyBorder="1" applyAlignment="1">
      <alignment horizontal="right" vertical="top"/>
    </xf>
    <xf numFmtId="0" fontId="2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vertical="top"/>
    </xf>
    <xf numFmtId="0" fontId="3" fillId="0" borderId="17" xfId="0" applyFont="1" applyBorder="1"/>
    <xf numFmtId="0" fontId="3" fillId="0" borderId="17" xfId="0" applyFont="1" applyBorder="1" applyAlignment="1">
      <alignment horizontal="left"/>
    </xf>
    <xf numFmtId="2" fontId="3" fillId="0" borderId="17" xfId="0" applyNumberFormat="1" applyFont="1" applyBorder="1"/>
    <xf numFmtId="166" fontId="3" fillId="3" borderId="17" xfId="0" applyNumberFormat="1" applyFont="1" applyFill="1" applyBorder="1"/>
    <xf numFmtId="167" fontId="3" fillId="0" borderId="17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7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left" vertical="top" wrapText="1"/>
    </xf>
    <xf numFmtId="2" fontId="8" fillId="0" borderId="10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2" fontId="3" fillId="0" borderId="10" xfId="0" applyNumberFormat="1" applyFont="1" applyFill="1" applyBorder="1" applyAlignment="1">
      <alignment horizontal="right" vertical="top"/>
    </xf>
    <xf numFmtId="1" fontId="3" fillId="0" borderId="15" xfId="0" applyNumberFormat="1" applyFont="1" applyFill="1" applyBorder="1" applyAlignment="1">
      <alignment horizontal="center" vertical="top"/>
    </xf>
    <xf numFmtId="0" fontId="3" fillId="0" borderId="9" xfId="0" applyNumberFormat="1" applyFont="1" applyFill="1" applyBorder="1" applyAlignment="1">
      <alignment horizontal="center" vertical="top"/>
    </xf>
    <xf numFmtId="0" fontId="3" fillId="0" borderId="10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258"/>
  <sheetViews>
    <sheetView showZeros="0" tabSelected="1" workbookViewId="0">
      <pane ySplit="2" topLeftCell="A40" activePane="bottomLeft" state="frozen"/>
      <selection pane="bottomLeft" activeCell="E53" sqref="E53"/>
    </sheetView>
  </sheetViews>
  <sheetFormatPr defaultColWidth="9.33203125" defaultRowHeight="12.75"/>
  <cols>
    <col min="1" max="1" width="4.6640625" style="70" customWidth="1"/>
    <col min="2" max="2" width="9" style="71" customWidth="1"/>
    <col min="3" max="3" width="31.6640625" style="72" customWidth="1"/>
    <col min="4" max="4" width="7.1640625" style="84" customWidth="1"/>
    <col min="5" max="5" width="8.33203125" style="84" customWidth="1"/>
    <col min="6" max="6" width="10" style="85" hidden="1" customWidth="1"/>
    <col min="7" max="7" width="10.83203125" style="85" hidden="1" customWidth="1"/>
    <col min="8" max="8" width="10.1640625" style="85" hidden="1" customWidth="1"/>
    <col min="9" max="9" width="10.1640625" style="86" customWidth="1"/>
    <col min="10" max="10" width="14.33203125" style="85" customWidth="1"/>
    <col min="11" max="16384" width="9.33203125" style="4"/>
  </cols>
  <sheetData>
    <row r="1" spans="1:10" s="19" customFormat="1">
      <c r="A1" s="13" t="s">
        <v>247</v>
      </c>
      <c r="B1" s="14"/>
      <c r="C1" s="15">
        <v>220</v>
      </c>
      <c r="D1" s="16"/>
      <c r="E1" s="16">
        <v>146</v>
      </c>
      <c r="F1" s="17"/>
      <c r="G1" s="17"/>
      <c r="H1" s="17"/>
      <c r="I1" s="18"/>
      <c r="J1" s="17"/>
    </row>
    <row r="2" spans="1:10" s="19" customFormat="1">
      <c r="A2" s="87" t="s">
        <v>253</v>
      </c>
      <c r="B2" s="20"/>
      <c r="C2" s="20"/>
      <c r="D2" s="20"/>
      <c r="E2" s="21"/>
      <c r="F2" s="22"/>
      <c r="G2" s="22"/>
      <c r="H2" s="22"/>
      <c r="I2" s="23"/>
      <c r="J2" s="22"/>
    </row>
    <row r="3" spans="1:10" s="27" customFormat="1">
      <c r="A3" s="24" t="s">
        <v>250</v>
      </c>
      <c r="B3" s="24"/>
      <c r="C3" s="24"/>
      <c r="D3" s="24"/>
      <c r="E3" s="24"/>
      <c r="F3" s="25"/>
      <c r="G3" s="25"/>
      <c r="H3" s="25"/>
      <c r="I3" s="26"/>
      <c r="J3" s="25"/>
    </row>
    <row r="4" spans="1:10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0" s="27" customFormat="1" ht="38.25" customHeight="1">
      <c r="A5" s="31" t="s">
        <v>0</v>
      </c>
      <c r="B5" s="28"/>
      <c r="C5" s="149" t="s">
        <v>17</v>
      </c>
      <c r="D5" s="150"/>
      <c r="E5" s="150"/>
      <c r="F5" s="150"/>
      <c r="G5" s="150"/>
      <c r="H5" s="150"/>
      <c r="I5" s="150"/>
      <c r="J5" s="150"/>
    </row>
    <row r="6" spans="1:10" s="27" customFormat="1" ht="54" customHeight="1" thickBot="1">
      <c r="A6" s="31" t="s">
        <v>1</v>
      </c>
      <c r="B6" s="28"/>
      <c r="C6" s="149" t="s">
        <v>17</v>
      </c>
      <c r="D6" s="150"/>
      <c r="E6" s="150"/>
      <c r="F6" s="150"/>
      <c r="G6" s="150"/>
      <c r="H6" s="29"/>
      <c r="I6" s="30"/>
      <c r="J6" s="29"/>
    </row>
    <row r="7" spans="1:10" s="27" customFormat="1" ht="15" thickTop="1" thickBot="1">
      <c r="A7" s="31" t="s">
        <v>2</v>
      </c>
      <c r="B7" s="28"/>
      <c r="C7" s="149" t="s">
        <v>18</v>
      </c>
      <c r="D7" s="150"/>
      <c r="E7" s="150"/>
      <c r="F7" s="150"/>
      <c r="G7" s="150"/>
      <c r="H7" s="32" t="s">
        <v>3</v>
      </c>
      <c r="I7" s="33"/>
      <c r="J7" s="34">
        <f>J236</f>
        <v>764716.02000000025</v>
      </c>
    </row>
    <row r="8" spans="1:10" s="27" customFormat="1" ht="13.5" thickTop="1">
      <c r="A8" s="35"/>
      <c r="B8" s="28"/>
      <c r="F8" s="29"/>
      <c r="G8" s="29"/>
      <c r="H8" s="29"/>
      <c r="I8" s="30"/>
      <c r="J8" s="36"/>
    </row>
    <row r="9" spans="1:10" s="45" customFormat="1">
      <c r="A9" s="37" t="s">
        <v>4</v>
      </c>
      <c r="B9" s="38" t="s">
        <v>5</v>
      </c>
      <c r="C9" s="38" t="s">
        <v>6</v>
      </c>
      <c r="D9" s="39" t="s">
        <v>7</v>
      </c>
      <c r="E9" s="39" t="s">
        <v>12</v>
      </c>
      <c r="F9" s="40" t="s">
        <v>246</v>
      </c>
      <c r="G9" s="41"/>
      <c r="H9" s="42"/>
      <c r="I9" s="43" t="s">
        <v>248</v>
      </c>
      <c r="J9" s="44" t="s">
        <v>16</v>
      </c>
    </row>
    <row r="10" spans="1:10" ht="39" customHeight="1">
      <c r="A10" s="46" t="s">
        <v>8</v>
      </c>
      <c r="B10" s="47" t="s">
        <v>9</v>
      </c>
      <c r="C10" s="47" t="s">
        <v>10</v>
      </c>
      <c r="D10" s="48" t="s">
        <v>11</v>
      </c>
      <c r="E10" s="49"/>
      <c r="F10" s="50" t="s">
        <v>13</v>
      </c>
      <c r="G10" s="50" t="s">
        <v>14</v>
      </c>
      <c r="H10" s="50" t="s">
        <v>15</v>
      </c>
      <c r="I10" s="51" t="s">
        <v>249</v>
      </c>
      <c r="J10" s="52"/>
    </row>
    <row r="11" spans="1:10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251</v>
      </c>
      <c r="J11" s="57" t="s">
        <v>252</v>
      </c>
    </row>
    <row r="12" spans="1:10">
      <c r="A12" s="59"/>
      <c r="B12" s="60"/>
      <c r="C12" s="60" t="s">
        <v>19</v>
      </c>
      <c r="D12" s="61"/>
      <c r="E12" s="62"/>
      <c r="F12" s="63"/>
      <c r="G12" s="63"/>
      <c r="H12" s="63"/>
      <c r="I12" s="63"/>
      <c r="J12" s="64" t="s">
        <v>20</v>
      </c>
    </row>
    <row r="13" spans="1:10">
      <c r="A13" s="59"/>
      <c r="B13" s="60"/>
      <c r="C13" s="60" t="s">
        <v>21</v>
      </c>
      <c r="D13" s="61"/>
      <c r="E13" s="62"/>
      <c r="F13" s="63"/>
      <c r="G13" s="63"/>
      <c r="H13" s="63"/>
      <c r="I13" s="63"/>
      <c r="J13" s="64" t="s">
        <v>22</v>
      </c>
    </row>
    <row r="14" spans="1:10">
      <c r="A14" s="65"/>
      <c r="B14" s="66"/>
      <c r="C14" s="67"/>
      <c r="D14" s="68"/>
      <c r="E14" s="69"/>
      <c r="F14" s="63"/>
      <c r="G14" s="63"/>
      <c r="H14" s="63"/>
      <c r="I14" s="63"/>
      <c r="J14" s="63"/>
    </row>
    <row r="15" spans="1:10" ht="38.25">
      <c r="A15" s="121"/>
      <c r="B15" s="122"/>
      <c r="C15" s="93" t="s">
        <v>23</v>
      </c>
      <c r="D15" s="94"/>
      <c r="E15" s="95"/>
      <c r="F15" s="123"/>
      <c r="G15" s="123"/>
      <c r="H15" s="123"/>
      <c r="I15" s="123"/>
      <c r="J15" s="123"/>
    </row>
    <row r="16" spans="1:10" ht="51">
      <c r="A16" s="96">
        <v>1</v>
      </c>
      <c r="B16" s="97" t="s">
        <v>24</v>
      </c>
      <c r="C16" s="98" t="s">
        <v>25</v>
      </c>
      <c r="D16" s="99" t="s">
        <v>26</v>
      </c>
      <c r="E16" s="100">
        <v>6.16</v>
      </c>
      <c r="F16" s="101"/>
      <c r="G16" s="101"/>
      <c r="H16" s="101"/>
      <c r="I16" s="101">
        <v>354.44</v>
      </c>
      <c r="J16" s="101">
        <f>ROUND(I16*E16,2)</f>
        <v>2183.35</v>
      </c>
    </row>
    <row r="17" spans="1:11">
      <c r="A17" s="110">
        <v>2</v>
      </c>
      <c r="B17" s="111" t="s">
        <v>27</v>
      </c>
      <c r="C17" s="112" t="s">
        <v>28</v>
      </c>
      <c r="D17" s="113" t="s">
        <v>26</v>
      </c>
      <c r="E17" s="114">
        <v>6.2523999999999997</v>
      </c>
      <c r="F17" s="115"/>
      <c r="G17" s="115"/>
      <c r="H17" s="115"/>
      <c r="I17" s="115">
        <v>113.95</v>
      </c>
      <c r="J17" s="115">
        <f>ROUND(I17*E17,2)</f>
        <v>712.46</v>
      </c>
    </row>
    <row r="18" spans="1:11" ht="38.25">
      <c r="A18" s="124"/>
      <c r="B18" s="125"/>
      <c r="C18" s="126" t="s">
        <v>29</v>
      </c>
      <c r="D18" s="127"/>
      <c r="E18" s="128"/>
      <c r="F18" s="116"/>
      <c r="G18" s="116"/>
      <c r="H18" s="116"/>
      <c r="I18" s="116"/>
      <c r="J18" s="116" t="str">
        <f>TEXT(SUM(J15:J17),"0,00")</f>
        <v>2895,81</v>
      </c>
      <c r="K18" s="73"/>
    </row>
    <row r="19" spans="1:11">
      <c r="A19" s="131"/>
      <c r="B19" s="132"/>
      <c r="C19" s="88"/>
      <c r="D19" s="89"/>
      <c r="E19" s="90"/>
      <c r="F19" s="133"/>
      <c r="G19" s="133"/>
      <c r="H19" s="133"/>
      <c r="I19" s="133"/>
      <c r="J19" s="133"/>
    </row>
    <row r="20" spans="1:11" ht="25.5">
      <c r="A20" s="121"/>
      <c r="B20" s="122"/>
      <c r="C20" s="93" t="s">
        <v>30</v>
      </c>
      <c r="D20" s="94"/>
      <c r="E20" s="95"/>
      <c r="F20" s="123"/>
      <c r="G20" s="123"/>
      <c r="H20" s="123"/>
      <c r="I20" s="123"/>
      <c r="J20" s="123"/>
    </row>
    <row r="21" spans="1:11" ht="51">
      <c r="A21" s="96">
        <v>3</v>
      </c>
      <c r="B21" s="97" t="s">
        <v>31</v>
      </c>
      <c r="C21" s="98" t="s">
        <v>32</v>
      </c>
      <c r="D21" s="99" t="s">
        <v>26</v>
      </c>
      <c r="E21" s="100">
        <v>48.76</v>
      </c>
      <c r="F21" s="101"/>
      <c r="G21" s="101"/>
      <c r="H21" s="101"/>
      <c r="I21" s="101">
        <v>235.09</v>
      </c>
      <c r="J21" s="101">
        <f>ROUND(I21*E21,2)</f>
        <v>11462.99</v>
      </c>
    </row>
    <row r="22" spans="1:11" ht="51">
      <c r="A22" s="110">
        <v>4</v>
      </c>
      <c r="B22" s="111" t="s">
        <v>33</v>
      </c>
      <c r="C22" s="112" t="s">
        <v>34</v>
      </c>
      <c r="D22" s="113" t="s">
        <v>26</v>
      </c>
      <c r="E22" s="114">
        <v>48.76</v>
      </c>
      <c r="F22" s="115"/>
      <c r="G22" s="115"/>
      <c r="H22" s="115"/>
      <c r="I22" s="115">
        <v>66.7</v>
      </c>
      <c r="J22" s="115">
        <f>ROUND(I22*E22,2)</f>
        <v>3252.29</v>
      </c>
    </row>
    <row r="23" spans="1:11" ht="25.5">
      <c r="A23" s="124"/>
      <c r="B23" s="125"/>
      <c r="C23" s="126" t="s">
        <v>35</v>
      </c>
      <c r="D23" s="127"/>
      <c r="E23" s="128"/>
      <c r="F23" s="116"/>
      <c r="G23" s="116"/>
      <c r="H23" s="116"/>
      <c r="I23" s="116"/>
      <c r="J23" s="116" t="str">
        <f>TEXT(SUM(J20:J22),"0,00")</f>
        <v>14715,28</v>
      </c>
      <c r="K23" s="73"/>
    </row>
    <row r="24" spans="1:11">
      <c r="A24" s="131"/>
      <c r="B24" s="132"/>
      <c r="C24" s="88"/>
      <c r="D24" s="89"/>
      <c r="E24" s="90"/>
      <c r="F24" s="133"/>
      <c r="G24" s="133"/>
      <c r="H24" s="133"/>
      <c r="I24" s="133"/>
      <c r="J24" s="133"/>
    </row>
    <row r="25" spans="1:11" ht="25.5">
      <c r="A25" s="121"/>
      <c r="B25" s="122"/>
      <c r="C25" s="93" t="s">
        <v>36</v>
      </c>
      <c r="D25" s="94"/>
      <c r="E25" s="95"/>
      <c r="F25" s="123"/>
      <c r="G25" s="123"/>
      <c r="H25" s="123"/>
      <c r="I25" s="123"/>
      <c r="J25" s="123"/>
    </row>
    <row r="26" spans="1:11" ht="38.25">
      <c r="A26" s="110">
        <v>5</v>
      </c>
      <c r="B26" s="111" t="s">
        <v>37</v>
      </c>
      <c r="C26" s="112" t="s">
        <v>38</v>
      </c>
      <c r="D26" s="113" t="s">
        <v>39</v>
      </c>
      <c r="E26" s="114">
        <v>8.9916999999999998</v>
      </c>
      <c r="F26" s="115"/>
      <c r="G26" s="115"/>
      <c r="H26" s="115"/>
      <c r="I26" s="115">
        <v>1984.01</v>
      </c>
      <c r="J26" s="115">
        <f>ROUND(I26*E26,2)</f>
        <v>17839.62</v>
      </c>
    </row>
    <row r="27" spans="1:11">
      <c r="A27" s="102">
        <v>6</v>
      </c>
      <c r="B27" s="103" t="s">
        <v>40</v>
      </c>
      <c r="C27" s="104" t="s">
        <v>41</v>
      </c>
      <c r="D27" s="105" t="s">
        <v>39</v>
      </c>
      <c r="E27" s="106">
        <v>9.1715339999999994</v>
      </c>
      <c r="F27" s="107"/>
      <c r="G27" s="107"/>
      <c r="H27" s="107"/>
      <c r="I27" s="107">
        <v>3538.7</v>
      </c>
      <c r="J27" s="107">
        <f>ROUND(I27*E27,2)</f>
        <v>32455.31</v>
      </c>
    </row>
    <row r="28" spans="1:11" ht="38.25">
      <c r="A28" s="110">
        <v>7</v>
      </c>
      <c r="B28" s="111" t="s">
        <v>42</v>
      </c>
      <c r="C28" s="112" t="s">
        <v>43</v>
      </c>
      <c r="D28" s="113" t="s">
        <v>39</v>
      </c>
      <c r="E28" s="114">
        <v>8.9916999999999998</v>
      </c>
      <c r="F28" s="115"/>
      <c r="G28" s="115"/>
      <c r="H28" s="115"/>
      <c r="I28" s="115">
        <v>337.79</v>
      </c>
      <c r="J28" s="115">
        <f>ROUND(I28*E28,2)</f>
        <v>3037.31</v>
      </c>
    </row>
    <row r="29" spans="1:11" ht="25.5">
      <c r="A29" s="124"/>
      <c r="B29" s="125"/>
      <c r="C29" s="126" t="s">
        <v>44</v>
      </c>
      <c r="D29" s="127"/>
      <c r="E29" s="128"/>
      <c r="F29" s="116"/>
      <c r="G29" s="116"/>
      <c r="H29" s="116"/>
      <c r="I29" s="116"/>
      <c r="J29" s="116" t="str">
        <f>TEXT(SUM(J25:J28),"0,00")</f>
        <v>53332,24</v>
      </c>
      <c r="K29" s="73"/>
    </row>
    <row r="30" spans="1:11">
      <c r="A30" s="131"/>
      <c r="B30" s="132"/>
      <c r="C30" s="88"/>
      <c r="D30" s="89"/>
      <c r="E30" s="90"/>
      <c r="F30" s="133"/>
      <c r="G30" s="133"/>
      <c r="H30" s="133"/>
      <c r="I30" s="133"/>
      <c r="J30" s="133"/>
    </row>
    <row r="31" spans="1:11" ht="25.5">
      <c r="A31" s="121"/>
      <c r="B31" s="122"/>
      <c r="C31" s="93" t="s">
        <v>45</v>
      </c>
      <c r="D31" s="94"/>
      <c r="E31" s="95"/>
      <c r="F31" s="123"/>
      <c r="G31" s="123"/>
      <c r="H31" s="123"/>
      <c r="I31" s="123"/>
      <c r="J31" s="123"/>
    </row>
    <row r="32" spans="1:11" ht="51">
      <c r="A32" s="96">
        <v>8</v>
      </c>
      <c r="B32" s="97" t="s">
        <v>46</v>
      </c>
      <c r="C32" s="98" t="s">
        <v>47</v>
      </c>
      <c r="D32" s="99" t="s">
        <v>26</v>
      </c>
      <c r="E32" s="100">
        <v>23.96</v>
      </c>
      <c r="F32" s="101"/>
      <c r="G32" s="101"/>
      <c r="H32" s="101"/>
      <c r="I32" s="101">
        <v>805.28</v>
      </c>
      <c r="J32" s="101">
        <f>ROUND(I32*E32,2)</f>
        <v>19294.509999999998</v>
      </c>
    </row>
    <row r="33" spans="1:11">
      <c r="A33" s="110">
        <v>9</v>
      </c>
      <c r="B33" s="111" t="s">
        <v>48</v>
      </c>
      <c r="C33" s="112" t="s">
        <v>49</v>
      </c>
      <c r="D33" s="113" t="s">
        <v>26</v>
      </c>
      <c r="E33" s="114">
        <v>24.319400000000002</v>
      </c>
      <c r="F33" s="115"/>
      <c r="G33" s="115"/>
      <c r="H33" s="115"/>
      <c r="I33" s="115">
        <v>126.96</v>
      </c>
      <c r="J33" s="115">
        <f>ROUND(I33*E33,2)</f>
        <v>3087.59</v>
      </c>
    </row>
    <row r="34" spans="1:11" ht="25.5">
      <c r="A34" s="124"/>
      <c r="B34" s="125"/>
      <c r="C34" s="126" t="s">
        <v>50</v>
      </c>
      <c r="D34" s="127"/>
      <c r="E34" s="128"/>
      <c r="F34" s="116"/>
      <c r="G34" s="116"/>
      <c r="H34" s="116"/>
      <c r="I34" s="116"/>
      <c r="J34" s="116" t="str">
        <f>TEXT(SUM(J31:J33),"0,00")</f>
        <v>22382,10</v>
      </c>
      <c r="K34" s="73"/>
    </row>
    <row r="35" spans="1:11">
      <c r="A35" s="131"/>
      <c r="B35" s="132"/>
      <c r="C35" s="88"/>
      <c r="D35" s="89"/>
      <c r="E35" s="90"/>
      <c r="F35" s="133"/>
      <c r="G35" s="133"/>
      <c r="H35" s="133"/>
      <c r="I35" s="133"/>
      <c r="J35" s="133"/>
    </row>
    <row r="36" spans="1:11" ht="25.5">
      <c r="A36" s="121"/>
      <c r="B36" s="122"/>
      <c r="C36" s="93" t="s">
        <v>51</v>
      </c>
      <c r="D36" s="94"/>
      <c r="E36" s="95"/>
      <c r="F36" s="123"/>
      <c r="G36" s="123"/>
      <c r="H36" s="123"/>
      <c r="I36" s="123"/>
      <c r="J36" s="123"/>
    </row>
    <row r="37" spans="1:11" ht="38.25">
      <c r="A37" s="96">
        <v>10</v>
      </c>
      <c r="B37" s="97" t="s">
        <v>52</v>
      </c>
      <c r="C37" s="98" t="s">
        <v>53</v>
      </c>
      <c r="D37" s="99" t="s">
        <v>26</v>
      </c>
      <c r="E37" s="100">
        <v>0.24</v>
      </c>
      <c r="F37" s="101"/>
      <c r="G37" s="101"/>
      <c r="H37" s="101"/>
      <c r="I37" s="101">
        <v>828.42</v>
      </c>
      <c r="J37" s="101">
        <f>ROUND(I37*E37,2)</f>
        <v>198.82</v>
      </c>
    </row>
    <row r="38" spans="1:11" ht="51">
      <c r="A38" s="110">
        <v>11</v>
      </c>
      <c r="B38" s="111" t="s">
        <v>54</v>
      </c>
      <c r="C38" s="112" t="s">
        <v>55</v>
      </c>
      <c r="D38" s="113" t="s">
        <v>56</v>
      </c>
      <c r="E38" s="114">
        <v>0.1</v>
      </c>
      <c r="F38" s="115"/>
      <c r="G38" s="115"/>
      <c r="H38" s="115"/>
      <c r="I38" s="115">
        <v>513.79</v>
      </c>
      <c r="J38" s="115">
        <f>ROUND(I38*E38,2)</f>
        <v>51.38</v>
      </c>
    </row>
    <row r="39" spans="1:11" ht="25.5">
      <c r="A39" s="124"/>
      <c r="B39" s="125"/>
      <c r="C39" s="126" t="s">
        <v>57</v>
      </c>
      <c r="D39" s="127"/>
      <c r="E39" s="128"/>
      <c r="F39" s="116"/>
      <c r="G39" s="116"/>
      <c r="H39" s="116"/>
      <c r="I39" s="116"/>
      <c r="J39" s="116" t="str">
        <f>TEXT(SUM(J36:J38),"0,00")</f>
        <v>250,20</v>
      </c>
      <c r="K39" s="73"/>
    </row>
    <row r="40" spans="1:11">
      <c r="A40" s="131"/>
      <c r="B40" s="132"/>
      <c r="C40" s="88"/>
      <c r="D40" s="89"/>
      <c r="E40" s="90"/>
      <c r="F40" s="133"/>
      <c r="G40" s="133"/>
      <c r="H40" s="133"/>
      <c r="I40" s="133"/>
      <c r="J40" s="133"/>
    </row>
    <row r="41" spans="1:11">
      <c r="A41" s="131"/>
      <c r="B41" s="132"/>
      <c r="C41" s="88" t="s">
        <v>58</v>
      </c>
      <c r="D41" s="89"/>
      <c r="E41" s="90"/>
      <c r="F41" s="133"/>
      <c r="G41" s="133"/>
      <c r="H41" s="133"/>
      <c r="I41" s="133"/>
      <c r="J41" s="133"/>
    </row>
    <row r="42" spans="1:11" ht="51">
      <c r="A42" s="110">
        <v>12</v>
      </c>
      <c r="B42" s="111" t="s">
        <v>59</v>
      </c>
      <c r="C42" s="112" t="s">
        <v>60</v>
      </c>
      <c r="D42" s="113" t="s">
        <v>26</v>
      </c>
      <c r="E42" s="114">
        <v>7.99</v>
      </c>
      <c r="F42" s="115"/>
      <c r="G42" s="115"/>
      <c r="H42" s="115"/>
      <c r="I42" s="115">
        <v>702.36</v>
      </c>
      <c r="J42" s="115">
        <f>ROUND(I42*E42,2)</f>
        <v>5611.86</v>
      </c>
    </row>
    <row r="43" spans="1:11" ht="25.5">
      <c r="A43" s="124"/>
      <c r="B43" s="125"/>
      <c r="C43" s="126" t="s">
        <v>61</v>
      </c>
      <c r="D43" s="127"/>
      <c r="E43" s="128"/>
      <c r="F43" s="116"/>
      <c r="G43" s="116"/>
      <c r="H43" s="116"/>
      <c r="I43" s="116"/>
      <c r="J43" s="116" t="str">
        <f>TEXT(SUM(J41:J42),"0,00")</f>
        <v>5611,86</v>
      </c>
      <c r="K43" s="73"/>
    </row>
    <row r="44" spans="1:11">
      <c r="A44" s="131"/>
      <c r="B44" s="132"/>
      <c r="C44" s="88"/>
      <c r="D44" s="89"/>
      <c r="E44" s="90"/>
      <c r="F44" s="133"/>
      <c r="G44" s="133"/>
      <c r="H44" s="133"/>
      <c r="I44" s="133"/>
      <c r="J44" s="133"/>
    </row>
    <row r="45" spans="1:11" ht="25.5">
      <c r="A45" s="121"/>
      <c r="B45" s="122"/>
      <c r="C45" s="93" t="s">
        <v>62</v>
      </c>
      <c r="D45" s="94"/>
      <c r="E45" s="95"/>
      <c r="F45" s="123"/>
      <c r="G45" s="123"/>
      <c r="H45" s="123"/>
      <c r="I45" s="123"/>
      <c r="J45" s="123"/>
    </row>
    <row r="46" spans="1:11" ht="38.25">
      <c r="A46" s="96">
        <v>13</v>
      </c>
      <c r="B46" s="97" t="s">
        <v>63</v>
      </c>
      <c r="C46" s="98" t="s">
        <v>64</v>
      </c>
      <c r="D46" s="99" t="s">
        <v>39</v>
      </c>
      <c r="E46" s="100">
        <v>1.1669</v>
      </c>
      <c r="F46" s="101"/>
      <c r="G46" s="101"/>
      <c r="H46" s="101"/>
      <c r="I46" s="101">
        <v>4783.84</v>
      </c>
      <c r="J46" s="101">
        <f>ROUND(I46*E46,2)</f>
        <v>5582.26</v>
      </c>
    </row>
    <row r="47" spans="1:11" ht="38.25">
      <c r="A47" s="110">
        <v>14</v>
      </c>
      <c r="B47" s="111" t="s">
        <v>65</v>
      </c>
      <c r="C47" s="112" t="s">
        <v>66</v>
      </c>
      <c r="D47" s="113" t="s">
        <v>56</v>
      </c>
      <c r="E47" s="114">
        <v>0.3</v>
      </c>
      <c r="F47" s="115"/>
      <c r="G47" s="115"/>
      <c r="H47" s="115"/>
      <c r="I47" s="115">
        <v>7152.78</v>
      </c>
      <c r="J47" s="115">
        <f>ROUND(I47*E47,2)</f>
        <v>2145.83</v>
      </c>
    </row>
    <row r="48" spans="1:11" ht="25.5">
      <c r="A48" s="124"/>
      <c r="B48" s="125"/>
      <c r="C48" s="126" t="s">
        <v>67</v>
      </c>
      <c r="D48" s="127"/>
      <c r="E48" s="128"/>
      <c r="F48" s="116"/>
      <c r="G48" s="116"/>
      <c r="H48" s="116"/>
      <c r="I48" s="116"/>
      <c r="J48" s="116" t="str">
        <f>TEXT(SUM(J45:J47),"0,00")</f>
        <v>7728,09</v>
      </c>
      <c r="K48" s="73"/>
    </row>
    <row r="49" spans="1:11">
      <c r="A49" s="131"/>
      <c r="B49" s="132"/>
      <c r="C49" s="88"/>
      <c r="D49" s="89"/>
      <c r="E49" s="90"/>
      <c r="F49" s="133"/>
      <c r="G49" s="133"/>
      <c r="H49" s="133"/>
      <c r="I49" s="133"/>
      <c r="J49" s="133"/>
    </row>
    <row r="50" spans="1:11">
      <c r="A50" s="121"/>
      <c r="B50" s="122"/>
      <c r="C50" s="93" t="s">
        <v>68</v>
      </c>
      <c r="D50" s="94"/>
      <c r="E50" s="95"/>
      <c r="F50" s="123"/>
      <c r="G50" s="123"/>
      <c r="H50" s="123"/>
      <c r="I50" s="123"/>
      <c r="J50" s="123"/>
    </row>
    <row r="51" spans="1:11" ht="63.75">
      <c r="A51" s="110">
        <v>15</v>
      </c>
      <c r="B51" s="111" t="s">
        <v>69</v>
      </c>
      <c r="C51" s="112" t="s">
        <v>70</v>
      </c>
      <c r="D51" s="113" t="s">
        <v>56</v>
      </c>
      <c r="E51" s="114">
        <v>5.5350000000000001</v>
      </c>
      <c r="F51" s="115"/>
      <c r="G51" s="115"/>
      <c r="H51" s="115"/>
      <c r="I51" s="115">
        <v>818.39</v>
      </c>
      <c r="J51" s="115">
        <f t="shared" ref="J51:J60" si="0">ROUND(I51*E51,2)</f>
        <v>4529.79</v>
      </c>
    </row>
    <row r="52" spans="1:11">
      <c r="A52" s="108">
        <v>16</v>
      </c>
      <c r="B52" s="109" t="s">
        <v>27</v>
      </c>
      <c r="C52" s="117" t="s">
        <v>28</v>
      </c>
      <c r="D52" s="118" t="s">
        <v>26</v>
      </c>
      <c r="E52" s="119">
        <v>45.165599999999998</v>
      </c>
      <c r="F52" s="120"/>
      <c r="G52" s="120"/>
      <c r="H52" s="120"/>
      <c r="I52" s="120">
        <v>113.94</v>
      </c>
      <c r="J52" s="120">
        <f t="shared" si="0"/>
        <v>5146.17</v>
      </c>
    </row>
    <row r="53" spans="1:11" ht="51">
      <c r="A53" s="110">
        <v>17</v>
      </c>
      <c r="B53" s="111" t="s">
        <v>71</v>
      </c>
      <c r="C53" s="112" t="s">
        <v>72</v>
      </c>
      <c r="D53" s="113" t="s">
        <v>39</v>
      </c>
      <c r="E53" s="158">
        <v>1.835</v>
      </c>
      <c r="F53" s="115"/>
      <c r="G53" s="115"/>
      <c r="H53" s="115"/>
      <c r="I53" s="115">
        <v>2006.84</v>
      </c>
      <c r="J53" s="115">
        <f t="shared" si="0"/>
        <v>3682.55</v>
      </c>
    </row>
    <row r="54" spans="1:11" ht="51">
      <c r="A54" s="110">
        <v>18</v>
      </c>
      <c r="B54" s="111" t="s">
        <v>73</v>
      </c>
      <c r="C54" s="112" t="s">
        <v>74</v>
      </c>
      <c r="D54" s="113" t="s">
        <v>75</v>
      </c>
      <c r="E54" s="114">
        <v>553.5</v>
      </c>
      <c r="F54" s="115"/>
      <c r="G54" s="115"/>
      <c r="H54" s="115"/>
      <c r="I54" s="115">
        <v>1.94</v>
      </c>
      <c r="J54" s="115">
        <f t="shared" si="0"/>
        <v>1073.79</v>
      </c>
    </row>
    <row r="55" spans="1:11" ht="63.75">
      <c r="A55" s="110">
        <v>19</v>
      </c>
      <c r="B55" s="111" t="s">
        <v>76</v>
      </c>
      <c r="C55" s="112" t="s">
        <v>77</v>
      </c>
      <c r="D55" s="113" t="s">
        <v>56</v>
      </c>
      <c r="E55" s="114">
        <v>5.5350000000000001</v>
      </c>
      <c r="F55" s="115"/>
      <c r="G55" s="115"/>
      <c r="H55" s="115"/>
      <c r="I55" s="115">
        <v>293.61</v>
      </c>
      <c r="J55" s="115">
        <f t="shared" si="0"/>
        <v>1625.13</v>
      </c>
    </row>
    <row r="56" spans="1:11" ht="25.5">
      <c r="A56" s="110">
        <v>20</v>
      </c>
      <c r="B56" s="111" t="s">
        <v>78</v>
      </c>
      <c r="C56" s="112" t="s">
        <v>79</v>
      </c>
      <c r="D56" s="113" t="s">
        <v>26</v>
      </c>
      <c r="E56" s="114">
        <v>114.021</v>
      </c>
      <c r="F56" s="115"/>
      <c r="G56" s="115"/>
      <c r="H56" s="115"/>
      <c r="I56" s="115">
        <v>149.18</v>
      </c>
      <c r="J56" s="115">
        <f t="shared" si="0"/>
        <v>17009.650000000001</v>
      </c>
    </row>
    <row r="57" spans="1:11" ht="51">
      <c r="A57" s="110">
        <v>21</v>
      </c>
      <c r="B57" s="111" t="s">
        <v>73</v>
      </c>
      <c r="C57" s="112" t="s">
        <v>74</v>
      </c>
      <c r="D57" s="113" t="s">
        <v>75</v>
      </c>
      <c r="E57" s="114">
        <v>553.5</v>
      </c>
      <c r="F57" s="115"/>
      <c r="G57" s="115"/>
      <c r="H57" s="115"/>
      <c r="I57" s="115">
        <v>1.94</v>
      </c>
      <c r="J57" s="115">
        <f t="shared" si="0"/>
        <v>1073.79</v>
      </c>
    </row>
    <row r="58" spans="1:11" ht="51">
      <c r="A58" s="110">
        <v>22</v>
      </c>
      <c r="B58" s="111" t="s">
        <v>80</v>
      </c>
      <c r="C58" s="112" t="s">
        <v>81</v>
      </c>
      <c r="D58" s="113" t="s">
        <v>56</v>
      </c>
      <c r="E58" s="114">
        <v>5.5350000000000001</v>
      </c>
      <c r="F58" s="115"/>
      <c r="G58" s="115"/>
      <c r="H58" s="115"/>
      <c r="I58" s="115">
        <v>1044.76</v>
      </c>
      <c r="J58" s="115">
        <f t="shared" si="0"/>
        <v>5782.75</v>
      </c>
    </row>
    <row r="59" spans="1:11" ht="51">
      <c r="A59" s="96">
        <v>23</v>
      </c>
      <c r="B59" s="97" t="s">
        <v>80</v>
      </c>
      <c r="C59" s="98" t="s">
        <v>82</v>
      </c>
      <c r="D59" s="99" t="s">
        <v>56</v>
      </c>
      <c r="E59" s="100">
        <v>5.5350000000000001</v>
      </c>
      <c r="F59" s="101"/>
      <c r="G59" s="101"/>
      <c r="H59" s="101"/>
      <c r="I59" s="101">
        <v>1113.92</v>
      </c>
      <c r="J59" s="101">
        <f t="shared" si="0"/>
        <v>6165.55</v>
      </c>
    </row>
    <row r="60" spans="1:11" ht="38.25">
      <c r="A60" s="110">
        <v>24</v>
      </c>
      <c r="B60" s="111" t="s">
        <v>83</v>
      </c>
      <c r="C60" s="112" t="s">
        <v>84</v>
      </c>
      <c r="D60" s="113" t="s">
        <v>56</v>
      </c>
      <c r="E60" s="114">
        <v>5.5350000000000001</v>
      </c>
      <c r="F60" s="115"/>
      <c r="G60" s="115"/>
      <c r="H60" s="115"/>
      <c r="I60" s="115">
        <v>131.5</v>
      </c>
      <c r="J60" s="115">
        <f t="shared" si="0"/>
        <v>727.85</v>
      </c>
    </row>
    <row r="61" spans="1:11" ht="25.5">
      <c r="A61" s="124"/>
      <c r="B61" s="125"/>
      <c r="C61" s="126" t="s">
        <v>85</v>
      </c>
      <c r="D61" s="127"/>
      <c r="E61" s="128"/>
      <c r="F61" s="116"/>
      <c r="G61" s="116"/>
      <c r="H61" s="116"/>
      <c r="I61" s="116"/>
      <c r="J61" s="116" t="str">
        <f>TEXT(SUM(J50:J60),"0,00")</f>
        <v>46817,02</v>
      </c>
      <c r="K61" s="73"/>
    </row>
    <row r="62" spans="1:11">
      <c r="A62" s="131"/>
      <c r="B62" s="132"/>
      <c r="C62" s="88"/>
      <c r="D62" s="89"/>
      <c r="E62" s="90"/>
      <c r="F62" s="133"/>
      <c r="G62" s="133"/>
      <c r="H62" s="133"/>
      <c r="I62" s="133"/>
      <c r="J62" s="133"/>
    </row>
    <row r="63" spans="1:11">
      <c r="A63" s="121"/>
      <c r="B63" s="122"/>
      <c r="C63" s="93" t="s">
        <v>86</v>
      </c>
      <c r="D63" s="94"/>
      <c r="E63" s="95"/>
      <c r="F63" s="123"/>
      <c r="G63" s="123"/>
      <c r="H63" s="123"/>
      <c r="I63" s="123"/>
      <c r="J63" s="123"/>
    </row>
    <row r="64" spans="1:11" ht="63.75">
      <c r="A64" s="110">
        <v>25</v>
      </c>
      <c r="B64" s="111" t="s">
        <v>87</v>
      </c>
      <c r="C64" s="112" t="s">
        <v>88</v>
      </c>
      <c r="D64" s="113" t="s">
        <v>75</v>
      </c>
      <c r="E64" s="114">
        <v>18.7</v>
      </c>
      <c r="F64" s="115"/>
      <c r="G64" s="115"/>
      <c r="H64" s="115"/>
      <c r="I64" s="115">
        <v>2.77</v>
      </c>
      <c r="J64" s="115">
        <f t="shared" ref="J64:J75" si="1">ROUND(I64*E64,2)</f>
        <v>51.8</v>
      </c>
    </row>
    <row r="65" spans="1:11" ht="38.25">
      <c r="A65" s="108">
        <v>26</v>
      </c>
      <c r="B65" s="109" t="s">
        <v>89</v>
      </c>
      <c r="C65" s="117" t="s">
        <v>90</v>
      </c>
      <c r="D65" s="118" t="s">
        <v>91</v>
      </c>
      <c r="E65" s="119">
        <v>28.05</v>
      </c>
      <c r="F65" s="120"/>
      <c r="G65" s="120"/>
      <c r="H65" s="120"/>
      <c r="I65" s="120">
        <v>10.66</v>
      </c>
      <c r="J65" s="120">
        <f t="shared" si="1"/>
        <v>299.01</v>
      </c>
    </row>
    <row r="66" spans="1:11" ht="63.75">
      <c r="A66" s="110">
        <v>27</v>
      </c>
      <c r="B66" s="111" t="s">
        <v>69</v>
      </c>
      <c r="C66" s="112" t="s">
        <v>70</v>
      </c>
      <c r="D66" s="113" t="s">
        <v>56</v>
      </c>
      <c r="E66" s="114">
        <v>0.187</v>
      </c>
      <c r="F66" s="115"/>
      <c r="G66" s="115"/>
      <c r="H66" s="115"/>
      <c r="I66" s="115">
        <v>818.4</v>
      </c>
      <c r="J66" s="115">
        <f t="shared" si="1"/>
        <v>153.04</v>
      </c>
    </row>
    <row r="67" spans="1:11">
      <c r="A67" s="110">
        <v>28</v>
      </c>
      <c r="B67" s="111" t="s">
        <v>27</v>
      </c>
      <c r="C67" s="112" t="s">
        <v>28</v>
      </c>
      <c r="D67" s="113" t="s">
        <v>26</v>
      </c>
      <c r="E67" s="114">
        <v>1.5259199999999999</v>
      </c>
      <c r="F67" s="115"/>
      <c r="G67" s="115"/>
      <c r="H67" s="115"/>
      <c r="I67" s="115">
        <v>113.96</v>
      </c>
      <c r="J67" s="115">
        <f t="shared" si="1"/>
        <v>173.89</v>
      </c>
    </row>
    <row r="68" spans="1:11" ht="51">
      <c r="A68" s="110">
        <v>29</v>
      </c>
      <c r="B68" s="111" t="s">
        <v>71</v>
      </c>
      <c r="C68" s="112" t="s">
        <v>72</v>
      </c>
      <c r="D68" s="113" t="s">
        <v>39</v>
      </c>
      <c r="E68" s="158">
        <v>6.2E-2</v>
      </c>
      <c r="F68" s="115"/>
      <c r="G68" s="115"/>
      <c r="H68" s="115"/>
      <c r="I68" s="115">
        <v>2006.84</v>
      </c>
      <c r="J68" s="115">
        <f t="shared" si="1"/>
        <v>124.42</v>
      </c>
    </row>
    <row r="69" spans="1:11" ht="51">
      <c r="A69" s="110">
        <v>30</v>
      </c>
      <c r="B69" s="111" t="s">
        <v>73</v>
      </c>
      <c r="C69" s="112" t="s">
        <v>74</v>
      </c>
      <c r="D69" s="113" t="s">
        <v>75</v>
      </c>
      <c r="E69" s="114">
        <v>18.7</v>
      </c>
      <c r="F69" s="115"/>
      <c r="G69" s="115"/>
      <c r="H69" s="115"/>
      <c r="I69" s="115">
        <v>1.95</v>
      </c>
      <c r="J69" s="115">
        <f t="shared" si="1"/>
        <v>36.47</v>
      </c>
    </row>
    <row r="70" spans="1:11" ht="63.75">
      <c r="A70" s="110">
        <v>31</v>
      </c>
      <c r="B70" s="111" t="s">
        <v>76</v>
      </c>
      <c r="C70" s="112" t="s">
        <v>77</v>
      </c>
      <c r="D70" s="113" t="s">
        <v>56</v>
      </c>
      <c r="E70" s="114">
        <v>0.187</v>
      </c>
      <c r="F70" s="115"/>
      <c r="G70" s="115"/>
      <c r="H70" s="115"/>
      <c r="I70" s="115">
        <v>293.62</v>
      </c>
      <c r="J70" s="115">
        <f t="shared" si="1"/>
        <v>54.91</v>
      </c>
    </row>
    <row r="71" spans="1:11" ht="25.5">
      <c r="A71" s="110">
        <v>32</v>
      </c>
      <c r="B71" s="111" t="s">
        <v>78</v>
      </c>
      <c r="C71" s="112" t="s">
        <v>79</v>
      </c>
      <c r="D71" s="113" t="s">
        <v>26</v>
      </c>
      <c r="E71" s="114">
        <v>3.8521999999999998</v>
      </c>
      <c r="F71" s="115"/>
      <c r="G71" s="115"/>
      <c r="H71" s="115"/>
      <c r="I71" s="115">
        <v>149.19</v>
      </c>
      <c r="J71" s="115">
        <f t="shared" si="1"/>
        <v>574.71</v>
      </c>
    </row>
    <row r="72" spans="1:11" ht="51">
      <c r="A72" s="110">
        <v>33</v>
      </c>
      <c r="B72" s="111" t="s">
        <v>73</v>
      </c>
      <c r="C72" s="112" t="s">
        <v>74</v>
      </c>
      <c r="D72" s="113" t="s">
        <v>75</v>
      </c>
      <c r="E72" s="114">
        <v>18.7</v>
      </c>
      <c r="F72" s="115"/>
      <c r="G72" s="115"/>
      <c r="H72" s="115"/>
      <c r="I72" s="115">
        <v>1.95</v>
      </c>
      <c r="J72" s="115">
        <f t="shared" si="1"/>
        <v>36.47</v>
      </c>
    </row>
    <row r="73" spans="1:11" ht="51">
      <c r="A73" s="110">
        <v>34</v>
      </c>
      <c r="B73" s="111" t="s">
        <v>80</v>
      </c>
      <c r="C73" s="112" t="s">
        <v>81</v>
      </c>
      <c r="D73" s="113" t="s">
        <v>56</v>
      </c>
      <c r="E73" s="114">
        <v>0.187</v>
      </c>
      <c r="F73" s="115"/>
      <c r="G73" s="115"/>
      <c r="H73" s="115"/>
      <c r="I73" s="115">
        <v>1044.78</v>
      </c>
      <c r="J73" s="115">
        <f t="shared" si="1"/>
        <v>195.37</v>
      </c>
    </row>
    <row r="74" spans="1:11" ht="51">
      <c r="A74" s="96">
        <v>35</v>
      </c>
      <c r="B74" s="97" t="s">
        <v>80</v>
      </c>
      <c r="C74" s="98" t="s">
        <v>82</v>
      </c>
      <c r="D74" s="99" t="s">
        <v>56</v>
      </c>
      <c r="E74" s="100">
        <v>0.187</v>
      </c>
      <c r="F74" s="101"/>
      <c r="G74" s="101"/>
      <c r="H74" s="101"/>
      <c r="I74" s="101">
        <v>1113.93</v>
      </c>
      <c r="J74" s="101">
        <f t="shared" si="1"/>
        <v>208.3</v>
      </c>
    </row>
    <row r="75" spans="1:11" ht="38.25">
      <c r="A75" s="110">
        <v>36</v>
      </c>
      <c r="B75" s="111" t="s">
        <v>83</v>
      </c>
      <c r="C75" s="112" t="s">
        <v>84</v>
      </c>
      <c r="D75" s="113" t="s">
        <v>56</v>
      </c>
      <c r="E75" s="114">
        <v>0.187</v>
      </c>
      <c r="F75" s="115"/>
      <c r="G75" s="115"/>
      <c r="H75" s="115"/>
      <c r="I75" s="115">
        <v>131.51</v>
      </c>
      <c r="J75" s="115">
        <f t="shared" si="1"/>
        <v>24.59</v>
      </c>
    </row>
    <row r="76" spans="1:11" ht="25.5">
      <c r="A76" s="124"/>
      <c r="B76" s="125"/>
      <c r="C76" s="126" t="s">
        <v>92</v>
      </c>
      <c r="D76" s="127"/>
      <c r="E76" s="128"/>
      <c r="F76" s="116"/>
      <c r="G76" s="116"/>
      <c r="H76" s="116"/>
      <c r="I76" s="116"/>
      <c r="J76" s="116" t="str">
        <f>TEXT(SUM(J63:J75),"0,00")</f>
        <v>1932,98</v>
      </c>
      <c r="K76" s="73"/>
    </row>
    <row r="77" spans="1:11">
      <c r="A77" s="131"/>
      <c r="B77" s="132"/>
      <c r="C77" s="88"/>
      <c r="D77" s="89"/>
      <c r="E77" s="90"/>
      <c r="F77" s="133"/>
      <c r="G77" s="133"/>
      <c r="H77" s="133"/>
      <c r="I77" s="133"/>
      <c r="J77" s="133"/>
    </row>
    <row r="78" spans="1:11">
      <c r="A78" s="121"/>
      <c r="B78" s="122"/>
      <c r="C78" s="93" t="s">
        <v>93</v>
      </c>
      <c r="D78" s="94"/>
      <c r="E78" s="95"/>
      <c r="F78" s="123"/>
      <c r="G78" s="123"/>
      <c r="H78" s="123"/>
      <c r="I78" s="123"/>
      <c r="J78" s="123"/>
    </row>
    <row r="79" spans="1:11" ht="63.75">
      <c r="A79" s="110">
        <v>37</v>
      </c>
      <c r="B79" s="111" t="s">
        <v>69</v>
      </c>
      <c r="C79" s="112" t="s">
        <v>94</v>
      </c>
      <c r="D79" s="113" t="s">
        <v>56</v>
      </c>
      <c r="E79" s="114">
        <v>0.53100000000000003</v>
      </c>
      <c r="F79" s="115"/>
      <c r="G79" s="115"/>
      <c r="H79" s="115"/>
      <c r="I79" s="115">
        <v>1600.18</v>
      </c>
      <c r="J79" s="115">
        <f t="shared" ref="J79:J89" si="2">ROUND(I79*E79,2)</f>
        <v>849.7</v>
      </c>
    </row>
    <row r="80" spans="1:11" ht="51">
      <c r="A80" s="108">
        <v>38</v>
      </c>
      <c r="B80" s="109" t="s">
        <v>71</v>
      </c>
      <c r="C80" s="117" t="s">
        <v>72</v>
      </c>
      <c r="D80" s="118" t="s">
        <v>39</v>
      </c>
      <c r="E80" s="157">
        <v>0.17599999999999999</v>
      </c>
      <c r="F80" s="120"/>
      <c r="G80" s="120"/>
      <c r="H80" s="120"/>
      <c r="I80" s="120">
        <v>2006.84</v>
      </c>
      <c r="J80" s="120">
        <f t="shared" si="2"/>
        <v>353.2</v>
      </c>
    </row>
    <row r="81" spans="1:11" ht="51">
      <c r="A81" s="110">
        <v>39</v>
      </c>
      <c r="B81" s="111" t="s">
        <v>73</v>
      </c>
      <c r="C81" s="112" t="s">
        <v>74</v>
      </c>
      <c r="D81" s="113" t="s">
        <v>75</v>
      </c>
      <c r="E81" s="114">
        <v>53.1</v>
      </c>
      <c r="F81" s="115"/>
      <c r="G81" s="115"/>
      <c r="H81" s="115"/>
      <c r="I81" s="115">
        <v>1.94</v>
      </c>
      <c r="J81" s="115">
        <f t="shared" si="2"/>
        <v>103.01</v>
      </c>
    </row>
    <row r="82" spans="1:11" ht="63.75">
      <c r="A82" s="110">
        <v>40</v>
      </c>
      <c r="B82" s="111" t="s">
        <v>76</v>
      </c>
      <c r="C82" s="112" t="s">
        <v>95</v>
      </c>
      <c r="D82" s="113" t="s">
        <v>56</v>
      </c>
      <c r="E82" s="114">
        <v>0.53100000000000003</v>
      </c>
      <c r="F82" s="115"/>
      <c r="G82" s="115"/>
      <c r="H82" s="115"/>
      <c r="I82" s="115">
        <v>289.83999999999997</v>
      </c>
      <c r="J82" s="115">
        <f t="shared" si="2"/>
        <v>153.91</v>
      </c>
    </row>
    <row r="83" spans="1:11" ht="25.5">
      <c r="A83" s="110">
        <v>41</v>
      </c>
      <c r="B83" s="111" t="s">
        <v>96</v>
      </c>
      <c r="C83" s="112" t="s">
        <v>97</v>
      </c>
      <c r="D83" s="113" t="s">
        <v>75</v>
      </c>
      <c r="E83" s="114">
        <v>54.692999999999998</v>
      </c>
      <c r="F83" s="115"/>
      <c r="G83" s="115"/>
      <c r="H83" s="115"/>
      <c r="I83" s="115">
        <v>3.17</v>
      </c>
      <c r="J83" s="115">
        <f t="shared" si="2"/>
        <v>173.38</v>
      </c>
    </row>
    <row r="84" spans="1:11" ht="63.75">
      <c r="A84" s="110">
        <v>42</v>
      </c>
      <c r="B84" s="111" t="s">
        <v>76</v>
      </c>
      <c r="C84" s="112" t="s">
        <v>95</v>
      </c>
      <c r="D84" s="113" t="s">
        <v>56</v>
      </c>
      <c r="E84" s="114">
        <v>0.53100000000000003</v>
      </c>
      <c r="F84" s="115"/>
      <c r="G84" s="115"/>
      <c r="H84" s="115"/>
      <c r="I84" s="115">
        <v>289.83999999999997</v>
      </c>
      <c r="J84" s="115">
        <f t="shared" si="2"/>
        <v>153.91</v>
      </c>
    </row>
    <row r="85" spans="1:11" ht="25.5">
      <c r="A85" s="110">
        <v>43</v>
      </c>
      <c r="B85" s="111" t="s">
        <v>96</v>
      </c>
      <c r="C85" s="112" t="s">
        <v>97</v>
      </c>
      <c r="D85" s="113" t="s">
        <v>75</v>
      </c>
      <c r="E85" s="114">
        <v>54.692999999999998</v>
      </c>
      <c r="F85" s="115"/>
      <c r="G85" s="115"/>
      <c r="H85" s="115"/>
      <c r="I85" s="115">
        <v>3.17</v>
      </c>
      <c r="J85" s="115">
        <f t="shared" si="2"/>
        <v>173.38</v>
      </c>
    </row>
    <row r="86" spans="1:11" ht="51">
      <c r="A86" s="110">
        <v>44</v>
      </c>
      <c r="B86" s="111" t="s">
        <v>76</v>
      </c>
      <c r="C86" s="112" t="s">
        <v>98</v>
      </c>
      <c r="D86" s="113" t="s">
        <v>56</v>
      </c>
      <c r="E86" s="114">
        <v>0.53100000000000003</v>
      </c>
      <c r="F86" s="115"/>
      <c r="G86" s="115"/>
      <c r="H86" s="115"/>
      <c r="I86" s="115">
        <v>243.72</v>
      </c>
      <c r="J86" s="115">
        <f t="shared" si="2"/>
        <v>129.41999999999999</v>
      </c>
    </row>
    <row r="87" spans="1:11" ht="25.5">
      <c r="A87" s="110">
        <v>45</v>
      </c>
      <c r="B87" s="111" t="s">
        <v>78</v>
      </c>
      <c r="C87" s="112" t="s">
        <v>79</v>
      </c>
      <c r="D87" s="113" t="s">
        <v>26</v>
      </c>
      <c r="E87" s="114">
        <v>2.7346499999999998</v>
      </c>
      <c r="F87" s="115"/>
      <c r="G87" s="115"/>
      <c r="H87" s="115"/>
      <c r="I87" s="115">
        <v>149.19999999999999</v>
      </c>
      <c r="J87" s="115">
        <f t="shared" si="2"/>
        <v>408.01</v>
      </c>
    </row>
    <row r="88" spans="1:11" ht="38.25">
      <c r="A88" s="96">
        <v>46</v>
      </c>
      <c r="B88" s="97" t="s">
        <v>99</v>
      </c>
      <c r="C88" s="98" t="s">
        <v>100</v>
      </c>
      <c r="D88" s="99" t="s">
        <v>101</v>
      </c>
      <c r="E88" s="100">
        <v>0.47</v>
      </c>
      <c r="F88" s="101"/>
      <c r="G88" s="101"/>
      <c r="H88" s="101"/>
      <c r="I88" s="101">
        <v>116.23</v>
      </c>
      <c r="J88" s="101">
        <f t="shared" si="2"/>
        <v>54.63</v>
      </c>
    </row>
    <row r="89" spans="1:11" ht="25.5">
      <c r="A89" s="110">
        <v>47</v>
      </c>
      <c r="B89" s="111" t="s">
        <v>96</v>
      </c>
      <c r="C89" s="112" t="s">
        <v>97</v>
      </c>
      <c r="D89" s="113" t="s">
        <v>75</v>
      </c>
      <c r="E89" s="114">
        <v>7.5</v>
      </c>
      <c r="F89" s="115"/>
      <c r="G89" s="115"/>
      <c r="H89" s="115"/>
      <c r="I89" s="115">
        <v>3.18</v>
      </c>
      <c r="J89" s="115">
        <f t="shared" si="2"/>
        <v>23.85</v>
      </c>
    </row>
    <row r="90" spans="1:11" ht="25.5">
      <c r="A90" s="124"/>
      <c r="B90" s="125"/>
      <c r="C90" s="126" t="s">
        <v>102</v>
      </c>
      <c r="D90" s="127"/>
      <c r="E90" s="128"/>
      <c r="F90" s="116"/>
      <c r="G90" s="116"/>
      <c r="H90" s="116"/>
      <c r="I90" s="116"/>
      <c r="J90" s="116" t="str">
        <f>TEXT(SUM(J78:J89),"0,00")</f>
        <v>2576,40</v>
      </c>
      <c r="K90" s="73"/>
    </row>
    <row r="91" spans="1:11">
      <c r="A91" s="131"/>
      <c r="B91" s="132"/>
      <c r="C91" s="88"/>
      <c r="D91" s="89"/>
      <c r="E91" s="90"/>
      <c r="F91" s="133"/>
      <c r="G91" s="133"/>
      <c r="H91" s="133"/>
      <c r="I91" s="133"/>
      <c r="J91" s="133"/>
    </row>
    <row r="92" spans="1:11">
      <c r="A92" s="121"/>
      <c r="B92" s="122"/>
      <c r="C92" s="93" t="s">
        <v>103</v>
      </c>
      <c r="D92" s="94"/>
      <c r="E92" s="95"/>
      <c r="F92" s="123"/>
      <c r="G92" s="123"/>
      <c r="H92" s="123"/>
      <c r="I92" s="123"/>
      <c r="J92" s="123"/>
    </row>
    <row r="93" spans="1:11" ht="51">
      <c r="A93" s="110">
        <v>48</v>
      </c>
      <c r="B93" s="111" t="s">
        <v>104</v>
      </c>
      <c r="C93" s="112" t="s">
        <v>105</v>
      </c>
      <c r="D93" s="113" t="s">
        <v>75</v>
      </c>
      <c r="E93" s="114">
        <v>40.700000000000003</v>
      </c>
      <c r="F93" s="115"/>
      <c r="G93" s="115"/>
      <c r="H93" s="115"/>
      <c r="I93" s="115">
        <v>1.98</v>
      </c>
      <c r="J93" s="115">
        <f t="shared" ref="J93:J105" si="3">ROUND(I93*E93,2)</f>
        <v>80.59</v>
      </c>
    </row>
    <row r="94" spans="1:11" ht="38.25">
      <c r="A94" s="108">
        <v>49</v>
      </c>
      <c r="B94" s="109" t="s">
        <v>89</v>
      </c>
      <c r="C94" s="117" t="s">
        <v>90</v>
      </c>
      <c r="D94" s="118" t="s">
        <v>91</v>
      </c>
      <c r="E94" s="119">
        <v>122.1</v>
      </c>
      <c r="F94" s="120"/>
      <c r="G94" s="120"/>
      <c r="H94" s="120"/>
      <c r="I94" s="120">
        <v>10.65</v>
      </c>
      <c r="J94" s="120">
        <f t="shared" si="3"/>
        <v>1300.3699999999999</v>
      </c>
    </row>
    <row r="95" spans="1:11" ht="63.75">
      <c r="A95" s="110">
        <v>50</v>
      </c>
      <c r="B95" s="111" t="s">
        <v>69</v>
      </c>
      <c r="C95" s="112" t="s">
        <v>94</v>
      </c>
      <c r="D95" s="113" t="s">
        <v>56</v>
      </c>
      <c r="E95" s="114">
        <v>0.40699999999999997</v>
      </c>
      <c r="F95" s="115"/>
      <c r="G95" s="115"/>
      <c r="H95" s="115"/>
      <c r="I95" s="115">
        <v>1600.18</v>
      </c>
      <c r="J95" s="115">
        <f t="shared" si="3"/>
        <v>651.27</v>
      </c>
    </row>
    <row r="96" spans="1:11" ht="51">
      <c r="A96" s="110">
        <v>51</v>
      </c>
      <c r="B96" s="111" t="s">
        <v>71</v>
      </c>
      <c r="C96" s="112" t="s">
        <v>72</v>
      </c>
      <c r="D96" s="113" t="s">
        <v>39</v>
      </c>
      <c r="E96" s="158">
        <v>0.13500000000000001</v>
      </c>
      <c r="F96" s="115"/>
      <c r="G96" s="115"/>
      <c r="H96" s="115"/>
      <c r="I96" s="115">
        <v>2006.84</v>
      </c>
      <c r="J96" s="115">
        <f t="shared" si="3"/>
        <v>270.92</v>
      </c>
    </row>
    <row r="97" spans="1:11" ht="51">
      <c r="A97" s="110">
        <v>52</v>
      </c>
      <c r="B97" s="111" t="s">
        <v>73</v>
      </c>
      <c r="C97" s="112" t="s">
        <v>74</v>
      </c>
      <c r="D97" s="113" t="s">
        <v>75</v>
      </c>
      <c r="E97" s="114">
        <v>40.700000000000003</v>
      </c>
      <c r="F97" s="115"/>
      <c r="G97" s="115"/>
      <c r="H97" s="115"/>
      <c r="I97" s="115">
        <v>1.94</v>
      </c>
      <c r="J97" s="115">
        <f t="shared" si="3"/>
        <v>78.959999999999994</v>
      </c>
    </row>
    <row r="98" spans="1:11" ht="63.75">
      <c r="A98" s="110">
        <v>53</v>
      </c>
      <c r="B98" s="111" t="s">
        <v>76</v>
      </c>
      <c r="C98" s="112" t="s">
        <v>95</v>
      </c>
      <c r="D98" s="113" t="s">
        <v>56</v>
      </c>
      <c r="E98" s="114">
        <v>0.40699999999999997</v>
      </c>
      <c r="F98" s="115"/>
      <c r="G98" s="115"/>
      <c r="H98" s="115"/>
      <c r="I98" s="115">
        <v>289.83999999999997</v>
      </c>
      <c r="J98" s="115">
        <f t="shared" si="3"/>
        <v>117.96</v>
      </c>
    </row>
    <row r="99" spans="1:11" ht="25.5">
      <c r="A99" s="110">
        <v>54</v>
      </c>
      <c r="B99" s="111" t="s">
        <v>96</v>
      </c>
      <c r="C99" s="112" t="s">
        <v>97</v>
      </c>
      <c r="D99" s="113" t="s">
        <v>75</v>
      </c>
      <c r="E99" s="114">
        <v>41.920999999999999</v>
      </c>
      <c r="F99" s="115"/>
      <c r="G99" s="115"/>
      <c r="H99" s="115"/>
      <c r="I99" s="115">
        <v>3.17</v>
      </c>
      <c r="J99" s="115">
        <f t="shared" si="3"/>
        <v>132.88999999999999</v>
      </c>
    </row>
    <row r="100" spans="1:11" ht="63.75">
      <c r="A100" s="110">
        <v>55</v>
      </c>
      <c r="B100" s="111" t="s">
        <v>76</v>
      </c>
      <c r="C100" s="112" t="s">
        <v>95</v>
      </c>
      <c r="D100" s="113" t="s">
        <v>56</v>
      </c>
      <c r="E100" s="114">
        <v>0.40699999999999997</v>
      </c>
      <c r="F100" s="115"/>
      <c r="G100" s="115"/>
      <c r="H100" s="115"/>
      <c r="I100" s="115">
        <v>289.83999999999997</v>
      </c>
      <c r="J100" s="115">
        <f t="shared" si="3"/>
        <v>117.96</v>
      </c>
    </row>
    <row r="101" spans="1:11" ht="25.5">
      <c r="A101" s="110">
        <v>56</v>
      </c>
      <c r="B101" s="111" t="s">
        <v>96</v>
      </c>
      <c r="C101" s="112" t="s">
        <v>97</v>
      </c>
      <c r="D101" s="113" t="s">
        <v>75</v>
      </c>
      <c r="E101" s="114">
        <v>41.920999999999999</v>
      </c>
      <c r="F101" s="115"/>
      <c r="G101" s="115"/>
      <c r="H101" s="115"/>
      <c r="I101" s="115">
        <v>3.17</v>
      </c>
      <c r="J101" s="115">
        <f t="shared" si="3"/>
        <v>132.88999999999999</v>
      </c>
    </row>
    <row r="102" spans="1:11" ht="51">
      <c r="A102" s="110">
        <v>57</v>
      </c>
      <c r="B102" s="111" t="s">
        <v>76</v>
      </c>
      <c r="C102" s="112" t="s">
        <v>98</v>
      </c>
      <c r="D102" s="113" t="s">
        <v>56</v>
      </c>
      <c r="E102" s="114">
        <v>0.40699999999999997</v>
      </c>
      <c r="F102" s="115"/>
      <c r="G102" s="115"/>
      <c r="H102" s="115"/>
      <c r="I102" s="115">
        <v>243.73</v>
      </c>
      <c r="J102" s="115">
        <f t="shared" si="3"/>
        <v>99.2</v>
      </c>
    </row>
    <row r="103" spans="1:11" ht="25.5">
      <c r="A103" s="110">
        <v>58</v>
      </c>
      <c r="B103" s="111" t="s">
        <v>78</v>
      </c>
      <c r="C103" s="112" t="s">
        <v>79</v>
      </c>
      <c r="D103" s="113" t="s">
        <v>26</v>
      </c>
      <c r="E103" s="114">
        <v>2.09605</v>
      </c>
      <c r="F103" s="115"/>
      <c r="G103" s="115"/>
      <c r="H103" s="115"/>
      <c r="I103" s="115">
        <v>149.19999999999999</v>
      </c>
      <c r="J103" s="115">
        <f t="shared" si="3"/>
        <v>312.73</v>
      </c>
    </row>
    <row r="104" spans="1:11" ht="38.25">
      <c r="A104" s="96">
        <v>59</v>
      </c>
      <c r="B104" s="97" t="s">
        <v>99</v>
      </c>
      <c r="C104" s="98" t="s">
        <v>100</v>
      </c>
      <c r="D104" s="99" t="s">
        <v>101</v>
      </c>
      <c r="E104" s="100">
        <v>0.37</v>
      </c>
      <c r="F104" s="101"/>
      <c r="G104" s="101"/>
      <c r="H104" s="101"/>
      <c r="I104" s="101">
        <v>116.23</v>
      </c>
      <c r="J104" s="101">
        <f t="shared" si="3"/>
        <v>43.01</v>
      </c>
    </row>
    <row r="105" spans="1:11" ht="25.5">
      <c r="A105" s="110">
        <v>60</v>
      </c>
      <c r="B105" s="111" t="s">
        <v>96</v>
      </c>
      <c r="C105" s="112" t="s">
        <v>97</v>
      </c>
      <c r="D105" s="113" t="s">
        <v>75</v>
      </c>
      <c r="E105" s="114">
        <v>5.9</v>
      </c>
      <c r="F105" s="115"/>
      <c r="G105" s="115"/>
      <c r="H105" s="115"/>
      <c r="I105" s="115">
        <v>3.18</v>
      </c>
      <c r="J105" s="115">
        <f t="shared" si="3"/>
        <v>18.760000000000002</v>
      </c>
    </row>
    <row r="106" spans="1:11" ht="25.5">
      <c r="A106" s="124"/>
      <c r="B106" s="125"/>
      <c r="C106" s="126" t="s">
        <v>106</v>
      </c>
      <c r="D106" s="127"/>
      <c r="E106" s="128"/>
      <c r="F106" s="116"/>
      <c r="G106" s="116"/>
      <c r="H106" s="116"/>
      <c r="I106" s="116"/>
      <c r="J106" s="116" t="str">
        <f>TEXT(SUM(J92:J105),"0,00")</f>
        <v>3357,51</v>
      </c>
      <c r="K106" s="73"/>
    </row>
    <row r="107" spans="1:11">
      <c r="A107" s="131"/>
      <c r="B107" s="132"/>
      <c r="C107" s="88"/>
      <c r="D107" s="89"/>
      <c r="E107" s="90"/>
      <c r="F107" s="133"/>
      <c r="G107" s="133"/>
      <c r="H107" s="133"/>
      <c r="I107" s="133"/>
      <c r="J107" s="133"/>
    </row>
    <row r="108" spans="1:11">
      <c r="A108" s="121"/>
      <c r="B108" s="122"/>
      <c r="C108" s="93" t="s">
        <v>107</v>
      </c>
      <c r="D108" s="94"/>
      <c r="E108" s="95"/>
      <c r="F108" s="123"/>
      <c r="G108" s="123"/>
      <c r="H108" s="123"/>
      <c r="I108" s="123"/>
      <c r="J108" s="123"/>
    </row>
    <row r="109" spans="1:11" ht="63.75">
      <c r="A109" s="110">
        <v>61</v>
      </c>
      <c r="B109" s="111" t="s">
        <v>69</v>
      </c>
      <c r="C109" s="112" t="s">
        <v>94</v>
      </c>
      <c r="D109" s="113" t="s">
        <v>56</v>
      </c>
      <c r="E109" s="114">
        <v>10.109</v>
      </c>
      <c r="F109" s="115"/>
      <c r="G109" s="115"/>
      <c r="H109" s="115"/>
      <c r="I109" s="115">
        <v>1600.17</v>
      </c>
      <c r="J109" s="115">
        <f t="shared" ref="J109:J120" si="4">ROUND(I109*E109,2)</f>
        <v>16176.12</v>
      </c>
    </row>
    <row r="110" spans="1:11" ht="51">
      <c r="A110" s="108">
        <v>62</v>
      </c>
      <c r="B110" s="109" t="s">
        <v>71</v>
      </c>
      <c r="C110" s="117" t="s">
        <v>72</v>
      </c>
      <c r="D110" s="118" t="s">
        <v>39</v>
      </c>
      <c r="E110" s="157">
        <v>3.3519999999999999</v>
      </c>
      <c r="F110" s="120"/>
      <c r="G110" s="120"/>
      <c r="H110" s="120"/>
      <c r="I110" s="120">
        <v>2006.83</v>
      </c>
      <c r="J110" s="120">
        <f t="shared" si="4"/>
        <v>6726.89</v>
      </c>
    </row>
    <row r="111" spans="1:11" ht="51">
      <c r="A111" s="110">
        <v>63</v>
      </c>
      <c r="B111" s="111" t="s">
        <v>73</v>
      </c>
      <c r="C111" s="112" t="s">
        <v>74</v>
      </c>
      <c r="D111" s="113" t="s">
        <v>75</v>
      </c>
      <c r="E111" s="114">
        <v>1010.9</v>
      </c>
      <c r="F111" s="115"/>
      <c r="G111" s="115"/>
      <c r="H111" s="115"/>
      <c r="I111" s="115">
        <v>1.94</v>
      </c>
      <c r="J111" s="115">
        <f t="shared" si="4"/>
        <v>1961.15</v>
      </c>
    </row>
    <row r="112" spans="1:11" ht="63.75">
      <c r="A112" s="110">
        <v>64</v>
      </c>
      <c r="B112" s="111" t="s">
        <v>76</v>
      </c>
      <c r="C112" s="112" t="s">
        <v>95</v>
      </c>
      <c r="D112" s="113" t="s">
        <v>56</v>
      </c>
      <c r="E112" s="114">
        <v>10.109</v>
      </c>
      <c r="F112" s="115"/>
      <c r="G112" s="115"/>
      <c r="H112" s="115"/>
      <c r="I112" s="115">
        <v>289.83</v>
      </c>
      <c r="J112" s="115">
        <f t="shared" si="4"/>
        <v>2929.89</v>
      </c>
    </row>
    <row r="113" spans="1:11" ht="25.5">
      <c r="A113" s="110">
        <v>65</v>
      </c>
      <c r="B113" s="111" t="s">
        <v>96</v>
      </c>
      <c r="C113" s="112" t="s">
        <v>97</v>
      </c>
      <c r="D113" s="113" t="s">
        <v>75</v>
      </c>
      <c r="E113" s="114">
        <v>1041.2270000000001</v>
      </c>
      <c r="F113" s="115"/>
      <c r="G113" s="115"/>
      <c r="H113" s="115"/>
      <c r="I113" s="115">
        <v>3.17</v>
      </c>
      <c r="J113" s="115">
        <f t="shared" si="4"/>
        <v>3300.69</v>
      </c>
    </row>
    <row r="114" spans="1:11" ht="63.75">
      <c r="A114" s="110">
        <v>66</v>
      </c>
      <c r="B114" s="111" t="s">
        <v>76</v>
      </c>
      <c r="C114" s="112" t="s">
        <v>95</v>
      </c>
      <c r="D114" s="113" t="s">
        <v>56</v>
      </c>
      <c r="E114" s="114">
        <v>10.109</v>
      </c>
      <c r="F114" s="115"/>
      <c r="G114" s="115"/>
      <c r="H114" s="115"/>
      <c r="I114" s="115">
        <v>289.83</v>
      </c>
      <c r="J114" s="115">
        <f t="shared" si="4"/>
        <v>2929.89</v>
      </c>
    </row>
    <row r="115" spans="1:11" ht="25.5">
      <c r="A115" s="110">
        <v>67</v>
      </c>
      <c r="B115" s="111" t="s">
        <v>96</v>
      </c>
      <c r="C115" s="112" t="s">
        <v>97</v>
      </c>
      <c r="D115" s="113" t="s">
        <v>75</v>
      </c>
      <c r="E115" s="114">
        <v>1041.2270000000001</v>
      </c>
      <c r="F115" s="115"/>
      <c r="G115" s="115"/>
      <c r="H115" s="115"/>
      <c r="I115" s="115">
        <v>3.17</v>
      </c>
      <c r="J115" s="115">
        <f t="shared" si="4"/>
        <v>3300.69</v>
      </c>
    </row>
    <row r="116" spans="1:11" ht="51">
      <c r="A116" s="110">
        <v>68</v>
      </c>
      <c r="B116" s="111" t="s">
        <v>76</v>
      </c>
      <c r="C116" s="112" t="s">
        <v>108</v>
      </c>
      <c r="D116" s="113" t="s">
        <v>56</v>
      </c>
      <c r="E116" s="114">
        <v>10.109</v>
      </c>
      <c r="F116" s="115"/>
      <c r="G116" s="115"/>
      <c r="H116" s="115"/>
      <c r="I116" s="115">
        <v>237.06</v>
      </c>
      <c r="J116" s="115">
        <f t="shared" si="4"/>
        <v>2396.44</v>
      </c>
    </row>
    <row r="117" spans="1:11" ht="25.5">
      <c r="A117" s="110">
        <v>69</v>
      </c>
      <c r="B117" s="111" t="s">
        <v>78</v>
      </c>
      <c r="C117" s="112" t="s">
        <v>79</v>
      </c>
      <c r="D117" s="113" t="s">
        <v>26</v>
      </c>
      <c r="E117" s="114">
        <v>31.236809999999998</v>
      </c>
      <c r="F117" s="115"/>
      <c r="G117" s="115"/>
      <c r="H117" s="115"/>
      <c r="I117" s="115">
        <v>149.19</v>
      </c>
      <c r="J117" s="115">
        <f t="shared" si="4"/>
        <v>4660.22</v>
      </c>
    </row>
    <row r="118" spans="1:11" ht="38.25">
      <c r="A118" s="96">
        <v>70</v>
      </c>
      <c r="B118" s="97" t="s">
        <v>99</v>
      </c>
      <c r="C118" s="98" t="s">
        <v>100</v>
      </c>
      <c r="D118" s="99" t="s">
        <v>101</v>
      </c>
      <c r="E118" s="100">
        <v>3.33</v>
      </c>
      <c r="F118" s="101"/>
      <c r="G118" s="101"/>
      <c r="H118" s="101"/>
      <c r="I118" s="101">
        <v>116.22</v>
      </c>
      <c r="J118" s="101">
        <f t="shared" si="4"/>
        <v>387.01</v>
      </c>
    </row>
    <row r="119" spans="1:11" ht="25.5">
      <c r="A119" s="110">
        <v>71</v>
      </c>
      <c r="B119" s="111" t="s">
        <v>96</v>
      </c>
      <c r="C119" s="112" t="s">
        <v>97</v>
      </c>
      <c r="D119" s="113" t="s">
        <v>75</v>
      </c>
      <c r="E119" s="114">
        <v>56.6</v>
      </c>
      <c r="F119" s="115"/>
      <c r="G119" s="115"/>
      <c r="H119" s="115"/>
      <c r="I119" s="115">
        <v>3.17</v>
      </c>
      <c r="J119" s="115">
        <f t="shared" si="4"/>
        <v>179.42</v>
      </c>
    </row>
    <row r="120" spans="1:11">
      <c r="A120" s="156">
        <v>72</v>
      </c>
      <c r="B120" s="151" t="s">
        <v>256</v>
      </c>
      <c r="C120" s="152" t="s">
        <v>254</v>
      </c>
      <c r="D120" s="153" t="s">
        <v>26</v>
      </c>
      <c r="E120" s="154">
        <v>31.3</v>
      </c>
      <c r="F120" s="155"/>
      <c r="G120" s="155"/>
      <c r="H120" s="155"/>
      <c r="I120" s="155">
        <v>119.2</v>
      </c>
      <c r="J120" s="155">
        <f t="shared" si="4"/>
        <v>3730.96</v>
      </c>
    </row>
    <row r="121" spans="1:11" ht="25.5">
      <c r="A121" s="124"/>
      <c r="B121" s="125"/>
      <c r="C121" s="126" t="s">
        <v>109</v>
      </c>
      <c r="D121" s="127"/>
      <c r="E121" s="128"/>
      <c r="F121" s="116"/>
      <c r="G121" s="116"/>
      <c r="H121" s="116"/>
      <c r="I121" s="116"/>
      <c r="J121" s="116" t="str">
        <f>TEXT(SUM(J108:J120),"0,00")</f>
        <v>48679,37</v>
      </c>
      <c r="K121" s="73"/>
    </row>
    <row r="122" spans="1:11">
      <c r="A122" s="131"/>
      <c r="B122" s="132"/>
      <c r="C122" s="88"/>
      <c r="D122" s="89"/>
      <c r="E122" s="90"/>
      <c r="F122" s="133"/>
      <c r="G122" s="133"/>
      <c r="H122" s="133"/>
      <c r="I122" s="133"/>
      <c r="J122" s="133"/>
    </row>
    <row r="123" spans="1:11">
      <c r="A123" s="121"/>
      <c r="B123" s="122"/>
      <c r="C123" s="93" t="s">
        <v>110</v>
      </c>
      <c r="D123" s="94"/>
      <c r="E123" s="95"/>
      <c r="F123" s="123"/>
      <c r="G123" s="123"/>
      <c r="H123" s="123"/>
      <c r="I123" s="123"/>
      <c r="J123" s="123"/>
    </row>
    <row r="124" spans="1:11" ht="38.25">
      <c r="A124" s="110">
        <v>73</v>
      </c>
      <c r="B124" s="111" t="s">
        <v>111</v>
      </c>
      <c r="C124" s="112" t="s">
        <v>112</v>
      </c>
      <c r="D124" s="113" t="s">
        <v>56</v>
      </c>
      <c r="E124" s="114">
        <v>4.7190000000000003</v>
      </c>
      <c r="F124" s="115"/>
      <c r="G124" s="115"/>
      <c r="H124" s="115"/>
      <c r="I124" s="115">
        <v>93.38</v>
      </c>
      <c r="J124" s="115">
        <f>ROUND(I124*E124,2)</f>
        <v>440.66</v>
      </c>
    </row>
    <row r="125" spans="1:11" ht="51">
      <c r="A125" s="108">
        <v>74</v>
      </c>
      <c r="B125" s="109" t="s">
        <v>113</v>
      </c>
      <c r="C125" s="117" t="s">
        <v>114</v>
      </c>
      <c r="D125" s="118" t="s">
        <v>56</v>
      </c>
      <c r="E125" s="119">
        <v>4.7190000000000003</v>
      </c>
      <c r="F125" s="120"/>
      <c r="G125" s="120"/>
      <c r="H125" s="120"/>
      <c r="I125" s="120">
        <v>1310.03</v>
      </c>
      <c r="J125" s="120">
        <f>ROUND(I125*E125,2)</f>
        <v>6182.03</v>
      </c>
    </row>
    <row r="126" spans="1:11" ht="51">
      <c r="A126" s="110">
        <v>75</v>
      </c>
      <c r="B126" s="111" t="s">
        <v>115</v>
      </c>
      <c r="C126" s="112" t="s">
        <v>116</v>
      </c>
      <c r="D126" s="113" t="s">
        <v>56</v>
      </c>
      <c r="E126" s="114">
        <v>4.7190000000000003</v>
      </c>
      <c r="F126" s="115"/>
      <c r="G126" s="115"/>
      <c r="H126" s="115"/>
      <c r="I126" s="115">
        <v>1482.98</v>
      </c>
      <c r="J126" s="115">
        <f>ROUND(I126*E126,2)</f>
        <v>6998.18</v>
      </c>
    </row>
    <row r="127" spans="1:11" ht="38.25">
      <c r="A127" s="96">
        <v>76</v>
      </c>
      <c r="B127" s="97" t="s">
        <v>117</v>
      </c>
      <c r="C127" s="98" t="s">
        <v>118</v>
      </c>
      <c r="D127" s="99" t="s">
        <v>75</v>
      </c>
      <c r="E127" s="100">
        <v>495.495</v>
      </c>
      <c r="F127" s="101"/>
      <c r="G127" s="101"/>
      <c r="H127" s="101"/>
      <c r="I127" s="101">
        <v>51.08</v>
      </c>
      <c r="J127" s="101">
        <f>ROUND(I127*E127,2)</f>
        <v>25309.88</v>
      </c>
    </row>
    <row r="128" spans="1:11" ht="25.5">
      <c r="A128" s="110">
        <v>77</v>
      </c>
      <c r="B128" s="111" t="s">
        <v>119</v>
      </c>
      <c r="C128" s="112" t="s">
        <v>120</v>
      </c>
      <c r="D128" s="113" t="s">
        <v>121</v>
      </c>
      <c r="E128" s="114">
        <v>51.2</v>
      </c>
      <c r="F128" s="115"/>
      <c r="G128" s="115"/>
      <c r="H128" s="115"/>
      <c r="I128" s="115">
        <v>7.8</v>
      </c>
      <c r="J128" s="115">
        <f>ROUND(I128*E128,2)</f>
        <v>399.36</v>
      </c>
    </row>
    <row r="129" spans="1:11" ht="25.5">
      <c r="A129" s="124"/>
      <c r="B129" s="125"/>
      <c r="C129" s="126" t="s">
        <v>122</v>
      </c>
      <c r="D129" s="127"/>
      <c r="E129" s="128"/>
      <c r="F129" s="116"/>
      <c r="G129" s="116"/>
      <c r="H129" s="116"/>
      <c r="I129" s="116"/>
      <c r="J129" s="116" t="str">
        <f>TEXT(SUM(J123:J128),"0,00")</f>
        <v>39330,11</v>
      </c>
      <c r="K129" s="73"/>
    </row>
    <row r="130" spans="1:11">
      <c r="A130" s="131"/>
      <c r="B130" s="132"/>
      <c r="C130" s="88"/>
      <c r="D130" s="89"/>
      <c r="E130" s="90"/>
      <c r="F130" s="133"/>
      <c r="G130" s="133"/>
      <c r="H130" s="133"/>
      <c r="I130" s="133"/>
      <c r="J130" s="133"/>
    </row>
    <row r="131" spans="1:11" ht="25.5">
      <c r="A131" s="121"/>
      <c r="B131" s="122"/>
      <c r="C131" s="93" t="s">
        <v>123</v>
      </c>
      <c r="D131" s="94"/>
      <c r="E131" s="95"/>
      <c r="F131" s="123"/>
      <c r="G131" s="123"/>
      <c r="H131" s="123"/>
      <c r="I131" s="123"/>
      <c r="J131" s="123"/>
    </row>
    <row r="132" spans="1:11">
      <c r="A132" s="110">
        <v>78</v>
      </c>
      <c r="B132" s="111" t="s">
        <v>124</v>
      </c>
      <c r="C132" s="112" t="s">
        <v>125</v>
      </c>
      <c r="D132" s="113" t="s">
        <v>26</v>
      </c>
      <c r="E132" s="114">
        <v>8.24</v>
      </c>
      <c r="F132" s="115"/>
      <c r="G132" s="115"/>
      <c r="H132" s="115"/>
      <c r="I132" s="115">
        <v>640.16999999999996</v>
      </c>
      <c r="J132" s="115">
        <f t="shared" ref="J132:J141" si="5">ROUND(I132*E132,2)</f>
        <v>5275</v>
      </c>
    </row>
    <row r="133" spans="1:11" ht="38.25">
      <c r="A133" s="108">
        <v>79</v>
      </c>
      <c r="B133" s="109" t="s">
        <v>126</v>
      </c>
      <c r="C133" s="117" t="s">
        <v>127</v>
      </c>
      <c r="D133" s="118" t="s">
        <v>26</v>
      </c>
      <c r="E133" s="119">
        <v>2.52</v>
      </c>
      <c r="F133" s="120"/>
      <c r="G133" s="120"/>
      <c r="H133" s="120"/>
      <c r="I133" s="120">
        <v>1116.3399999999999</v>
      </c>
      <c r="J133" s="120">
        <f t="shared" si="5"/>
        <v>2813.18</v>
      </c>
    </row>
    <row r="134" spans="1:11" ht="51">
      <c r="A134" s="110">
        <v>80</v>
      </c>
      <c r="B134" s="111" t="s">
        <v>54</v>
      </c>
      <c r="C134" s="112" t="s">
        <v>55</v>
      </c>
      <c r="D134" s="113" t="s">
        <v>56</v>
      </c>
      <c r="E134" s="114">
        <v>8.6080000000000005</v>
      </c>
      <c r="F134" s="115"/>
      <c r="G134" s="115"/>
      <c r="H134" s="115"/>
      <c r="I134" s="115">
        <v>513.78</v>
      </c>
      <c r="J134" s="115">
        <f t="shared" si="5"/>
        <v>4422.62</v>
      </c>
    </row>
    <row r="135" spans="1:11" ht="51">
      <c r="A135" s="110">
        <v>81</v>
      </c>
      <c r="B135" s="111" t="s">
        <v>128</v>
      </c>
      <c r="C135" s="112" t="s">
        <v>129</v>
      </c>
      <c r="D135" s="113" t="s">
        <v>56</v>
      </c>
      <c r="E135" s="114">
        <v>2.016</v>
      </c>
      <c r="F135" s="115"/>
      <c r="G135" s="115"/>
      <c r="H135" s="115"/>
      <c r="I135" s="115">
        <v>819.85</v>
      </c>
      <c r="J135" s="115">
        <f t="shared" si="5"/>
        <v>1652.82</v>
      </c>
    </row>
    <row r="136" spans="1:11" ht="51">
      <c r="A136" s="110">
        <v>82</v>
      </c>
      <c r="B136" s="111" t="s">
        <v>130</v>
      </c>
      <c r="C136" s="112" t="s">
        <v>131</v>
      </c>
      <c r="D136" s="113" t="s">
        <v>56</v>
      </c>
      <c r="E136" s="114">
        <v>9.5578000000000003</v>
      </c>
      <c r="F136" s="115"/>
      <c r="G136" s="115"/>
      <c r="H136" s="115"/>
      <c r="I136" s="115">
        <v>193.46</v>
      </c>
      <c r="J136" s="115">
        <f t="shared" si="5"/>
        <v>1849.05</v>
      </c>
    </row>
    <row r="137" spans="1:11" ht="25.5">
      <c r="A137" s="110">
        <v>83</v>
      </c>
      <c r="B137" s="111" t="s">
        <v>132</v>
      </c>
      <c r="C137" s="112" t="s">
        <v>133</v>
      </c>
      <c r="D137" s="113" t="s">
        <v>56</v>
      </c>
      <c r="E137" s="114">
        <v>9.5578000000000003</v>
      </c>
      <c r="F137" s="115"/>
      <c r="G137" s="115"/>
      <c r="H137" s="115"/>
      <c r="I137" s="115">
        <v>536.67999999999995</v>
      </c>
      <c r="J137" s="115">
        <f t="shared" si="5"/>
        <v>5129.4799999999996</v>
      </c>
    </row>
    <row r="138" spans="1:11" ht="25.5">
      <c r="A138" s="110">
        <v>84</v>
      </c>
      <c r="B138" s="111" t="s">
        <v>134</v>
      </c>
      <c r="C138" s="112" t="s">
        <v>135</v>
      </c>
      <c r="D138" s="113" t="s">
        <v>75</v>
      </c>
      <c r="E138" s="114">
        <v>1003.569</v>
      </c>
      <c r="F138" s="115"/>
      <c r="G138" s="115"/>
      <c r="H138" s="115"/>
      <c r="I138" s="115">
        <v>9.3699999999999992</v>
      </c>
      <c r="J138" s="115">
        <f t="shared" si="5"/>
        <v>9403.44</v>
      </c>
    </row>
    <row r="139" spans="1:11" ht="76.5">
      <c r="A139" s="110">
        <v>85</v>
      </c>
      <c r="B139" s="111" t="s">
        <v>136</v>
      </c>
      <c r="C139" s="112" t="s">
        <v>137</v>
      </c>
      <c r="D139" s="113" t="s">
        <v>56</v>
      </c>
      <c r="E139" s="114">
        <v>9.5578000000000003</v>
      </c>
      <c r="F139" s="115"/>
      <c r="G139" s="115"/>
      <c r="H139" s="115"/>
      <c r="I139" s="115">
        <v>823.36</v>
      </c>
      <c r="J139" s="115">
        <f t="shared" si="5"/>
        <v>7869.51</v>
      </c>
    </row>
    <row r="140" spans="1:11" ht="76.5">
      <c r="A140" s="110">
        <v>86</v>
      </c>
      <c r="B140" s="97" t="s">
        <v>136</v>
      </c>
      <c r="C140" s="98" t="s">
        <v>138</v>
      </c>
      <c r="D140" s="99" t="s">
        <v>56</v>
      </c>
      <c r="E140" s="100">
        <v>9.5578000000000003</v>
      </c>
      <c r="F140" s="101"/>
      <c r="G140" s="101"/>
      <c r="H140" s="101"/>
      <c r="I140" s="101">
        <v>1807.1</v>
      </c>
      <c r="J140" s="101">
        <f t="shared" si="5"/>
        <v>17271.900000000001</v>
      </c>
    </row>
    <row r="141" spans="1:11" ht="38.25">
      <c r="A141" s="110">
        <v>87</v>
      </c>
      <c r="B141" s="111" t="s">
        <v>130</v>
      </c>
      <c r="C141" s="112" t="s">
        <v>139</v>
      </c>
      <c r="D141" s="113" t="s">
        <v>56</v>
      </c>
      <c r="E141" s="114">
        <v>9.5578000000000003</v>
      </c>
      <c r="F141" s="115"/>
      <c r="G141" s="115"/>
      <c r="H141" s="115"/>
      <c r="I141" s="115">
        <v>232.1</v>
      </c>
      <c r="J141" s="115">
        <f t="shared" si="5"/>
        <v>2218.37</v>
      </c>
    </row>
    <row r="142" spans="1:11" ht="25.5">
      <c r="A142" s="124"/>
      <c r="B142" s="125"/>
      <c r="C142" s="126" t="s">
        <v>140</v>
      </c>
      <c r="D142" s="127"/>
      <c r="E142" s="128"/>
      <c r="F142" s="116"/>
      <c r="G142" s="116"/>
      <c r="H142" s="116"/>
      <c r="I142" s="116"/>
      <c r="J142" s="116" t="str">
        <f>TEXT(SUM(J131:J141),"0,00")</f>
        <v>57905,37</v>
      </c>
      <c r="K142" s="73"/>
    </row>
    <row r="143" spans="1:11">
      <c r="A143" s="131"/>
      <c r="B143" s="132"/>
      <c r="C143" s="88"/>
      <c r="D143" s="89"/>
      <c r="E143" s="90"/>
      <c r="F143" s="133"/>
      <c r="G143" s="133"/>
      <c r="H143" s="133"/>
      <c r="I143" s="133"/>
      <c r="J143" s="133"/>
    </row>
    <row r="144" spans="1:11">
      <c r="A144" s="121"/>
      <c r="B144" s="122"/>
      <c r="C144" s="93" t="s">
        <v>141</v>
      </c>
      <c r="D144" s="94"/>
      <c r="E144" s="95"/>
      <c r="F144" s="123"/>
      <c r="G144" s="123"/>
      <c r="H144" s="123"/>
      <c r="I144" s="123"/>
      <c r="J144" s="123"/>
    </row>
    <row r="145" spans="1:11">
      <c r="A145" s="110">
        <v>88</v>
      </c>
      <c r="B145" s="111" t="s">
        <v>124</v>
      </c>
      <c r="C145" s="112" t="s">
        <v>125</v>
      </c>
      <c r="D145" s="113" t="s">
        <v>26</v>
      </c>
      <c r="E145" s="114">
        <v>3.84</v>
      </c>
      <c r="F145" s="115"/>
      <c r="G145" s="115"/>
      <c r="H145" s="115"/>
      <c r="I145" s="115">
        <v>640.16999999999996</v>
      </c>
      <c r="J145" s="115">
        <f t="shared" ref="J145:J151" si="6">ROUND(I145*E145,2)</f>
        <v>2458.25</v>
      </c>
    </row>
    <row r="146" spans="1:11" ht="38.25">
      <c r="A146" s="108">
        <v>89</v>
      </c>
      <c r="B146" s="109" t="s">
        <v>126</v>
      </c>
      <c r="C146" s="117" t="s">
        <v>127</v>
      </c>
      <c r="D146" s="118" t="s">
        <v>26</v>
      </c>
      <c r="E146" s="119">
        <v>2.52</v>
      </c>
      <c r="F146" s="120"/>
      <c r="G146" s="120"/>
      <c r="H146" s="120"/>
      <c r="I146" s="120">
        <v>1116.3399999999999</v>
      </c>
      <c r="J146" s="120">
        <f t="shared" si="6"/>
        <v>2813.18</v>
      </c>
    </row>
    <row r="147" spans="1:11" ht="51">
      <c r="A147" s="110">
        <v>90</v>
      </c>
      <c r="B147" s="111" t="s">
        <v>54</v>
      </c>
      <c r="C147" s="112" t="s">
        <v>55</v>
      </c>
      <c r="D147" s="113" t="s">
        <v>56</v>
      </c>
      <c r="E147" s="114">
        <v>4.5599999999999996</v>
      </c>
      <c r="F147" s="115"/>
      <c r="G147" s="115"/>
      <c r="H147" s="115"/>
      <c r="I147" s="115">
        <v>513.78</v>
      </c>
      <c r="J147" s="115">
        <f t="shared" si="6"/>
        <v>2342.84</v>
      </c>
    </row>
    <row r="148" spans="1:11" ht="51">
      <c r="A148" s="108">
        <v>91</v>
      </c>
      <c r="B148" s="111" t="s">
        <v>128</v>
      </c>
      <c r="C148" s="112" t="s">
        <v>129</v>
      </c>
      <c r="D148" s="113" t="s">
        <v>56</v>
      </c>
      <c r="E148" s="114">
        <v>1.488</v>
      </c>
      <c r="F148" s="115"/>
      <c r="G148" s="115"/>
      <c r="H148" s="115"/>
      <c r="I148" s="115">
        <v>819.85</v>
      </c>
      <c r="J148" s="115">
        <f t="shared" si="6"/>
        <v>1219.94</v>
      </c>
    </row>
    <row r="149" spans="1:11" ht="63.75">
      <c r="A149" s="110">
        <v>92</v>
      </c>
      <c r="B149" s="111" t="s">
        <v>142</v>
      </c>
      <c r="C149" s="112" t="s">
        <v>143</v>
      </c>
      <c r="D149" s="113" t="s">
        <v>56</v>
      </c>
      <c r="E149" s="114">
        <v>4.4752000000000001</v>
      </c>
      <c r="F149" s="115"/>
      <c r="G149" s="115"/>
      <c r="H149" s="115"/>
      <c r="I149" s="115">
        <v>365.79</v>
      </c>
      <c r="J149" s="115">
        <f t="shared" si="6"/>
        <v>1636.98</v>
      </c>
    </row>
    <row r="150" spans="1:11">
      <c r="A150" s="108">
        <v>93</v>
      </c>
      <c r="B150" s="97" t="s">
        <v>144</v>
      </c>
      <c r="C150" s="98" t="s">
        <v>145</v>
      </c>
      <c r="D150" s="99" t="s">
        <v>26</v>
      </c>
      <c r="E150" s="100">
        <v>69.141840000000002</v>
      </c>
      <c r="F150" s="101"/>
      <c r="G150" s="101"/>
      <c r="H150" s="101"/>
      <c r="I150" s="101">
        <v>99.22</v>
      </c>
      <c r="J150" s="101">
        <f t="shared" si="6"/>
        <v>6860.25</v>
      </c>
    </row>
    <row r="151" spans="1:11" ht="51">
      <c r="A151" s="110">
        <v>94</v>
      </c>
      <c r="B151" s="111" t="s">
        <v>130</v>
      </c>
      <c r="C151" s="112" t="s">
        <v>131</v>
      </c>
      <c r="D151" s="113" t="s">
        <v>56</v>
      </c>
      <c r="E151" s="114">
        <v>4.4752000000000001</v>
      </c>
      <c r="F151" s="115"/>
      <c r="G151" s="115"/>
      <c r="H151" s="115"/>
      <c r="I151" s="115">
        <v>193.46</v>
      </c>
      <c r="J151" s="115">
        <f t="shared" si="6"/>
        <v>865.77</v>
      </c>
    </row>
    <row r="152" spans="1:11" ht="25.5">
      <c r="A152" s="124"/>
      <c r="B152" s="125"/>
      <c r="C152" s="126" t="s">
        <v>146</v>
      </c>
      <c r="D152" s="127"/>
      <c r="E152" s="128"/>
      <c r="F152" s="116"/>
      <c r="G152" s="116"/>
      <c r="H152" s="116"/>
      <c r="I152" s="116"/>
      <c r="J152" s="116" t="str">
        <f>TEXT(SUM(J144:J151),"0,00")</f>
        <v>18197,21</v>
      </c>
      <c r="K152" s="73"/>
    </row>
    <row r="153" spans="1:11">
      <c r="A153" s="131"/>
      <c r="B153" s="132"/>
      <c r="C153" s="88"/>
      <c r="D153" s="89"/>
      <c r="E153" s="90"/>
      <c r="F153" s="133"/>
      <c r="G153" s="133"/>
      <c r="H153" s="133"/>
      <c r="I153" s="133"/>
      <c r="J153" s="133"/>
    </row>
    <row r="154" spans="1:11">
      <c r="A154" s="121"/>
      <c r="B154" s="122"/>
      <c r="C154" s="93" t="s">
        <v>147</v>
      </c>
      <c r="D154" s="94"/>
      <c r="E154" s="95"/>
      <c r="F154" s="123"/>
      <c r="G154" s="123"/>
      <c r="H154" s="123"/>
      <c r="I154" s="123"/>
      <c r="J154" s="123"/>
    </row>
    <row r="155" spans="1:11">
      <c r="A155" s="110">
        <v>95</v>
      </c>
      <c r="B155" s="111" t="s">
        <v>124</v>
      </c>
      <c r="C155" s="112" t="s">
        <v>125</v>
      </c>
      <c r="D155" s="113" t="s">
        <v>26</v>
      </c>
      <c r="E155" s="114">
        <v>0.34</v>
      </c>
      <c r="F155" s="115"/>
      <c r="G155" s="115"/>
      <c r="H155" s="115"/>
      <c r="I155" s="115">
        <v>640.17999999999995</v>
      </c>
      <c r="J155" s="115">
        <f t="shared" ref="J155:J164" si="7">ROUND(I155*E155,2)</f>
        <v>217.66</v>
      </c>
    </row>
    <row r="156" spans="1:11" ht="38.25">
      <c r="A156" s="108">
        <v>96</v>
      </c>
      <c r="B156" s="109" t="s">
        <v>126</v>
      </c>
      <c r="C156" s="117" t="s">
        <v>127</v>
      </c>
      <c r="D156" s="118" t="s">
        <v>26</v>
      </c>
      <c r="E156" s="119">
        <v>0.17</v>
      </c>
      <c r="F156" s="120"/>
      <c r="G156" s="120"/>
      <c r="H156" s="120"/>
      <c r="I156" s="120">
        <v>1116.3399999999999</v>
      </c>
      <c r="J156" s="120">
        <f t="shared" si="7"/>
        <v>189.78</v>
      </c>
    </row>
    <row r="157" spans="1:11" ht="51">
      <c r="A157" s="110">
        <v>97</v>
      </c>
      <c r="B157" s="111" t="s">
        <v>54</v>
      </c>
      <c r="C157" s="112" t="s">
        <v>55</v>
      </c>
      <c r="D157" s="113" t="s">
        <v>56</v>
      </c>
      <c r="E157" s="114">
        <v>0.39</v>
      </c>
      <c r="F157" s="115"/>
      <c r="G157" s="115"/>
      <c r="H157" s="115"/>
      <c r="I157" s="115">
        <v>513.79</v>
      </c>
      <c r="J157" s="115">
        <f t="shared" si="7"/>
        <v>200.38</v>
      </c>
    </row>
    <row r="158" spans="1:11" ht="51">
      <c r="A158" s="108">
        <v>98</v>
      </c>
      <c r="B158" s="111" t="s">
        <v>128</v>
      </c>
      <c r="C158" s="112" t="s">
        <v>129</v>
      </c>
      <c r="D158" s="113" t="s">
        <v>56</v>
      </c>
      <c r="E158" s="114">
        <v>0.11</v>
      </c>
      <c r="F158" s="115"/>
      <c r="G158" s="115"/>
      <c r="H158" s="115"/>
      <c r="I158" s="115">
        <v>819.85</v>
      </c>
      <c r="J158" s="115">
        <f t="shared" si="7"/>
        <v>90.18</v>
      </c>
    </row>
    <row r="159" spans="1:11" ht="51">
      <c r="A159" s="110">
        <v>99</v>
      </c>
      <c r="B159" s="111" t="s">
        <v>130</v>
      </c>
      <c r="C159" s="112" t="s">
        <v>131</v>
      </c>
      <c r="D159" s="113" t="s">
        <v>56</v>
      </c>
      <c r="E159" s="114">
        <v>0.65469999999999995</v>
      </c>
      <c r="F159" s="115"/>
      <c r="G159" s="115"/>
      <c r="H159" s="115"/>
      <c r="I159" s="115">
        <v>193.47</v>
      </c>
      <c r="J159" s="115">
        <f t="shared" si="7"/>
        <v>126.66</v>
      </c>
    </row>
    <row r="160" spans="1:11" ht="76.5">
      <c r="A160" s="108">
        <v>100</v>
      </c>
      <c r="B160" s="111" t="s">
        <v>136</v>
      </c>
      <c r="C160" s="112" t="s">
        <v>148</v>
      </c>
      <c r="D160" s="113" t="s">
        <v>56</v>
      </c>
      <c r="E160" s="114">
        <v>0.65469999999999995</v>
      </c>
      <c r="F160" s="115"/>
      <c r="G160" s="115"/>
      <c r="H160" s="115"/>
      <c r="I160" s="115">
        <v>1073.5899999999999</v>
      </c>
      <c r="J160" s="115">
        <f t="shared" si="7"/>
        <v>702.88</v>
      </c>
    </row>
    <row r="161" spans="1:11" ht="76.5">
      <c r="A161" s="110">
        <v>101</v>
      </c>
      <c r="B161" s="111" t="s">
        <v>136</v>
      </c>
      <c r="C161" s="112" t="s">
        <v>149</v>
      </c>
      <c r="D161" s="113" t="s">
        <v>56</v>
      </c>
      <c r="E161" s="114">
        <v>0.44</v>
      </c>
      <c r="F161" s="115"/>
      <c r="G161" s="115"/>
      <c r="H161" s="115"/>
      <c r="I161" s="115">
        <v>484.37</v>
      </c>
      <c r="J161" s="115">
        <f t="shared" si="7"/>
        <v>213.12</v>
      </c>
    </row>
    <row r="162" spans="1:11" ht="25.5">
      <c r="A162" s="108">
        <v>102</v>
      </c>
      <c r="B162" s="111" t="s">
        <v>150</v>
      </c>
      <c r="C162" s="112" t="s">
        <v>151</v>
      </c>
      <c r="D162" s="113" t="s">
        <v>75</v>
      </c>
      <c r="E162" s="114">
        <v>46.2</v>
      </c>
      <c r="F162" s="115"/>
      <c r="G162" s="115"/>
      <c r="H162" s="115"/>
      <c r="I162" s="115">
        <v>11.11</v>
      </c>
      <c r="J162" s="115">
        <f t="shared" si="7"/>
        <v>513.28</v>
      </c>
    </row>
    <row r="163" spans="1:11" ht="76.5">
      <c r="A163" s="110">
        <v>103</v>
      </c>
      <c r="B163" s="97" t="s">
        <v>136</v>
      </c>
      <c r="C163" s="98" t="s">
        <v>152</v>
      </c>
      <c r="D163" s="99" t="s">
        <v>56</v>
      </c>
      <c r="E163" s="100">
        <v>0.22</v>
      </c>
      <c r="F163" s="101"/>
      <c r="G163" s="101"/>
      <c r="H163" s="101"/>
      <c r="I163" s="101">
        <v>987.32</v>
      </c>
      <c r="J163" s="101">
        <f t="shared" si="7"/>
        <v>217.21</v>
      </c>
    </row>
    <row r="164" spans="1:11" ht="51">
      <c r="A164" s="108">
        <v>104</v>
      </c>
      <c r="B164" s="111" t="s">
        <v>130</v>
      </c>
      <c r="C164" s="112" t="s">
        <v>131</v>
      </c>
      <c r="D164" s="113" t="s">
        <v>56</v>
      </c>
      <c r="E164" s="114">
        <v>0.65469999999999995</v>
      </c>
      <c r="F164" s="115"/>
      <c r="G164" s="115"/>
      <c r="H164" s="115"/>
      <c r="I164" s="115">
        <v>193.47</v>
      </c>
      <c r="J164" s="115">
        <f t="shared" si="7"/>
        <v>126.66</v>
      </c>
    </row>
    <row r="165" spans="1:11" ht="25.5">
      <c r="A165" s="124"/>
      <c r="B165" s="125"/>
      <c r="C165" s="126" t="s">
        <v>153</v>
      </c>
      <c r="D165" s="127"/>
      <c r="E165" s="128"/>
      <c r="F165" s="116"/>
      <c r="G165" s="116"/>
      <c r="H165" s="116"/>
      <c r="I165" s="116"/>
      <c r="J165" s="116" t="str">
        <f>TEXT(SUM(J154:J164),"0,00")</f>
        <v>2597,81</v>
      </c>
      <c r="K165" s="73"/>
    </row>
    <row r="166" spans="1:11">
      <c r="A166" s="131"/>
      <c r="B166" s="132"/>
      <c r="C166" s="88"/>
      <c r="D166" s="89"/>
      <c r="E166" s="90"/>
      <c r="F166" s="133"/>
      <c r="G166" s="133"/>
      <c r="H166" s="133"/>
      <c r="I166" s="133"/>
      <c r="J166" s="133"/>
    </row>
    <row r="167" spans="1:11">
      <c r="A167" s="121"/>
      <c r="B167" s="122"/>
      <c r="C167" s="93" t="s">
        <v>154</v>
      </c>
      <c r="D167" s="94"/>
      <c r="E167" s="95"/>
      <c r="F167" s="123"/>
      <c r="G167" s="123"/>
      <c r="H167" s="123"/>
      <c r="I167" s="123"/>
      <c r="J167" s="123"/>
    </row>
    <row r="168" spans="1:11" ht="63.75">
      <c r="A168" s="110">
        <v>105</v>
      </c>
      <c r="B168" s="111" t="s">
        <v>155</v>
      </c>
      <c r="C168" s="112" t="s">
        <v>156</v>
      </c>
      <c r="D168" s="113" t="s">
        <v>56</v>
      </c>
      <c r="E168" s="114">
        <v>0.28100000000000003</v>
      </c>
      <c r="F168" s="115"/>
      <c r="G168" s="115"/>
      <c r="H168" s="115"/>
      <c r="I168" s="115">
        <v>2506.33</v>
      </c>
      <c r="J168" s="115">
        <f t="shared" ref="J168:J176" si="8">ROUND(I168*E168,2)</f>
        <v>704.28</v>
      </c>
    </row>
    <row r="169" spans="1:11" ht="63.75">
      <c r="A169" s="108">
        <v>106</v>
      </c>
      <c r="B169" s="109" t="s">
        <v>157</v>
      </c>
      <c r="C169" s="117" t="s">
        <v>158</v>
      </c>
      <c r="D169" s="118" t="s">
        <v>56</v>
      </c>
      <c r="E169" s="119">
        <v>0.28100000000000003</v>
      </c>
      <c r="F169" s="120"/>
      <c r="G169" s="120"/>
      <c r="H169" s="120"/>
      <c r="I169" s="120">
        <v>1023.73</v>
      </c>
      <c r="J169" s="120">
        <f t="shared" si="8"/>
        <v>287.67</v>
      </c>
    </row>
    <row r="170" spans="1:11" ht="63.75">
      <c r="A170" s="110">
        <v>107</v>
      </c>
      <c r="B170" s="111" t="s">
        <v>159</v>
      </c>
      <c r="C170" s="112" t="s">
        <v>160</v>
      </c>
      <c r="D170" s="113" t="s">
        <v>26</v>
      </c>
      <c r="E170" s="114">
        <v>1.4</v>
      </c>
      <c r="F170" s="115"/>
      <c r="G170" s="115"/>
      <c r="H170" s="115"/>
      <c r="I170" s="115">
        <v>156.35</v>
      </c>
      <c r="J170" s="115">
        <f t="shared" si="8"/>
        <v>218.89</v>
      </c>
    </row>
    <row r="171" spans="1:11" ht="63.75">
      <c r="A171" s="108">
        <v>108</v>
      </c>
      <c r="B171" s="111" t="s">
        <v>161</v>
      </c>
      <c r="C171" s="112" t="s">
        <v>162</v>
      </c>
      <c r="D171" s="113" t="s">
        <v>56</v>
      </c>
      <c r="E171" s="114">
        <v>0.28100000000000003</v>
      </c>
      <c r="F171" s="115"/>
      <c r="G171" s="115"/>
      <c r="H171" s="115"/>
      <c r="I171" s="115">
        <v>2413.31</v>
      </c>
      <c r="J171" s="115">
        <f t="shared" si="8"/>
        <v>678.14</v>
      </c>
    </row>
    <row r="172" spans="1:11" ht="51">
      <c r="A172" s="110">
        <v>109</v>
      </c>
      <c r="B172" s="111" t="s">
        <v>130</v>
      </c>
      <c r="C172" s="112" t="s">
        <v>131</v>
      </c>
      <c r="D172" s="113" t="s">
        <v>56</v>
      </c>
      <c r="E172" s="114">
        <v>0.28100000000000003</v>
      </c>
      <c r="F172" s="115"/>
      <c r="G172" s="115"/>
      <c r="H172" s="115"/>
      <c r="I172" s="115">
        <v>193.47</v>
      </c>
      <c r="J172" s="115">
        <f t="shared" si="8"/>
        <v>54.37</v>
      </c>
    </row>
    <row r="173" spans="1:11" ht="76.5">
      <c r="A173" s="108">
        <v>110</v>
      </c>
      <c r="B173" s="111" t="s">
        <v>163</v>
      </c>
      <c r="C173" s="112" t="s">
        <v>164</v>
      </c>
      <c r="D173" s="113" t="s">
        <v>56</v>
      </c>
      <c r="E173" s="114">
        <v>0.28100000000000003</v>
      </c>
      <c r="F173" s="115"/>
      <c r="G173" s="115"/>
      <c r="H173" s="115"/>
      <c r="I173" s="115">
        <v>537.64</v>
      </c>
      <c r="J173" s="115">
        <f t="shared" si="8"/>
        <v>151.08000000000001</v>
      </c>
    </row>
    <row r="174" spans="1:11" ht="51">
      <c r="A174" s="110">
        <v>111</v>
      </c>
      <c r="B174" s="97" t="s">
        <v>165</v>
      </c>
      <c r="C174" s="98" t="s">
        <v>166</v>
      </c>
      <c r="D174" s="99" t="s">
        <v>167</v>
      </c>
      <c r="E174" s="100">
        <v>1.1299999999999999</v>
      </c>
      <c r="F174" s="101"/>
      <c r="G174" s="101"/>
      <c r="H174" s="101"/>
      <c r="I174" s="101">
        <v>60.21</v>
      </c>
      <c r="J174" s="101">
        <f t="shared" si="8"/>
        <v>68.040000000000006</v>
      </c>
    </row>
    <row r="175" spans="1:11" ht="38.25">
      <c r="A175" s="110">
        <v>112</v>
      </c>
      <c r="B175" s="111" t="s">
        <v>168</v>
      </c>
      <c r="C175" s="112" t="s">
        <v>169</v>
      </c>
      <c r="D175" s="113" t="s">
        <v>11</v>
      </c>
      <c r="E175" s="114">
        <v>113</v>
      </c>
      <c r="F175" s="115"/>
      <c r="G175" s="115"/>
      <c r="H175" s="115"/>
      <c r="I175" s="115">
        <v>0.64</v>
      </c>
      <c r="J175" s="115">
        <f t="shared" si="8"/>
        <v>72.319999999999993</v>
      </c>
    </row>
    <row r="176" spans="1:11" ht="25.5">
      <c r="A176" s="108">
        <v>113</v>
      </c>
      <c r="B176" s="151" t="s">
        <v>257</v>
      </c>
      <c r="C176" s="152" t="s">
        <v>255</v>
      </c>
      <c r="D176" s="153" t="s">
        <v>56</v>
      </c>
      <c r="E176" s="154">
        <v>0.28100000000000003</v>
      </c>
      <c r="F176" s="155"/>
      <c r="G176" s="155"/>
      <c r="H176" s="155"/>
      <c r="I176" s="155">
        <v>4295</v>
      </c>
      <c r="J176" s="155">
        <f t="shared" si="8"/>
        <v>1206.9000000000001</v>
      </c>
    </row>
    <row r="177" spans="1:11" ht="25.5">
      <c r="A177" s="124"/>
      <c r="B177" s="125"/>
      <c r="C177" s="126" t="s">
        <v>170</v>
      </c>
      <c r="D177" s="127"/>
      <c r="E177" s="128"/>
      <c r="F177" s="116"/>
      <c r="G177" s="116"/>
      <c r="H177" s="116"/>
      <c r="I177" s="116"/>
      <c r="J177" s="116" t="str">
        <f>TEXT(SUM(J167:J176),"0,00")</f>
        <v>3441,69</v>
      </c>
      <c r="K177" s="73"/>
    </row>
    <row r="178" spans="1:11">
      <c r="A178" s="131"/>
      <c r="B178" s="132"/>
      <c r="C178" s="88"/>
      <c r="D178" s="89"/>
      <c r="E178" s="90"/>
      <c r="F178" s="133"/>
      <c r="G178" s="133"/>
      <c r="H178" s="133"/>
      <c r="I178" s="133"/>
      <c r="J178" s="133"/>
    </row>
    <row r="179" spans="1:11">
      <c r="A179" s="121"/>
      <c r="B179" s="122"/>
      <c r="C179" s="93" t="s">
        <v>171</v>
      </c>
      <c r="D179" s="94"/>
      <c r="E179" s="95"/>
      <c r="F179" s="123"/>
      <c r="G179" s="123"/>
      <c r="H179" s="123"/>
      <c r="I179" s="123"/>
      <c r="J179" s="123"/>
    </row>
    <row r="180" spans="1:11" ht="25.5">
      <c r="A180" s="110">
        <v>114</v>
      </c>
      <c r="B180" s="111" t="s">
        <v>172</v>
      </c>
      <c r="C180" s="112" t="s">
        <v>173</v>
      </c>
      <c r="D180" s="113" t="s">
        <v>26</v>
      </c>
      <c r="E180" s="114">
        <v>520</v>
      </c>
      <c r="F180" s="115"/>
      <c r="G180" s="115"/>
      <c r="H180" s="115"/>
      <c r="I180" s="115">
        <v>77.849999999999994</v>
      </c>
      <c r="J180" s="115">
        <f>ROUND(I180*E180,2)</f>
        <v>40482</v>
      </c>
    </row>
    <row r="181" spans="1:11" ht="63.75">
      <c r="A181" s="102">
        <v>115</v>
      </c>
      <c r="B181" s="103" t="s">
        <v>174</v>
      </c>
      <c r="C181" s="104" t="s">
        <v>175</v>
      </c>
      <c r="D181" s="105" t="s">
        <v>176</v>
      </c>
      <c r="E181" s="106">
        <v>5.2</v>
      </c>
      <c r="F181" s="107"/>
      <c r="G181" s="107"/>
      <c r="H181" s="107"/>
      <c r="I181" s="107">
        <v>432.24</v>
      </c>
      <c r="J181" s="107">
        <f>ROUND(I181*E181,2)</f>
        <v>2247.65</v>
      </c>
    </row>
    <row r="182" spans="1:11" ht="63.75">
      <c r="A182" s="110">
        <v>116</v>
      </c>
      <c r="B182" s="111" t="s">
        <v>177</v>
      </c>
      <c r="C182" s="112" t="s">
        <v>178</v>
      </c>
      <c r="D182" s="113" t="s">
        <v>176</v>
      </c>
      <c r="E182" s="114">
        <v>5.2</v>
      </c>
      <c r="F182" s="115"/>
      <c r="G182" s="115"/>
      <c r="H182" s="115"/>
      <c r="I182" s="115">
        <v>1126.48</v>
      </c>
      <c r="J182" s="115">
        <f>ROUND(I182*E182,2)</f>
        <v>5857.7</v>
      </c>
    </row>
    <row r="183" spans="1:11">
      <c r="A183" s="124"/>
      <c r="B183" s="125"/>
      <c r="C183" s="126" t="s">
        <v>179</v>
      </c>
      <c r="D183" s="127"/>
      <c r="E183" s="128"/>
      <c r="F183" s="116"/>
      <c r="G183" s="116"/>
      <c r="H183" s="116"/>
      <c r="I183" s="116"/>
      <c r="J183" s="116" t="str">
        <f>TEXT(SUM(J179:J182),"0,00")</f>
        <v>48587,35</v>
      </c>
      <c r="K183" s="73"/>
    </row>
    <row r="184" spans="1:11">
      <c r="A184" s="131"/>
      <c r="B184" s="132"/>
      <c r="C184" s="88"/>
      <c r="D184" s="89"/>
      <c r="E184" s="90"/>
      <c r="F184" s="133"/>
      <c r="G184" s="133"/>
      <c r="H184" s="133"/>
      <c r="I184" s="133"/>
      <c r="J184" s="133"/>
    </row>
    <row r="185" spans="1:11">
      <c r="A185" s="121"/>
      <c r="B185" s="122"/>
      <c r="C185" s="93" t="s">
        <v>180</v>
      </c>
      <c r="D185" s="94"/>
      <c r="E185" s="95"/>
      <c r="F185" s="123"/>
      <c r="G185" s="123"/>
      <c r="H185" s="123"/>
      <c r="I185" s="123"/>
      <c r="J185" s="123"/>
    </row>
    <row r="186" spans="1:11" ht="38.25">
      <c r="A186" s="110">
        <v>117</v>
      </c>
      <c r="B186" s="111" t="s">
        <v>181</v>
      </c>
      <c r="C186" s="112" t="s">
        <v>182</v>
      </c>
      <c r="D186" s="113" t="s">
        <v>26</v>
      </c>
      <c r="E186" s="114">
        <v>220</v>
      </c>
      <c r="F186" s="115"/>
      <c r="G186" s="115"/>
      <c r="H186" s="115"/>
      <c r="I186" s="115">
        <v>169.52</v>
      </c>
      <c r="J186" s="115">
        <f t="shared" ref="J186:J194" si="9">ROUND(I186*E186,2)</f>
        <v>37294.400000000001</v>
      </c>
    </row>
    <row r="187" spans="1:11" ht="38.25">
      <c r="A187" s="108">
        <v>118</v>
      </c>
      <c r="B187" s="109" t="s">
        <v>183</v>
      </c>
      <c r="C187" s="117" t="s">
        <v>184</v>
      </c>
      <c r="D187" s="118" t="s">
        <v>26</v>
      </c>
      <c r="E187" s="119">
        <v>155.1</v>
      </c>
      <c r="F187" s="120"/>
      <c r="G187" s="120"/>
      <c r="H187" s="120"/>
      <c r="I187" s="120">
        <v>66.98</v>
      </c>
      <c r="J187" s="120">
        <f t="shared" si="9"/>
        <v>10388.6</v>
      </c>
    </row>
    <row r="188" spans="1:11" ht="38.25">
      <c r="A188" s="110">
        <v>119</v>
      </c>
      <c r="B188" s="111" t="s">
        <v>185</v>
      </c>
      <c r="C188" s="112" t="s">
        <v>186</v>
      </c>
      <c r="D188" s="113" t="s">
        <v>26</v>
      </c>
      <c r="E188" s="114">
        <v>39.200000000000003</v>
      </c>
      <c r="F188" s="115"/>
      <c r="G188" s="115"/>
      <c r="H188" s="115"/>
      <c r="I188" s="115">
        <v>506.2</v>
      </c>
      <c r="J188" s="115">
        <f t="shared" si="9"/>
        <v>19843.04</v>
      </c>
    </row>
    <row r="189" spans="1:11">
      <c r="A189" s="108">
        <v>120</v>
      </c>
      <c r="B189" s="111" t="s">
        <v>187</v>
      </c>
      <c r="C189" s="112" t="s">
        <v>188</v>
      </c>
      <c r="D189" s="113" t="s">
        <v>26</v>
      </c>
      <c r="E189" s="114">
        <v>18.260000000000002</v>
      </c>
      <c r="F189" s="115"/>
      <c r="G189" s="115"/>
      <c r="H189" s="115"/>
      <c r="I189" s="115">
        <v>194.2</v>
      </c>
      <c r="J189" s="115">
        <f t="shared" si="9"/>
        <v>3546.09</v>
      </c>
    </row>
    <row r="190" spans="1:11" ht="38.25">
      <c r="A190" s="110">
        <v>121</v>
      </c>
      <c r="B190" s="111" t="s">
        <v>189</v>
      </c>
      <c r="C190" s="112" t="s">
        <v>190</v>
      </c>
      <c r="D190" s="113" t="s">
        <v>39</v>
      </c>
      <c r="E190" s="114">
        <v>753</v>
      </c>
      <c r="F190" s="115"/>
      <c r="G190" s="115"/>
      <c r="H190" s="115"/>
      <c r="I190" s="115">
        <v>12.15</v>
      </c>
      <c r="J190" s="115">
        <f t="shared" si="9"/>
        <v>9148.9500000000007</v>
      </c>
    </row>
    <row r="191" spans="1:11" ht="38.25">
      <c r="A191" s="108">
        <v>122</v>
      </c>
      <c r="B191" s="111" t="s">
        <v>191</v>
      </c>
      <c r="C191" s="112" t="s">
        <v>192</v>
      </c>
      <c r="D191" s="113" t="s">
        <v>39</v>
      </c>
      <c r="E191" s="114">
        <v>753</v>
      </c>
      <c r="F191" s="115"/>
      <c r="G191" s="115"/>
      <c r="H191" s="115"/>
      <c r="I191" s="115">
        <v>8.1</v>
      </c>
      <c r="J191" s="115">
        <f t="shared" si="9"/>
        <v>6099.3</v>
      </c>
    </row>
    <row r="192" spans="1:11" ht="51">
      <c r="A192" s="110">
        <v>123</v>
      </c>
      <c r="B192" s="111" t="s">
        <v>193</v>
      </c>
      <c r="C192" s="112" t="s">
        <v>194</v>
      </c>
      <c r="D192" s="113" t="s">
        <v>39</v>
      </c>
      <c r="E192" s="114">
        <v>753</v>
      </c>
      <c r="F192" s="115"/>
      <c r="G192" s="115"/>
      <c r="H192" s="115"/>
      <c r="I192" s="115">
        <v>41.88</v>
      </c>
      <c r="J192" s="115">
        <f t="shared" si="9"/>
        <v>31535.64</v>
      </c>
    </row>
    <row r="193" spans="1:11" ht="38.25">
      <c r="A193" s="108">
        <v>124</v>
      </c>
      <c r="B193" s="97" t="s">
        <v>195</v>
      </c>
      <c r="C193" s="98" t="s">
        <v>196</v>
      </c>
      <c r="D193" s="99" t="s">
        <v>39</v>
      </c>
      <c r="E193" s="100">
        <v>753</v>
      </c>
      <c r="F193" s="101"/>
      <c r="G193" s="101"/>
      <c r="H193" s="101"/>
      <c r="I193" s="101">
        <v>11.48</v>
      </c>
      <c r="J193" s="101">
        <f t="shared" si="9"/>
        <v>8644.44</v>
      </c>
    </row>
    <row r="194" spans="1:11" ht="25.5">
      <c r="A194" s="110">
        <v>125</v>
      </c>
      <c r="B194" s="111" t="s">
        <v>197</v>
      </c>
      <c r="C194" s="112" t="s">
        <v>198</v>
      </c>
      <c r="D194" s="113" t="s">
        <v>39</v>
      </c>
      <c r="E194" s="114">
        <v>753</v>
      </c>
      <c r="F194" s="115"/>
      <c r="G194" s="115"/>
      <c r="H194" s="115"/>
      <c r="I194" s="115">
        <v>48.28</v>
      </c>
      <c r="J194" s="115">
        <f t="shared" si="9"/>
        <v>36354.839999999997</v>
      </c>
    </row>
    <row r="195" spans="1:11" ht="25.5">
      <c r="A195" s="124"/>
      <c r="B195" s="125"/>
      <c r="C195" s="126" t="s">
        <v>199</v>
      </c>
      <c r="D195" s="127"/>
      <c r="E195" s="128"/>
      <c r="F195" s="116"/>
      <c r="G195" s="116"/>
      <c r="H195" s="116"/>
      <c r="I195" s="116"/>
      <c r="J195" s="116" t="str">
        <f>TEXT(SUM(J185:J194),"0,00")</f>
        <v>162855,30</v>
      </c>
      <c r="K195" s="73"/>
    </row>
    <row r="196" spans="1:11">
      <c r="A196" s="131"/>
      <c r="B196" s="132"/>
      <c r="C196" s="88"/>
      <c r="D196" s="89"/>
      <c r="E196" s="90"/>
      <c r="F196" s="133"/>
      <c r="G196" s="133"/>
      <c r="H196" s="133"/>
      <c r="I196" s="133"/>
      <c r="J196" s="133"/>
    </row>
    <row r="197" spans="1:11" ht="25.5">
      <c r="A197" s="121"/>
      <c r="B197" s="122"/>
      <c r="C197" s="93" t="s">
        <v>200</v>
      </c>
      <c r="D197" s="94"/>
      <c r="E197" s="95"/>
      <c r="F197" s="123"/>
      <c r="G197" s="123"/>
      <c r="H197" s="123"/>
      <c r="I197" s="123"/>
      <c r="J197" s="123"/>
    </row>
    <row r="198" spans="1:11" ht="25.5">
      <c r="A198" s="110">
        <v>126</v>
      </c>
      <c r="B198" s="111" t="s">
        <v>201</v>
      </c>
      <c r="C198" s="112" t="s">
        <v>202</v>
      </c>
      <c r="D198" s="113" t="s">
        <v>203</v>
      </c>
      <c r="E198" s="114">
        <v>50</v>
      </c>
      <c r="F198" s="115"/>
      <c r="G198" s="115"/>
      <c r="H198" s="115"/>
      <c r="I198" s="115">
        <v>89</v>
      </c>
      <c r="J198" s="115">
        <f>ROUND(I198*E198,2)</f>
        <v>4450</v>
      </c>
    </row>
    <row r="199" spans="1:11" ht="38.25">
      <c r="A199" s="102">
        <v>127</v>
      </c>
      <c r="B199" s="103" t="s">
        <v>204</v>
      </c>
      <c r="C199" s="104" t="s">
        <v>205</v>
      </c>
      <c r="D199" s="105" t="s">
        <v>206</v>
      </c>
      <c r="E199" s="106">
        <v>5000</v>
      </c>
      <c r="F199" s="107"/>
      <c r="G199" s="107"/>
      <c r="H199" s="107"/>
      <c r="I199" s="107">
        <v>2.41</v>
      </c>
      <c r="J199" s="107">
        <f>ROUND(I199*E199,2)</f>
        <v>12050</v>
      </c>
    </row>
    <row r="200" spans="1:11" ht="38.25">
      <c r="A200" s="110">
        <v>128</v>
      </c>
      <c r="B200" s="111" t="s">
        <v>207</v>
      </c>
      <c r="C200" s="112" t="s">
        <v>208</v>
      </c>
      <c r="D200" s="113" t="s">
        <v>91</v>
      </c>
      <c r="E200" s="114">
        <v>1550</v>
      </c>
      <c r="F200" s="115"/>
      <c r="G200" s="115"/>
      <c r="H200" s="115"/>
      <c r="I200" s="115">
        <v>25.65</v>
      </c>
      <c r="J200" s="115">
        <f>ROUND(I200*E200,2)</f>
        <v>39757.5</v>
      </c>
    </row>
    <row r="201" spans="1:11" ht="25.5">
      <c r="A201" s="124"/>
      <c r="B201" s="125"/>
      <c r="C201" s="126" t="s">
        <v>209</v>
      </c>
      <c r="D201" s="127"/>
      <c r="E201" s="128"/>
      <c r="F201" s="116"/>
      <c r="G201" s="116"/>
      <c r="H201" s="116"/>
      <c r="I201" s="116"/>
      <c r="J201" s="116" t="str">
        <f>TEXT(SUM(J197:J200),"0,00")</f>
        <v>56257,50</v>
      </c>
      <c r="K201" s="73"/>
    </row>
    <row r="202" spans="1:11">
      <c r="A202" s="131"/>
      <c r="B202" s="132"/>
      <c r="C202" s="88"/>
      <c r="D202" s="89"/>
      <c r="E202" s="90"/>
      <c r="F202" s="133"/>
      <c r="G202" s="133"/>
      <c r="H202" s="133"/>
      <c r="I202" s="133"/>
      <c r="J202" s="133"/>
    </row>
    <row r="203" spans="1:11" ht="25.5">
      <c r="A203" s="121"/>
      <c r="B203" s="122"/>
      <c r="C203" s="93" t="s">
        <v>210</v>
      </c>
      <c r="D203" s="94"/>
      <c r="E203" s="95"/>
      <c r="F203" s="123"/>
      <c r="G203" s="123"/>
      <c r="H203" s="123"/>
      <c r="I203" s="123"/>
      <c r="J203" s="123"/>
    </row>
    <row r="204" spans="1:11" ht="51">
      <c r="A204" s="110">
        <v>129</v>
      </c>
      <c r="B204" s="111" t="s">
        <v>211</v>
      </c>
      <c r="C204" s="112" t="s">
        <v>212</v>
      </c>
      <c r="D204" s="113" t="s">
        <v>56</v>
      </c>
      <c r="E204" s="114">
        <v>0.32700000000000001</v>
      </c>
      <c r="F204" s="115"/>
      <c r="G204" s="115"/>
      <c r="H204" s="115"/>
      <c r="I204" s="115">
        <v>1179.7</v>
      </c>
      <c r="J204" s="115">
        <f t="shared" ref="J204:J210" si="10">ROUND(I204*E204,2)</f>
        <v>385.76</v>
      </c>
    </row>
    <row r="205" spans="1:11" ht="51">
      <c r="A205" s="108">
        <v>130</v>
      </c>
      <c r="B205" s="109" t="s">
        <v>213</v>
      </c>
      <c r="C205" s="117" t="s">
        <v>214</v>
      </c>
      <c r="D205" s="118" t="s">
        <v>56</v>
      </c>
      <c r="E205" s="119">
        <v>0.32300000000000001</v>
      </c>
      <c r="F205" s="120"/>
      <c r="G205" s="120"/>
      <c r="H205" s="120"/>
      <c r="I205" s="120">
        <v>272.64</v>
      </c>
      <c r="J205" s="120">
        <f t="shared" si="10"/>
        <v>88.06</v>
      </c>
    </row>
    <row r="206" spans="1:11" ht="51">
      <c r="A206" s="110">
        <v>131</v>
      </c>
      <c r="B206" s="111" t="s">
        <v>215</v>
      </c>
      <c r="C206" s="112" t="s">
        <v>216</v>
      </c>
      <c r="D206" s="113" t="s">
        <v>176</v>
      </c>
      <c r="E206" s="114">
        <v>9.7000000000000003E-2</v>
      </c>
      <c r="F206" s="115"/>
      <c r="G206" s="115"/>
      <c r="H206" s="115"/>
      <c r="I206" s="115">
        <v>2826.18</v>
      </c>
      <c r="J206" s="115">
        <f t="shared" si="10"/>
        <v>274.14</v>
      </c>
    </row>
    <row r="207" spans="1:11" ht="51">
      <c r="A207" s="108">
        <v>132</v>
      </c>
      <c r="B207" s="111" t="s">
        <v>217</v>
      </c>
      <c r="C207" s="112" t="s">
        <v>218</v>
      </c>
      <c r="D207" s="113" t="s">
        <v>56</v>
      </c>
      <c r="E207" s="114">
        <v>0.32500000000000001</v>
      </c>
      <c r="F207" s="115"/>
      <c r="G207" s="115"/>
      <c r="H207" s="115"/>
      <c r="I207" s="115">
        <v>1141.03</v>
      </c>
      <c r="J207" s="115">
        <f t="shared" si="10"/>
        <v>370.83</v>
      </c>
    </row>
    <row r="208" spans="1:11" ht="25.5">
      <c r="A208" s="110">
        <v>133</v>
      </c>
      <c r="B208" s="111" t="s">
        <v>219</v>
      </c>
      <c r="C208" s="112" t="s">
        <v>220</v>
      </c>
      <c r="D208" s="113" t="s">
        <v>26</v>
      </c>
      <c r="E208" s="114">
        <v>6.76</v>
      </c>
      <c r="F208" s="115"/>
      <c r="G208" s="115"/>
      <c r="H208" s="115"/>
      <c r="I208" s="115">
        <v>125.62</v>
      </c>
      <c r="J208" s="115">
        <f t="shared" si="10"/>
        <v>849.19</v>
      </c>
    </row>
    <row r="209" spans="1:11" ht="51">
      <c r="A209" s="108">
        <v>134</v>
      </c>
      <c r="B209" s="97" t="s">
        <v>221</v>
      </c>
      <c r="C209" s="98" t="s">
        <v>222</v>
      </c>
      <c r="D209" s="99" t="s">
        <v>75</v>
      </c>
      <c r="E209" s="100">
        <v>32.299999999999997</v>
      </c>
      <c r="F209" s="101"/>
      <c r="G209" s="101"/>
      <c r="H209" s="101"/>
      <c r="I209" s="101">
        <v>4.2699999999999996</v>
      </c>
      <c r="J209" s="101">
        <f t="shared" si="10"/>
        <v>137.91999999999999</v>
      </c>
    </row>
    <row r="210" spans="1:11" ht="63.75">
      <c r="A210" s="110">
        <v>135</v>
      </c>
      <c r="B210" s="111" t="s">
        <v>155</v>
      </c>
      <c r="C210" s="112" t="s">
        <v>223</v>
      </c>
      <c r="D210" s="113" t="s">
        <v>56</v>
      </c>
      <c r="E210" s="114">
        <v>0.32300000000000001</v>
      </c>
      <c r="F210" s="115"/>
      <c r="G210" s="115"/>
      <c r="H210" s="115"/>
      <c r="I210" s="115">
        <v>2506.33</v>
      </c>
      <c r="J210" s="115">
        <f t="shared" si="10"/>
        <v>809.54</v>
      </c>
    </row>
    <row r="211" spans="1:11" ht="25.5">
      <c r="A211" s="124"/>
      <c r="B211" s="125"/>
      <c r="C211" s="126" t="s">
        <v>224</v>
      </c>
      <c r="D211" s="127"/>
      <c r="E211" s="128"/>
      <c r="F211" s="116"/>
      <c r="G211" s="116"/>
      <c r="H211" s="116"/>
      <c r="I211" s="116"/>
      <c r="J211" s="116" t="str">
        <f>TEXT(SUM(J203:J210),"0,00")</f>
        <v>2915,44</v>
      </c>
      <c r="K211" s="73"/>
    </row>
    <row r="212" spans="1:11">
      <c r="A212" s="131"/>
      <c r="B212" s="132"/>
      <c r="C212" s="88"/>
      <c r="D212" s="89"/>
      <c r="E212" s="90"/>
      <c r="F212" s="133"/>
      <c r="G212" s="133"/>
      <c r="H212" s="133"/>
      <c r="I212" s="133"/>
      <c r="J212" s="133"/>
    </row>
    <row r="213" spans="1:11">
      <c r="A213" s="121"/>
      <c r="B213" s="122"/>
      <c r="C213" s="93" t="s">
        <v>225</v>
      </c>
      <c r="D213" s="94"/>
      <c r="E213" s="95"/>
      <c r="F213" s="123"/>
      <c r="G213" s="123"/>
      <c r="H213" s="123"/>
      <c r="I213" s="123"/>
      <c r="J213" s="123"/>
    </row>
    <row r="214" spans="1:11" ht="63.75">
      <c r="A214" s="110">
        <v>136</v>
      </c>
      <c r="B214" s="111" t="s">
        <v>69</v>
      </c>
      <c r="C214" s="112" t="s">
        <v>226</v>
      </c>
      <c r="D214" s="113" t="s">
        <v>56</v>
      </c>
      <c r="E214" s="114">
        <v>0.19400000000000001</v>
      </c>
      <c r="F214" s="115"/>
      <c r="G214" s="115"/>
      <c r="H214" s="115"/>
      <c r="I214" s="115">
        <v>2030.41</v>
      </c>
      <c r="J214" s="115">
        <f>ROUND(I214*E214,2)</f>
        <v>393.9</v>
      </c>
    </row>
    <row r="215" spans="1:11" ht="51">
      <c r="A215" s="108">
        <v>137</v>
      </c>
      <c r="B215" s="109" t="s">
        <v>73</v>
      </c>
      <c r="C215" s="117" t="s">
        <v>74</v>
      </c>
      <c r="D215" s="118" t="s">
        <v>75</v>
      </c>
      <c r="E215" s="119">
        <v>19.399999999999999</v>
      </c>
      <c r="F215" s="120"/>
      <c r="G215" s="120"/>
      <c r="H215" s="120"/>
      <c r="I215" s="120">
        <v>1.95</v>
      </c>
      <c r="J215" s="120">
        <f>ROUND(I215*E215,2)</f>
        <v>37.83</v>
      </c>
    </row>
    <row r="216" spans="1:11" ht="51">
      <c r="A216" s="96">
        <v>138</v>
      </c>
      <c r="B216" s="97" t="s">
        <v>80</v>
      </c>
      <c r="C216" s="98" t="s">
        <v>227</v>
      </c>
      <c r="D216" s="99" t="s">
        <v>56</v>
      </c>
      <c r="E216" s="100">
        <v>0.19400000000000001</v>
      </c>
      <c r="F216" s="101"/>
      <c r="G216" s="101"/>
      <c r="H216" s="101"/>
      <c r="I216" s="101">
        <v>1044.77</v>
      </c>
      <c r="J216" s="101">
        <f>ROUND(I216*E216,2)</f>
        <v>202.69</v>
      </c>
    </row>
    <row r="217" spans="1:11" ht="51">
      <c r="A217" s="110">
        <v>139</v>
      </c>
      <c r="B217" s="111" t="s">
        <v>80</v>
      </c>
      <c r="C217" s="112" t="s">
        <v>228</v>
      </c>
      <c r="D217" s="113" t="s">
        <v>56</v>
      </c>
      <c r="E217" s="114">
        <v>0.19400000000000001</v>
      </c>
      <c r="F217" s="115"/>
      <c r="G217" s="115"/>
      <c r="H217" s="115"/>
      <c r="I217" s="115">
        <v>1113.93</v>
      </c>
      <c r="J217" s="115">
        <f>ROUND(I217*E217,2)</f>
        <v>216.1</v>
      </c>
    </row>
    <row r="218" spans="1:11">
      <c r="A218" s="124"/>
      <c r="B218" s="125"/>
      <c r="C218" s="126" t="s">
        <v>229</v>
      </c>
      <c r="D218" s="127"/>
      <c r="E218" s="128"/>
      <c r="F218" s="116"/>
      <c r="G218" s="116"/>
      <c r="H218" s="116"/>
      <c r="I218" s="116"/>
      <c r="J218" s="116" t="str">
        <f>TEXT(SUM(J213:J217),"0,00")</f>
        <v>850,52</v>
      </c>
      <c r="K218" s="73"/>
    </row>
    <row r="219" spans="1:11">
      <c r="A219" s="131"/>
      <c r="B219" s="132"/>
      <c r="C219" s="88"/>
      <c r="D219" s="89"/>
      <c r="E219" s="90"/>
      <c r="F219" s="133"/>
      <c r="G219" s="133"/>
      <c r="H219" s="133"/>
      <c r="I219" s="133"/>
      <c r="J219" s="133"/>
    </row>
    <row r="220" spans="1:11" ht="51">
      <c r="A220" s="121"/>
      <c r="B220" s="122"/>
      <c r="C220" s="93" t="s">
        <v>230</v>
      </c>
      <c r="D220" s="94"/>
      <c r="E220" s="95"/>
      <c r="F220" s="123"/>
      <c r="G220" s="123"/>
      <c r="H220" s="123"/>
      <c r="I220" s="123"/>
      <c r="J220" s="123"/>
    </row>
    <row r="221" spans="1:11" ht="63.75">
      <c r="A221" s="110">
        <v>140</v>
      </c>
      <c r="B221" s="111" t="s">
        <v>69</v>
      </c>
      <c r="C221" s="112" t="s">
        <v>231</v>
      </c>
      <c r="D221" s="113" t="s">
        <v>56</v>
      </c>
      <c r="E221" s="114">
        <v>0.23100000000000001</v>
      </c>
      <c r="F221" s="115"/>
      <c r="G221" s="115"/>
      <c r="H221" s="115"/>
      <c r="I221" s="115">
        <v>4898.6000000000004</v>
      </c>
      <c r="J221" s="115">
        <f t="shared" ref="J221:J227" si="11">ROUND(I221*E221,2)</f>
        <v>1131.58</v>
      </c>
    </row>
    <row r="222" spans="1:11" ht="51">
      <c r="A222" s="108">
        <v>141</v>
      </c>
      <c r="B222" s="109" t="s">
        <v>71</v>
      </c>
      <c r="C222" s="117" t="s">
        <v>232</v>
      </c>
      <c r="D222" s="118" t="s">
        <v>39</v>
      </c>
      <c r="E222" s="119">
        <v>0.41439999999999999</v>
      </c>
      <c r="F222" s="120"/>
      <c r="G222" s="120"/>
      <c r="H222" s="120"/>
      <c r="I222" s="120">
        <v>2006.85</v>
      </c>
      <c r="J222" s="120">
        <f t="shared" si="11"/>
        <v>831.64</v>
      </c>
    </row>
    <row r="223" spans="1:11" ht="51">
      <c r="A223" s="110">
        <v>142</v>
      </c>
      <c r="B223" s="111" t="s">
        <v>73</v>
      </c>
      <c r="C223" s="112" t="s">
        <v>74</v>
      </c>
      <c r="D223" s="113" t="s">
        <v>75</v>
      </c>
      <c r="E223" s="114">
        <v>23.1</v>
      </c>
      <c r="F223" s="115"/>
      <c r="G223" s="115"/>
      <c r="H223" s="115"/>
      <c r="I223" s="115">
        <v>1.95</v>
      </c>
      <c r="J223" s="115">
        <f t="shared" si="11"/>
        <v>45.05</v>
      </c>
    </row>
    <row r="224" spans="1:11" ht="51">
      <c r="A224" s="108">
        <v>143</v>
      </c>
      <c r="B224" s="111" t="s">
        <v>80</v>
      </c>
      <c r="C224" s="112" t="s">
        <v>227</v>
      </c>
      <c r="D224" s="113" t="s">
        <v>56</v>
      </c>
      <c r="E224" s="114">
        <v>0.23100000000000001</v>
      </c>
      <c r="F224" s="115"/>
      <c r="G224" s="115"/>
      <c r="H224" s="115"/>
      <c r="I224" s="115">
        <v>1044.77</v>
      </c>
      <c r="J224" s="115">
        <f t="shared" si="11"/>
        <v>241.34</v>
      </c>
    </row>
    <row r="225" spans="1:11" ht="51">
      <c r="A225" s="110">
        <v>144</v>
      </c>
      <c r="B225" s="111" t="s">
        <v>80</v>
      </c>
      <c r="C225" s="112" t="s">
        <v>228</v>
      </c>
      <c r="D225" s="113" t="s">
        <v>56</v>
      </c>
      <c r="E225" s="114">
        <v>0.23100000000000001</v>
      </c>
      <c r="F225" s="115"/>
      <c r="G225" s="115"/>
      <c r="H225" s="115"/>
      <c r="I225" s="115">
        <v>1113.93</v>
      </c>
      <c r="J225" s="115">
        <f t="shared" si="11"/>
        <v>257.32</v>
      </c>
    </row>
    <row r="226" spans="1:11" ht="38.25">
      <c r="A226" s="108">
        <v>145</v>
      </c>
      <c r="B226" s="97" t="s">
        <v>233</v>
      </c>
      <c r="C226" s="98" t="s">
        <v>234</v>
      </c>
      <c r="D226" s="99" t="s">
        <v>39</v>
      </c>
      <c r="E226" s="100">
        <v>2.6</v>
      </c>
      <c r="F226" s="101"/>
      <c r="G226" s="101"/>
      <c r="H226" s="101"/>
      <c r="I226" s="101">
        <v>4448.45</v>
      </c>
      <c r="J226" s="101">
        <f t="shared" si="11"/>
        <v>11565.97</v>
      </c>
    </row>
    <row r="227" spans="1:11" ht="38.25">
      <c r="A227" s="110">
        <v>146</v>
      </c>
      <c r="B227" s="111" t="s">
        <v>42</v>
      </c>
      <c r="C227" s="112" t="s">
        <v>43</v>
      </c>
      <c r="D227" s="113" t="s">
        <v>39</v>
      </c>
      <c r="E227" s="114">
        <v>2.6</v>
      </c>
      <c r="F227" s="115"/>
      <c r="G227" s="115"/>
      <c r="H227" s="115"/>
      <c r="I227" s="115">
        <v>337.79</v>
      </c>
      <c r="J227" s="115">
        <f t="shared" si="11"/>
        <v>878.25</v>
      </c>
    </row>
    <row r="228" spans="1:11" ht="51">
      <c r="A228" s="124"/>
      <c r="B228" s="125"/>
      <c r="C228" s="126" t="s">
        <v>235</v>
      </c>
      <c r="D228" s="127"/>
      <c r="E228" s="128"/>
      <c r="F228" s="116"/>
      <c r="G228" s="116"/>
      <c r="H228" s="116"/>
      <c r="I228" s="116"/>
      <c r="J228" s="116" t="str">
        <f>TEXT(SUM(J220:J227),"0,00")</f>
        <v>14951,15</v>
      </c>
      <c r="K228" s="73"/>
    </row>
    <row r="229" spans="1:11">
      <c r="A229" s="131"/>
      <c r="B229" s="132"/>
      <c r="C229" s="88"/>
      <c r="D229" s="89"/>
      <c r="E229" s="90"/>
      <c r="F229" s="133"/>
      <c r="G229" s="133"/>
      <c r="H229" s="133"/>
      <c r="I229" s="133"/>
      <c r="J229" s="133"/>
    </row>
    <row r="230" spans="1:11" ht="38.25">
      <c r="A230" s="121"/>
      <c r="B230" s="122"/>
      <c r="C230" s="93" t="s">
        <v>236</v>
      </c>
      <c r="D230" s="94"/>
      <c r="E230" s="95"/>
      <c r="F230" s="123"/>
      <c r="G230" s="123"/>
      <c r="H230" s="123"/>
      <c r="I230" s="123"/>
      <c r="J230" s="123"/>
    </row>
    <row r="231" spans="1:11" ht="38.25">
      <c r="A231" s="96">
        <v>147</v>
      </c>
      <c r="B231" s="97" t="s">
        <v>63</v>
      </c>
      <c r="C231" s="98" t="s">
        <v>237</v>
      </c>
      <c r="D231" s="99" t="s">
        <v>39</v>
      </c>
      <c r="E231" s="100">
        <v>2.7</v>
      </c>
      <c r="F231" s="101"/>
      <c r="G231" s="101"/>
      <c r="H231" s="101"/>
      <c r="I231" s="101">
        <v>4783.83</v>
      </c>
      <c r="J231" s="101">
        <f>ROUND(I231*E231,2)</f>
        <v>12916.34</v>
      </c>
    </row>
    <row r="232" spans="1:11" ht="38.25">
      <c r="A232" s="110">
        <v>148</v>
      </c>
      <c r="B232" s="111" t="s">
        <v>42</v>
      </c>
      <c r="C232" s="112" t="s">
        <v>43</v>
      </c>
      <c r="D232" s="113" t="s">
        <v>39</v>
      </c>
      <c r="E232" s="114">
        <v>2.7</v>
      </c>
      <c r="F232" s="115"/>
      <c r="G232" s="115"/>
      <c r="H232" s="115"/>
      <c r="I232" s="115">
        <v>337.8</v>
      </c>
      <c r="J232" s="115">
        <f>ROUND(I232*E232,2)</f>
        <v>912.06</v>
      </c>
    </row>
    <row r="233" spans="1:11" ht="38.25">
      <c r="A233" s="91"/>
      <c r="B233" s="92"/>
      <c r="C233" s="129" t="s">
        <v>238</v>
      </c>
      <c r="D233" s="130"/>
      <c r="E233" s="140"/>
      <c r="F233" s="141"/>
      <c r="G233" s="141"/>
      <c r="H233" s="141"/>
      <c r="I233" s="141"/>
      <c r="J233" s="141" t="str">
        <f>TEXT(SUM(J230:J232),"0,00")</f>
        <v>13828,40</v>
      </c>
      <c r="K233" s="73"/>
    </row>
    <row r="234" spans="1:11">
      <c r="A234" s="134"/>
      <c r="B234" s="135" t="s">
        <v>239</v>
      </c>
      <c r="C234" s="136"/>
      <c r="D234" s="137"/>
      <c r="E234" s="136"/>
      <c r="F234" s="138">
        <f>SUM(F$12:F233)</f>
        <v>0</v>
      </c>
      <c r="G234" s="138">
        <f>SUM(G$12:G233)</f>
        <v>0</v>
      </c>
      <c r="H234" s="138">
        <f>SUM(H$12:H233)</f>
        <v>0</v>
      </c>
      <c r="I234" s="139"/>
      <c r="J234" s="2">
        <f>SUM(J12:J233)</f>
        <v>631996.7100000002</v>
      </c>
    </row>
    <row r="235" spans="1:11">
      <c r="A235" s="6"/>
      <c r="B235" s="7"/>
      <c r="C235" s="8" t="s">
        <v>240</v>
      </c>
      <c r="D235" s="9">
        <v>0.21</v>
      </c>
      <c r="E235" s="5"/>
      <c r="F235" s="76"/>
      <c r="G235" s="74"/>
      <c r="H235" s="74"/>
      <c r="I235" s="75"/>
      <c r="J235" s="2">
        <f>ROUND(J234*D235,2)</f>
        <v>132719.31</v>
      </c>
    </row>
    <row r="236" spans="1:11">
      <c r="A236" s="6"/>
      <c r="B236" s="142" t="s">
        <v>242</v>
      </c>
      <c r="C236" s="143"/>
      <c r="D236" s="144"/>
      <c r="E236" s="145"/>
      <c r="F236" s="146"/>
      <c r="G236" s="147"/>
      <c r="H236" s="146"/>
      <c r="I236" s="148"/>
      <c r="J236" s="2">
        <f>J234+J235</f>
        <v>764716.02000000025</v>
      </c>
    </row>
    <row r="237" spans="1:11">
      <c r="A237" s="6"/>
      <c r="B237" s="6"/>
      <c r="C237" s="12"/>
      <c r="D237" s="11"/>
      <c r="E237" s="11"/>
      <c r="F237" s="11"/>
      <c r="G237" s="11"/>
      <c r="H237" s="11"/>
      <c r="I237" s="75"/>
      <c r="J237" s="11"/>
    </row>
    <row r="238" spans="1:11">
      <c r="A238" s="6"/>
      <c r="B238" s="11"/>
      <c r="C238" s="11" t="s">
        <v>241</v>
      </c>
      <c r="D238" s="11"/>
      <c r="E238" s="11"/>
      <c r="F238" s="11"/>
      <c r="G238" s="11"/>
      <c r="H238" s="11"/>
      <c r="I238" s="75"/>
      <c r="J238" s="11"/>
    </row>
    <row r="239" spans="1:11">
      <c r="A239" s="77"/>
      <c r="B239" s="78"/>
      <c r="C239" s="79"/>
      <c r="D239" s="80"/>
      <c r="E239" s="80"/>
      <c r="F239" s="10"/>
      <c r="G239" s="10"/>
      <c r="H239" s="10"/>
      <c r="I239" s="81"/>
      <c r="J239" s="80"/>
    </row>
    <row r="240" spans="1:11">
      <c r="A240" s="77"/>
      <c r="B240" s="78"/>
      <c r="C240" s="79"/>
      <c r="D240" s="80"/>
      <c r="E240" s="80"/>
      <c r="F240" s="10"/>
      <c r="G240" s="10"/>
      <c r="H240" s="10"/>
      <c r="I240" s="81"/>
      <c r="J240" s="80"/>
    </row>
    <row r="241" spans="1:10">
      <c r="A241" s="77"/>
      <c r="B241" s="8" t="s">
        <v>243</v>
      </c>
      <c r="C241" s="79"/>
      <c r="D241" s="82" t="s">
        <v>245</v>
      </c>
      <c r="E241" s="80"/>
      <c r="F241" s="10"/>
      <c r="G241" s="10"/>
      <c r="H241" s="10"/>
      <c r="I241" s="81"/>
      <c r="J241" s="80"/>
    </row>
    <row r="242" spans="1:10">
      <c r="A242" s="77"/>
      <c r="B242" s="78"/>
      <c r="C242" s="79"/>
      <c r="D242" s="80"/>
      <c r="E242" s="80"/>
      <c r="F242" s="10"/>
      <c r="G242" s="10"/>
      <c r="H242" s="10"/>
      <c r="I242" s="81"/>
      <c r="J242" s="80"/>
    </row>
    <row r="243" spans="1:10">
      <c r="A243" s="77"/>
      <c r="B243" s="8" t="s">
        <v>244</v>
      </c>
      <c r="C243" s="79"/>
      <c r="D243" s="80"/>
      <c r="E243" s="80"/>
      <c r="F243" s="10"/>
      <c r="G243" s="10"/>
      <c r="H243" s="10"/>
      <c r="I243" s="81"/>
      <c r="J243" s="80"/>
    </row>
    <row r="244" spans="1:10">
      <c r="A244" s="77"/>
      <c r="B244" s="78"/>
      <c r="C244" s="79"/>
      <c r="D244" s="80"/>
      <c r="E244" s="80"/>
      <c r="F244" s="10"/>
      <c r="G244" s="10"/>
      <c r="H244" s="10"/>
      <c r="I244" s="81"/>
      <c r="J244" s="80"/>
    </row>
    <row r="245" spans="1:10">
      <c r="A245" s="77"/>
      <c r="B245" s="78"/>
      <c r="C245" s="79"/>
      <c r="D245" s="80"/>
      <c r="E245" s="80"/>
      <c r="F245" s="10"/>
      <c r="G245" s="10"/>
      <c r="H245" s="10"/>
      <c r="I245" s="81"/>
      <c r="J245" s="80"/>
    </row>
    <row r="246" spans="1:10">
      <c r="A246" s="77"/>
      <c r="B246" s="78"/>
      <c r="C246" s="79"/>
      <c r="D246" s="80"/>
      <c r="E246" s="80"/>
      <c r="F246" s="10"/>
      <c r="G246" s="10"/>
      <c r="H246" s="10"/>
      <c r="I246" s="81"/>
      <c r="J246" s="80"/>
    </row>
    <row r="247" spans="1:10">
      <c r="A247" s="77"/>
      <c r="B247" s="78"/>
      <c r="C247" s="79"/>
      <c r="D247" s="83"/>
      <c r="E247" s="83"/>
      <c r="F247" s="80"/>
      <c r="G247" s="80"/>
      <c r="H247" s="80"/>
      <c r="I247" s="81"/>
      <c r="J247" s="80"/>
    </row>
    <row r="248" spans="1:10">
      <c r="A248" s="77"/>
      <c r="B248" s="78"/>
      <c r="C248" s="79"/>
      <c r="D248" s="83"/>
      <c r="E248" s="83"/>
      <c r="F248" s="80"/>
      <c r="G248" s="80"/>
      <c r="H248" s="80"/>
      <c r="I248" s="81"/>
      <c r="J248" s="80"/>
    </row>
    <row r="249" spans="1:10">
      <c r="A249" s="77"/>
      <c r="B249" s="78"/>
      <c r="C249" s="79"/>
      <c r="D249" s="83"/>
      <c r="E249" s="83"/>
      <c r="F249" s="80"/>
      <c r="G249" s="80"/>
      <c r="H249" s="80"/>
      <c r="I249" s="81"/>
      <c r="J249" s="80"/>
    </row>
    <row r="250" spans="1:10">
      <c r="A250" s="77"/>
      <c r="B250" s="78"/>
      <c r="C250" s="79"/>
      <c r="D250" s="83"/>
      <c r="E250" s="83"/>
      <c r="F250" s="80"/>
      <c r="G250" s="80"/>
      <c r="H250" s="80"/>
      <c r="I250" s="81"/>
      <c r="J250" s="80"/>
    </row>
    <row r="251" spans="1:10">
      <c r="A251" s="77"/>
      <c r="B251" s="78"/>
      <c r="C251" s="79"/>
      <c r="D251" s="83"/>
      <c r="E251" s="83"/>
      <c r="F251" s="80"/>
      <c r="G251" s="80"/>
      <c r="H251" s="80"/>
      <c r="I251" s="81"/>
      <c r="J251" s="80"/>
    </row>
    <row r="252" spans="1:10">
      <c r="A252" s="77"/>
      <c r="B252" s="78"/>
      <c r="C252" s="79"/>
      <c r="D252" s="83"/>
      <c r="E252" s="83"/>
      <c r="F252" s="80"/>
      <c r="G252" s="80"/>
      <c r="H252" s="80"/>
      <c r="I252" s="81"/>
      <c r="J252" s="80"/>
    </row>
    <row r="253" spans="1:10">
      <c r="A253" s="77"/>
      <c r="B253" s="78"/>
      <c r="C253" s="79"/>
      <c r="D253" s="83"/>
      <c r="E253" s="83"/>
      <c r="F253" s="80"/>
      <c r="G253" s="80"/>
      <c r="H253" s="80"/>
      <c r="I253" s="81"/>
      <c r="J253" s="80"/>
    </row>
    <row r="254" spans="1:10">
      <c r="A254" s="77"/>
      <c r="B254" s="78"/>
      <c r="C254" s="79"/>
      <c r="D254" s="83"/>
      <c r="E254" s="83"/>
      <c r="F254" s="80"/>
      <c r="G254" s="80"/>
      <c r="H254" s="80"/>
      <c r="I254" s="81"/>
      <c r="J254" s="80"/>
    </row>
    <row r="255" spans="1:10">
      <c r="A255" s="77"/>
      <c r="B255" s="78"/>
      <c r="C255" s="79"/>
      <c r="D255" s="83"/>
      <c r="E255" s="83"/>
      <c r="F255" s="80"/>
      <c r="G255" s="80"/>
      <c r="H255" s="80"/>
      <c r="I255" s="81"/>
      <c r="J255" s="80"/>
    </row>
    <row r="256" spans="1:10">
      <c r="A256" s="77"/>
      <c r="B256" s="78"/>
      <c r="C256" s="79"/>
      <c r="D256" s="83"/>
      <c r="E256" s="83"/>
      <c r="F256" s="80"/>
      <c r="G256" s="80"/>
      <c r="H256" s="80"/>
      <c r="I256" s="81"/>
      <c r="J256" s="80"/>
    </row>
    <row r="257" spans="1:10">
      <c r="A257" s="77"/>
      <c r="B257" s="78"/>
      <c r="C257" s="79"/>
      <c r="D257" s="83"/>
      <c r="E257" s="83"/>
      <c r="F257" s="80"/>
      <c r="G257" s="80"/>
      <c r="H257" s="80"/>
      <c r="I257" s="81"/>
      <c r="J257" s="80"/>
    </row>
    <row r="258" spans="1:10">
      <c r="A258" s="77"/>
      <c r="B258" s="78"/>
      <c r="C258" s="79"/>
      <c r="D258" s="83"/>
      <c r="E258" s="83"/>
      <c r="F258" s="80"/>
      <c r="G258" s="80"/>
      <c r="H258" s="80"/>
      <c r="I258" s="81"/>
      <c r="J258" s="80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66043-A045-4081-8215-3E45337F56D8}"/>
</file>

<file path=customXml/itemProps2.xml><?xml version="1.0" encoding="utf-8"?>
<ds:datastoreItem xmlns:ds="http://schemas.openxmlformats.org/officeDocument/2006/customXml" ds:itemID="{BEFB1F1F-CDC2-45A8-BBA0-BDC938E80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Marius Gutauskas</cp:lastModifiedBy>
  <cp:lastPrinted>2009-05-19T09:04:09Z</cp:lastPrinted>
  <dcterms:created xsi:type="dcterms:W3CDTF">2009-04-14T06:40:12Z</dcterms:created>
  <dcterms:modified xsi:type="dcterms:W3CDTF">2022-10-28T11:28:15Z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