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6\"/>
    </mc:Choice>
  </mc:AlternateContent>
  <xr:revisionPtr revIDLastSave="0" documentId="13_ncr:1_{2F5D819D-4B66-4F2F-800F-51F390F603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" i="1" l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98" i="1" s="1"/>
  <c r="J66" i="1"/>
  <c r="J65" i="1"/>
  <c r="J64" i="1"/>
  <c r="J63" i="1"/>
  <c r="J62" i="1"/>
  <c r="J61" i="1"/>
  <c r="J60" i="1"/>
  <c r="J59" i="1"/>
  <c r="J58" i="1"/>
  <c r="J57" i="1"/>
  <c r="J56" i="1"/>
  <c r="J55" i="1"/>
  <c r="J51" i="1"/>
  <c r="J50" i="1"/>
  <c r="J49" i="1"/>
  <c r="J48" i="1"/>
  <c r="J52" i="1" s="1"/>
  <c r="J44" i="1"/>
  <c r="J43" i="1"/>
  <c r="J39" i="1"/>
  <c r="J38" i="1"/>
  <c r="J37" i="1"/>
  <c r="J36" i="1"/>
  <c r="J35" i="1"/>
  <c r="J34" i="1"/>
  <c r="J40" i="1" s="1"/>
  <c r="J30" i="1"/>
  <c r="J29" i="1"/>
  <c r="J31" i="1" s="1"/>
  <c r="J25" i="1"/>
  <c r="J24" i="1"/>
  <c r="J23" i="1"/>
  <c r="J22" i="1"/>
  <c r="J21" i="1"/>
  <c r="J20" i="1"/>
  <c r="J19" i="1"/>
  <c r="J18" i="1"/>
  <c r="J17" i="1"/>
  <c r="J16" i="1"/>
  <c r="J15" i="1"/>
  <c r="J14" i="1"/>
  <c r="J67" i="1" l="1"/>
  <c r="J45" i="1"/>
  <c r="J26" i="1"/>
  <c r="J99" i="1" s="1"/>
  <c r="J100" i="1" s="1"/>
  <c r="J101" i="1" s="1"/>
  <c r="J7" i="1" s="1"/>
  <c r="H99" i="1"/>
  <c r="G99" i="1"/>
  <c r="F99" i="1"/>
</calcChain>
</file>

<file path=xl/sharedStrings.xml><?xml version="1.0" encoding="utf-8"?>
<sst xmlns="http://schemas.openxmlformats.org/spreadsheetml/2006/main" count="247" uniqueCount="136">
  <si>
    <t>Kompleksas:</t>
  </si>
  <si>
    <t>Objektas:</t>
  </si>
  <si>
    <t>Žiniaraštis:</t>
  </si>
  <si>
    <t>Iš viso už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</si>
  <si>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</si>
  <si>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</si>
  <si>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</si>
  <si>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</si>
  <si>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</si>
  <si>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</si>
  <si>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</si>
  <si>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</si>
  <si>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</si>
  <si>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</si>
  <si>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</si>
  <si>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</si>
  <si>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</si>
  <si>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Kultūros paskirties statinių (unikalus nr. 1094-0387-7010, unikalus nr. 1094-0387-7022, unikalus nr. 1094-0387-7052) Trakų g. 10, Vilniuje, kapitalinio remonto projektas.</t>
  </si>
  <si>
    <t>Procesų valdymas ir automatizacija</t>
  </si>
  <si>
    <t>Skyrius   Šilumos punktas</t>
  </si>
  <si>
    <t>R63P-7115</t>
  </si>
  <si>
    <t>Ventiliacijos valdiklių montavimas decentralizuotoms rekuperacinėms vėdinimo sistemoms</t>
  </si>
  <si>
    <t>vnt.</t>
  </si>
  <si>
    <t>X88025002</t>
  </si>
  <si>
    <t>Laisvai programuojamas valdiklis 9AI, 4AO, 8DI, 5DO</t>
  </si>
  <si>
    <t>kompl.</t>
  </si>
  <si>
    <t>N51-22</t>
  </si>
  <si>
    <t>Prietaisų technologiniams vamzdynams ir įrenginiams montavimas, jungiant sriegiais</t>
  </si>
  <si>
    <t>X88025003</t>
  </si>
  <si>
    <t>Įleidžiamas vandens temperatūros jutiklis</t>
  </si>
  <si>
    <t>X88025004</t>
  </si>
  <si>
    <t>Apjuosiamas vandens temperatūros jutiklis</t>
  </si>
  <si>
    <t>N50-327</t>
  </si>
  <si>
    <t>Aliarmo sirenos, blykstės su rezerviniu maitinimu montavimas išorėje/pritaikyta lauko oro temperatūros jutiklio montavimui</t>
  </si>
  <si>
    <t>X88025005</t>
  </si>
  <si>
    <t>Lauko oro temperatūros jutiklis</t>
  </si>
  <si>
    <t>X88025006</t>
  </si>
  <si>
    <t>Vandens slėgio relė</t>
  </si>
  <si>
    <t>N51-108</t>
  </si>
  <si>
    <t>Vykdymo mechanizmo montavimas, kai jo masė iki 20 kg</t>
  </si>
  <si>
    <t>X88025007</t>
  </si>
  <si>
    <t>Vandens vožtuvo pavara</t>
  </si>
  <si>
    <t>Iš viso už skyrių  Šilumos punktas</t>
  </si>
  <si>
    <t>Skyrius   Vandens nuotėkio indikacijos sistema</t>
  </si>
  <si>
    <t>Ventiliacijos valdiklių montavimas decentralizuotoms rekuperacinėms vėdinimo sistemoms/pritaikyta vandens nuotėkio valdiklio su jutikliu montavimui</t>
  </si>
  <si>
    <t>X88025031</t>
  </si>
  <si>
    <t>Vandens nuotekio apsaugos valdiklis su jutikliais</t>
  </si>
  <si>
    <t>Iš viso už skyrių  Vandens nuotėkio indikacijos sistema</t>
  </si>
  <si>
    <t>Skyrius   Viršslėgio sistemos</t>
  </si>
  <si>
    <t>X88025008</t>
  </si>
  <si>
    <t>Oro slėgio skirtumo jutiklis</t>
  </si>
  <si>
    <t>X88025009</t>
  </si>
  <si>
    <t>Dažnio keitiklis 15 kW 3x400V</t>
  </si>
  <si>
    <t>X88025032</t>
  </si>
  <si>
    <t>Dažnio keitiklis, 2,2 kW, 3x400V</t>
  </si>
  <si>
    <t>X88025033</t>
  </si>
  <si>
    <t>Dažnio keitiklis, 3,0 kW, 3x400V</t>
  </si>
  <si>
    <t>Iš viso už skyrių  Viršslėgio sistemos</t>
  </si>
  <si>
    <t>Skyrius   Gaisro gesinimo sistema</t>
  </si>
  <si>
    <t>N50-318</t>
  </si>
  <si>
    <t>Pavojaus mygtuko (distacinio) montavimas</t>
  </si>
  <si>
    <t>X88025010</t>
  </si>
  <si>
    <t>Priešgaisrinis mygtukas</t>
  </si>
  <si>
    <t>Iš viso už skyrių  Gaisro gesinimo sistema</t>
  </si>
  <si>
    <t>Skyrius   Valdymo automatizacijos skydai</t>
  </si>
  <si>
    <t>N51-119</t>
  </si>
  <si>
    <t>Skydų ir pultų montavimas, kai jų masė iki 250 kg</t>
  </si>
  <si>
    <t>X88025011</t>
  </si>
  <si>
    <t>Automatizavimo skydas VAS-ŠP2</t>
  </si>
  <si>
    <t>X88025012</t>
  </si>
  <si>
    <t>Automatizacijos skydas VAS-V1/UV</t>
  </si>
  <si>
    <t>X88025013</t>
  </si>
  <si>
    <t>Automatizacijos skydas VAS-VS2</t>
  </si>
  <si>
    <t>Iš viso už skyrių  Valdymo automatizacijos skydai</t>
  </si>
  <si>
    <t>Skyrius   Montavimo medžiagos</t>
  </si>
  <si>
    <t>N21-536</t>
  </si>
  <si>
    <t>El. instaliacijos plastikinių kanalų iki 60x40 mm skersmens montavimas, tvirtinant prie mūro sienos</t>
  </si>
  <si>
    <t>100m</t>
  </si>
  <si>
    <t>X88025014</t>
  </si>
  <si>
    <t>Kabelių kanalas 50x40mm</t>
  </si>
  <si>
    <t>m</t>
  </si>
  <si>
    <t>N21-537</t>
  </si>
  <si>
    <t>El. instaliacijos plastikinių kanalų iki 100x60 mm skersmens montavimas, tvirtinant prie mūro sienos</t>
  </si>
  <si>
    <t>X88025015</t>
  </si>
  <si>
    <t>Kabelių kanalas 100x60mm</t>
  </si>
  <si>
    <t>N21-141</t>
  </si>
  <si>
    <t>Iki 25mm skersmens viniplastinių vamzdžių montavimas sienomis ir kolonomis su nejudomu tvirtinimu</t>
  </si>
  <si>
    <t>X88025016</t>
  </si>
  <si>
    <t>PVC vamzdelis d16mm</t>
  </si>
  <si>
    <t>X88025017</t>
  </si>
  <si>
    <t>PVC gofruotas vamzdelis d16</t>
  </si>
  <si>
    <t>X88025018</t>
  </si>
  <si>
    <t>PVC gofruotas vamzdelis d25mm</t>
  </si>
  <si>
    <t>N21-194</t>
  </si>
  <si>
    <t>Lizdų paskirstymo dėžutėms, jungikliams, kištukams, lizdams iškirtimas mūro sienose</t>
  </si>
  <si>
    <t>100vnt</t>
  </si>
  <si>
    <t>N21P-0317</t>
  </si>
  <si>
    <t>Potinkinių elektros instaliacinių dėžučių įstatymas į paruoštus lizdus, kai dėžutės apvalios  d iki 100 mm</t>
  </si>
  <si>
    <t>Iš viso už skyrių  Montavimo medžiagos</t>
  </si>
  <si>
    <t>Skyrius   Kabeliai</t>
  </si>
  <si>
    <t>N50-369</t>
  </si>
  <si>
    <t>Signalinio kabelio tarp sistemos elementų tiesimas paruoštose vagose (po tinku)</t>
  </si>
  <si>
    <t>N21-191</t>
  </si>
  <si>
    <t>Dviejų-trijų gyslų laidų tiesimas  sienose ir paruoštose vagose (po tinku)</t>
  </si>
  <si>
    <t>X88025021</t>
  </si>
  <si>
    <t>Kabelis 3x1,5</t>
  </si>
  <si>
    <t>X88025022</t>
  </si>
  <si>
    <t>Kabelis 5x4</t>
  </si>
  <si>
    <t>X88025023</t>
  </si>
  <si>
    <t>Kabelis 2x1,5</t>
  </si>
  <si>
    <t>X88025024</t>
  </si>
  <si>
    <t>Kabelis 3x1,5 E90</t>
  </si>
  <si>
    <t>X88025034</t>
  </si>
  <si>
    <t>Kabelis 4x1,5</t>
  </si>
  <si>
    <t>X88025025</t>
  </si>
  <si>
    <t>Kabelis 4x10</t>
  </si>
  <si>
    <t>X88025035</t>
  </si>
  <si>
    <t>Kabelis 4x1,5 E90 +ekr.</t>
  </si>
  <si>
    <t>X88025026</t>
  </si>
  <si>
    <t>Kabelis 4x10 E90 +ekr.</t>
  </si>
  <si>
    <t>Iš viso už skyrių  Kabeliai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</si>
  <si>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</si>
  <si>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</si>
  <si>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</si>
  <si>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</si>
  <si>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</si>
  <si>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</si>
  <si>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</si>
  <si>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</si>
  <si>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>L o k a l i n ė  s ą m a t a  N r. B</t>
  </si>
  <si>
    <t>Vieneto</t>
  </si>
  <si>
    <t>kaina</t>
  </si>
  <si>
    <t>Sudaryta 2022.04 kainų lygiu.</t>
  </si>
  <si>
    <t>6</t>
  </si>
  <si>
    <t>7</t>
  </si>
  <si>
    <t>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</si>
</sst>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19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0" fontId="2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" fontId="3" fillId="0" borderId="15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top"/>
    </xf>
    <xf numFmtId="2" fontId="3" fillId="0" borderId="13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2" fontId="2" fillId="0" borderId="10" xfId="0" quotePrefix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right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 wrapText="1"/>
    </xf>
    <xf numFmtId="2" fontId="2" fillId="0" borderId="17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right" vertical="top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2" fontId="3" fillId="0" borderId="17" xfId="0" applyNumberFormat="1" applyFont="1" applyBorder="1" applyAlignment="1">
      <alignment horizontal="left"/>
    </xf>
    <xf numFmtId="2" fontId="3" fillId="0" borderId="17" xfId="0" applyNumberFormat="1" applyFont="1" applyBorder="1"/>
    <xf numFmtId="167" fontId="3" fillId="0" borderId="17" xfId="0" applyNumberFormat="1" applyFont="1" applyBorder="1"/>
    <xf numFmtId="0" fontId="2" fillId="0" borderId="20" xfId="0" applyNumberFormat="1" applyFont="1" applyBorder="1" applyAlignment="1">
      <alignment horizontal="center" vertical="top"/>
    </xf>
    <xf numFmtId="2" fontId="2" fillId="0" borderId="13" xfId="0" quotePrefix="1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top"/>
    </xf>
    <xf numFmtId="0" fontId="3" fillId="0" borderId="16" xfId="0" applyFont="1" applyBorder="1"/>
    <xf numFmtId="0" fontId="3" fillId="0" borderId="16" xfId="0" applyFont="1" applyBorder="1" applyAlignment="1">
      <alignment horizontal="left"/>
    </xf>
    <xf numFmtId="2" fontId="3" fillId="0" borderId="16" xfId="0" applyNumberFormat="1" applyFont="1" applyBorder="1"/>
    <xf numFmtId="166" fontId="3" fillId="3" borderId="16" xfId="0" applyNumberFormat="1" applyFont="1" applyFill="1" applyBorder="1"/>
    <xf numFmtId="167" fontId="3" fillId="0" borderId="16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123"/>
  <sheetViews>
    <sheetView showZeros="0" tabSelected="1" workbookViewId="0">
      <pane ySplit="2" topLeftCell="A3" activePane="bottomLeft" state="frozen"/>
      <selection pane="bottomLeft" activeCell="A99" sqref="A99"/>
    </sheetView>
  </sheetViews>
  <sheetFormatPr defaultColWidth="9.33203125" defaultRowHeight="12.75"/>
  <cols>
    <col min="1" max="1" width="4.6640625" style="65" customWidth="1"/>
    <col min="2" max="2" width="9" style="66" customWidth="1"/>
    <col min="3" max="3" width="31.6640625" style="67" customWidth="1"/>
    <col min="4" max="4" width="7.1640625" style="79" customWidth="1"/>
    <col min="5" max="5" width="8.33203125" style="79" customWidth="1"/>
    <col min="6" max="6" width="10" style="80" hidden="1" customWidth="1"/>
    <col min="7" max="7" width="10.83203125" style="80" hidden="1" customWidth="1"/>
    <col min="8" max="8" width="10.1640625" style="80" hidden="1" customWidth="1"/>
    <col min="9" max="9" width="10.1640625" style="81" customWidth="1"/>
    <col min="10" max="10" width="13" style="80" customWidth="1"/>
    <col min="11" max="16384" width="9.33203125" style="4"/>
  </cols>
  <sheetData>
    <row r="1" spans="1:10" s="19" customFormat="1">
      <c r="A1" s="13" t="s">
        <v>129</v>
      </c>
      <c r="B1" s="14"/>
      <c r="C1" s="15">
        <v>87</v>
      </c>
      <c r="D1" s="16"/>
      <c r="E1" s="16">
        <v>71</v>
      </c>
      <c r="F1" s="17"/>
      <c r="G1" s="17"/>
      <c r="H1" s="17"/>
      <c r="I1" s="18"/>
      <c r="J1" s="17"/>
    </row>
    <row r="2" spans="1:10" s="19" customFormat="1">
      <c r="A2" s="82" t="s">
        <v>135</v>
      </c>
      <c r="B2" s="20"/>
      <c r="C2" s="20"/>
      <c r="D2" s="20"/>
      <c r="E2" s="21"/>
      <c r="F2" s="22"/>
      <c r="G2" s="22"/>
      <c r="H2" s="22"/>
      <c r="I2" s="23"/>
      <c r="J2" s="22"/>
    </row>
    <row r="3" spans="1:10" s="27" customFormat="1">
      <c r="A3" s="24" t="s">
        <v>132</v>
      </c>
      <c r="B3" s="24"/>
      <c r="C3" s="24"/>
      <c r="D3" s="24"/>
      <c r="E3" s="24"/>
      <c r="F3" s="25"/>
      <c r="G3" s="25"/>
      <c r="H3" s="25"/>
      <c r="I3" s="26"/>
      <c r="J3" s="25"/>
    </row>
    <row r="4" spans="1:10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0" s="27" customFormat="1" ht="38.25" customHeight="1">
      <c r="A5" s="31" t="s">
        <v>0</v>
      </c>
      <c r="B5" s="28"/>
      <c r="C5" s="138" t="s">
        <v>17</v>
      </c>
      <c r="D5" s="139"/>
      <c r="E5" s="139"/>
      <c r="F5" s="139"/>
      <c r="G5" s="139"/>
      <c r="H5" s="139"/>
      <c r="I5" s="139"/>
      <c r="J5" s="139"/>
    </row>
    <row r="6" spans="1:10" s="27" customFormat="1" ht="54" customHeight="1" thickBot="1">
      <c r="A6" s="31" t="s">
        <v>1</v>
      </c>
      <c r="B6" s="28"/>
      <c r="C6" s="138" t="s">
        <v>17</v>
      </c>
      <c r="D6" s="139"/>
      <c r="E6" s="139"/>
      <c r="F6" s="139"/>
      <c r="G6" s="139"/>
      <c r="H6" s="29"/>
      <c r="I6" s="30"/>
      <c r="J6" s="29"/>
    </row>
    <row r="7" spans="1:10" s="27" customFormat="1" ht="15" thickTop="1" thickBot="1">
      <c r="A7" s="31" t="s">
        <v>2</v>
      </c>
      <c r="B7" s="28"/>
      <c r="C7" s="138" t="s">
        <v>18</v>
      </c>
      <c r="D7" s="139"/>
      <c r="E7" s="139"/>
      <c r="F7" s="139"/>
      <c r="G7" s="139"/>
      <c r="H7" s="32" t="s">
        <v>3</v>
      </c>
      <c r="I7" s="33"/>
      <c r="J7" s="34">
        <f>J101</f>
        <v>62854.82</v>
      </c>
    </row>
    <row r="8" spans="1:10" s="27" customFormat="1" ht="13.5" thickTop="1">
      <c r="A8" s="35"/>
      <c r="B8" s="28"/>
      <c r="F8" s="29"/>
      <c r="G8" s="29"/>
      <c r="H8" s="29"/>
      <c r="I8" s="30"/>
      <c r="J8" s="36"/>
    </row>
    <row r="9" spans="1:10" s="45" customFormat="1">
      <c r="A9" s="37" t="s">
        <v>4</v>
      </c>
      <c r="B9" s="38" t="s">
        <v>5</v>
      </c>
      <c r="C9" s="38" t="s">
        <v>6</v>
      </c>
      <c r="D9" s="39" t="s">
        <v>7</v>
      </c>
      <c r="E9" s="39" t="s">
        <v>12</v>
      </c>
      <c r="F9" s="40" t="s">
        <v>128</v>
      </c>
      <c r="G9" s="41"/>
      <c r="H9" s="42"/>
      <c r="I9" s="43" t="s">
        <v>130</v>
      </c>
      <c r="J9" s="44" t="s">
        <v>16</v>
      </c>
    </row>
    <row r="10" spans="1:10" ht="39" customHeight="1">
      <c r="A10" s="46" t="s">
        <v>8</v>
      </c>
      <c r="B10" s="47" t="s">
        <v>9</v>
      </c>
      <c r="C10" s="47" t="s">
        <v>10</v>
      </c>
      <c r="D10" s="48" t="s">
        <v>11</v>
      </c>
      <c r="E10" s="49"/>
      <c r="F10" s="50" t="s">
        <v>13</v>
      </c>
      <c r="G10" s="50" t="s">
        <v>14</v>
      </c>
      <c r="H10" s="50" t="s">
        <v>15</v>
      </c>
      <c r="I10" s="51" t="s">
        <v>131</v>
      </c>
      <c r="J10" s="52"/>
    </row>
    <row r="11" spans="1:10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133</v>
      </c>
      <c r="J11" s="57" t="s">
        <v>134</v>
      </c>
    </row>
    <row r="12" spans="1:10">
      <c r="A12" s="59"/>
      <c r="B12" s="60"/>
      <c r="C12" s="61"/>
      <c r="D12" s="62"/>
      <c r="E12" s="63"/>
      <c r="F12" s="64"/>
      <c r="G12" s="64"/>
      <c r="H12" s="64"/>
      <c r="I12" s="64"/>
      <c r="J12" s="64"/>
    </row>
    <row r="13" spans="1:10">
      <c r="A13" s="110"/>
      <c r="B13" s="111"/>
      <c r="C13" s="88" t="s">
        <v>19</v>
      </c>
      <c r="D13" s="89"/>
      <c r="E13" s="90"/>
      <c r="F13" s="112"/>
      <c r="G13" s="112"/>
      <c r="H13" s="112"/>
      <c r="I13" s="112"/>
      <c r="J13" s="112"/>
    </row>
    <row r="14" spans="1:10" ht="51">
      <c r="A14" s="99">
        <v>1</v>
      </c>
      <c r="B14" s="100" t="s">
        <v>20</v>
      </c>
      <c r="C14" s="101" t="s">
        <v>21</v>
      </c>
      <c r="D14" s="102" t="s">
        <v>22</v>
      </c>
      <c r="E14" s="103">
        <v>1</v>
      </c>
      <c r="F14" s="104"/>
      <c r="G14" s="104"/>
      <c r="H14" s="104"/>
      <c r="I14" s="104">
        <v>40.57</v>
      </c>
      <c r="J14" s="104">
        <f t="shared" ref="J14:J25" si="0">ROUND(I14*E14,2)</f>
        <v>40.57</v>
      </c>
    </row>
    <row r="15" spans="1:10" ht="25.5">
      <c r="A15" s="97">
        <v>2</v>
      </c>
      <c r="B15" s="98" t="s">
        <v>23</v>
      </c>
      <c r="C15" s="106" t="s">
        <v>24</v>
      </c>
      <c r="D15" s="107" t="s">
        <v>25</v>
      </c>
      <c r="E15" s="108">
        <v>1</v>
      </c>
      <c r="F15" s="109"/>
      <c r="G15" s="109"/>
      <c r="H15" s="109"/>
      <c r="I15" s="109">
        <v>3500</v>
      </c>
      <c r="J15" s="109">
        <f t="shared" si="0"/>
        <v>3500</v>
      </c>
    </row>
    <row r="16" spans="1:10" ht="38.25">
      <c r="A16" s="99">
        <v>3</v>
      </c>
      <c r="B16" s="100" t="s">
        <v>26</v>
      </c>
      <c r="C16" s="101" t="s">
        <v>27</v>
      </c>
      <c r="D16" s="102" t="s">
        <v>11</v>
      </c>
      <c r="E16" s="103">
        <v>3</v>
      </c>
      <c r="F16" s="104"/>
      <c r="G16" s="104"/>
      <c r="H16" s="104"/>
      <c r="I16" s="104">
        <v>16.579999999999998</v>
      </c>
      <c r="J16" s="104">
        <f t="shared" si="0"/>
        <v>49.74</v>
      </c>
    </row>
    <row r="17" spans="1:11" ht="25.5">
      <c r="A17" s="99">
        <v>4</v>
      </c>
      <c r="B17" s="100" t="s">
        <v>28</v>
      </c>
      <c r="C17" s="101" t="s">
        <v>29</v>
      </c>
      <c r="D17" s="102" t="s">
        <v>11</v>
      </c>
      <c r="E17" s="103">
        <v>3</v>
      </c>
      <c r="F17" s="104"/>
      <c r="G17" s="104"/>
      <c r="H17" s="104"/>
      <c r="I17" s="104">
        <v>110.52</v>
      </c>
      <c r="J17" s="104">
        <f t="shared" si="0"/>
        <v>331.56</v>
      </c>
    </row>
    <row r="18" spans="1:11" ht="38.25">
      <c r="A18" s="99">
        <v>5</v>
      </c>
      <c r="B18" s="100" t="s">
        <v>26</v>
      </c>
      <c r="C18" s="101" t="s">
        <v>27</v>
      </c>
      <c r="D18" s="102" t="s">
        <v>11</v>
      </c>
      <c r="E18" s="103">
        <v>5</v>
      </c>
      <c r="F18" s="104"/>
      <c r="G18" s="104"/>
      <c r="H18" s="104"/>
      <c r="I18" s="104">
        <v>16.579999999999998</v>
      </c>
      <c r="J18" s="104">
        <f t="shared" si="0"/>
        <v>82.9</v>
      </c>
    </row>
    <row r="19" spans="1:11" ht="25.5">
      <c r="A19" s="99">
        <v>6</v>
      </c>
      <c r="B19" s="100" t="s">
        <v>30</v>
      </c>
      <c r="C19" s="101" t="s">
        <v>31</v>
      </c>
      <c r="D19" s="102" t="s">
        <v>11</v>
      </c>
      <c r="E19" s="103">
        <v>5</v>
      </c>
      <c r="F19" s="104"/>
      <c r="G19" s="104"/>
      <c r="H19" s="104"/>
      <c r="I19" s="104">
        <v>42</v>
      </c>
      <c r="J19" s="104">
        <f t="shared" si="0"/>
        <v>210</v>
      </c>
    </row>
    <row r="20" spans="1:11" ht="51">
      <c r="A20" s="99">
        <v>7</v>
      </c>
      <c r="B20" s="100" t="s">
        <v>32</v>
      </c>
      <c r="C20" s="101" t="s">
        <v>33</v>
      </c>
      <c r="D20" s="102" t="s">
        <v>22</v>
      </c>
      <c r="E20" s="103">
        <v>1</v>
      </c>
      <c r="F20" s="104"/>
      <c r="G20" s="104"/>
      <c r="H20" s="104"/>
      <c r="I20" s="104">
        <v>13.64</v>
      </c>
      <c r="J20" s="104">
        <f t="shared" si="0"/>
        <v>13.64</v>
      </c>
    </row>
    <row r="21" spans="1:11" ht="25.5">
      <c r="A21" s="99">
        <v>8</v>
      </c>
      <c r="B21" s="100" t="s">
        <v>34</v>
      </c>
      <c r="C21" s="101" t="s">
        <v>35</v>
      </c>
      <c r="D21" s="102" t="s">
        <v>11</v>
      </c>
      <c r="E21" s="103">
        <v>1</v>
      </c>
      <c r="F21" s="104"/>
      <c r="G21" s="104"/>
      <c r="H21" s="104"/>
      <c r="I21" s="104">
        <v>47.14</v>
      </c>
      <c r="J21" s="104">
        <f t="shared" si="0"/>
        <v>47.14</v>
      </c>
    </row>
    <row r="22" spans="1:11" ht="38.25">
      <c r="A22" s="99">
        <v>9</v>
      </c>
      <c r="B22" s="100" t="s">
        <v>26</v>
      </c>
      <c r="C22" s="101" t="s">
        <v>27</v>
      </c>
      <c r="D22" s="102" t="s">
        <v>11</v>
      </c>
      <c r="E22" s="103">
        <v>3</v>
      </c>
      <c r="F22" s="104"/>
      <c r="G22" s="104"/>
      <c r="H22" s="104"/>
      <c r="I22" s="104">
        <v>16.579999999999998</v>
      </c>
      <c r="J22" s="104">
        <f t="shared" si="0"/>
        <v>49.74</v>
      </c>
    </row>
    <row r="23" spans="1:11" ht="25.5">
      <c r="A23" s="99">
        <v>10</v>
      </c>
      <c r="B23" s="100" t="s">
        <v>36</v>
      </c>
      <c r="C23" s="101" t="s">
        <v>37</v>
      </c>
      <c r="D23" s="102" t="s">
        <v>11</v>
      </c>
      <c r="E23" s="103">
        <v>3</v>
      </c>
      <c r="F23" s="104"/>
      <c r="G23" s="104"/>
      <c r="H23" s="104"/>
      <c r="I23" s="104">
        <v>51.69</v>
      </c>
      <c r="J23" s="104">
        <f t="shared" si="0"/>
        <v>155.07</v>
      </c>
    </row>
    <row r="24" spans="1:11" ht="25.5">
      <c r="A24" s="91">
        <v>11</v>
      </c>
      <c r="B24" s="92" t="s">
        <v>38</v>
      </c>
      <c r="C24" s="93" t="s">
        <v>39</v>
      </c>
      <c r="D24" s="94" t="s">
        <v>25</v>
      </c>
      <c r="E24" s="95">
        <v>4</v>
      </c>
      <c r="F24" s="96"/>
      <c r="G24" s="96"/>
      <c r="H24" s="96"/>
      <c r="I24" s="96">
        <v>17.21</v>
      </c>
      <c r="J24" s="96">
        <f t="shared" si="0"/>
        <v>68.84</v>
      </c>
    </row>
    <row r="25" spans="1:11" ht="25.5">
      <c r="A25" s="99">
        <v>12</v>
      </c>
      <c r="B25" s="100" t="s">
        <v>40</v>
      </c>
      <c r="C25" s="101" t="s">
        <v>41</v>
      </c>
      <c r="D25" s="102" t="s">
        <v>11</v>
      </c>
      <c r="E25" s="103">
        <v>4</v>
      </c>
      <c r="F25" s="104"/>
      <c r="G25" s="104"/>
      <c r="H25" s="104"/>
      <c r="I25" s="104">
        <v>699.68</v>
      </c>
      <c r="J25" s="104">
        <f t="shared" si="0"/>
        <v>2798.72</v>
      </c>
    </row>
    <row r="26" spans="1:11" ht="25.5">
      <c r="A26" s="113"/>
      <c r="B26" s="114"/>
      <c r="C26" s="115" t="s">
        <v>42</v>
      </c>
      <c r="D26" s="116"/>
      <c r="E26" s="117"/>
      <c r="F26" s="105"/>
      <c r="G26" s="105"/>
      <c r="H26" s="105"/>
      <c r="I26" s="105"/>
      <c r="J26" s="105" t="str">
        <f>TEXT(SUM(J13:J25),"0,00")</f>
        <v>7347,92</v>
      </c>
      <c r="K26" s="68"/>
    </row>
    <row r="27" spans="1:11">
      <c r="A27" s="120"/>
      <c r="B27" s="121"/>
      <c r="C27" s="83"/>
      <c r="D27" s="84"/>
      <c r="E27" s="85"/>
      <c r="F27" s="122"/>
      <c r="G27" s="122"/>
      <c r="H27" s="122"/>
      <c r="I27" s="122"/>
      <c r="J27" s="122"/>
    </row>
    <row r="28" spans="1:11" ht="25.5">
      <c r="A28" s="110"/>
      <c r="B28" s="111"/>
      <c r="C28" s="88" t="s">
        <v>43</v>
      </c>
      <c r="D28" s="89"/>
      <c r="E28" s="90"/>
      <c r="F28" s="112"/>
      <c r="G28" s="112"/>
      <c r="H28" s="112"/>
      <c r="I28" s="112"/>
      <c r="J28" s="112"/>
    </row>
    <row r="29" spans="1:11" ht="76.5">
      <c r="A29" s="91">
        <v>13</v>
      </c>
      <c r="B29" s="92" t="s">
        <v>20</v>
      </c>
      <c r="C29" s="93" t="s">
        <v>44</v>
      </c>
      <c r="D29" s="94" t="s">
        <v>22</v>
      </c>
      <c r="E29" s="95">
        <v>1</v>
      </c>
      <c r="F29" s="96"/>
      <c r="G29" s="96"/>
      <c r="H29" s="96"/>
      <c r="I29" s="96">
        <v>40.57</v>
      </c>
      <c r="J29" s="96">
        <f>ROUND(I29*E29,2)</f>
        <v>40.57</v>
      </c>
    </row>
    <row r="30" spans="1:11" ht="25.5">
      <c r="A30" s="99">
        <v>14</v>
      </c>
      <c r="B30" s="100" t="s">
        <v>45</v>
      </c>
      <c r="C30" s="101" t="s">
        <v>46</v>
      </c>
      <c r="D30" s="102" t="s">
        <v>25</v>
      </c>
      <c r="E30" s="103">
        <v>1</v>
      </c>
      <c r="F30" s="104"/>
      <c r="G30" s="104"/>
      <c r="H30" s="104"/>
      <c r="I30" s="104">
        <v>221.16</v>
      </c>
      <c r="J30" s="104">
        <f>ROUND(I30*E30,2)</f>
        <v>221.16</v>
      </c>
    </row>
    <row r="31" spans="1:11" ht="25.5">
      <c r="A31" s="113"/>
      <c r="B31" s="114"/>
      <c r="C31" s="115" t="s">
        <v>47</v>
      </c>
      <c r="D31" s="116"/>
      <c r="E31" s="117"/>
      <c r="F31" s="105"/>
      <c r="G31" s="105"/>
      <c r="H31" s="105"/>
      <c r="I31" s="105"/>
      <c r="J31" s="105" t="str">
        <f>TEXT(SUM(J28:J30),"0,00")</f>
        <v>261,73</v>
      </c>
      <c r="K31" s="68"/>
    </row>
    <row r="32" spans="1:11">
      <c r="A32" s="120"/>
      <c r="B32" s="121"/>
      <c r="C32" s="83"/>
      <c r="D32" s="84"/>
      <c r="E32" s="85"/>
      <c r="F32" s="122"/>
      <c r="G32" s="122"/>
      <c r="H32" s="122"/>
      <c r="I32" s="122"/>
      <c r="J32" s="122"/>
    </row>
    <row r="33" spans="1:11">
      <c r="A33" s="110"/>
      <c r="B33" s="111"/>
      <c r="C33" s="88" t="s">
        <v>48</v>
      </c>
      <c r="D33" s="89"/>
      <c r="E33" s="90"/>
      <c r="F33" s="112"/>
      <c r="G33" s="112"/>
      <c r="H33" s="112"/>
      <c r="I33" s="112"/>
      <c r="J33" s="112"/>
    </row>
    <row r="34" spans="1:11" ht="38.25">
      <c r="A34" s="99">
        <v>15</v>
      </c>
      <c r="B34" s="100" t="s">
        <v>26</v>
      </c>
      <c r="C34" s="101" t="s">
        <v>27</v>
      </c>
      <c r="D34" s="102" t="s">
        <v>11</v>
      </c>
      <c r="E34" s="103">
        <v>4</v>
      </c>
      <c r="F34" s="104"/>
      <c r="G34" s="104"/>
      <c r="H34" s="104"/>
      <c r="I34" s="104">
        <v>16.579999999999998</v>
      </c>
      <c r="J34" s="104">
        <f t="shared" ref="J34:J39" si="1">ROUND(I34*E34,2)</f>
        <v>66.319999999999993</v>
      </c>
    </row>
    <row r="35" spans="1:11" ht="25.5">
      <c r="A35" s="97">
        <v>16</v>
      </c>
      <c r="B35" s="98" t="s">
        <v>49</v>
      </c>
      <c r="C35" s="106" t="s">
        <v>50</v>
      </c>
      <c r="D35" s="107" t="s">
        <v>11</v>
      </c>
      <c r="E35" s="108">
        <v>4</v>
      </c>
      <c r="F35" s="109"/>
      <c r="G35" s="109"/>
      <c r="H35" s="109"/>
      <c r="I35" s="109">
        <v>350.27</v>
      </c>
      <c r="J35" s="109">
        <f t="shared" si="1"/>
        <v>1401.08</v>
      </c>
    </row>
    <row r="36" spans="1:11" ht="25.5">
      <c r="A36" s="99">
        <v>17</v>
      </c>
      <c r="B36" s="100" t="s">
        <v>38</v>
      </c>
      <c r="C36" s="101" t="s">
        <v>39</v>
      </c>
      <c r="D36" s="102" t="s">
        <v>25</v>
      </c>
      <c r="E36" s="103">
        <v>4</v>
      </c>
      <c r="F36" s="104"/>
      <c r="G36" s="104"/>
      <c r="H36" s="104"/>
      <c r="I36" s="104">
        <v>17.21</v>
      </c>
      <c r="J36" s="104">
        <f t="shared" si="1"/>
        <v>68.84</v>
      </c>
    </row>
    <row r="37" spans="1:11" ht="25.5">
      <c r="A37" s="99">
        <v>18</v>
      </c>
      <c r="B37" s="100" t="s">
        <v>51</v>
      </c>
      <c r="C37" s="101" t="s">
        <v>52</v>
      </c>
      <c r="D37" s="102" t="s">
        <v>11</v>
      </c>
      <c r="E37" s="103">
        <v>2</v>
      </c>
      <c r="F37" s="104"/>
      <c r="G37" s="104"/>
      <c r="H37" s="104"/>
      <c r="I37" s="104">
        <v>1037.72</v>
      </c>
      <c r="J37" s="104">
        <f t="shared" si="1"/>
        <v>2075.44</v>
      </c>
    </row>
    <row r="38" spans="1:11" ht="25.5">
      <c r="A38" s="91">
        <v>19</v>
      </c>
      <c r="B38" s="92" t="s">
        <v>53</v>
      </c>
      <c r="C38" s="93" t="s">
        <v>54</v>
      </c>
      <c r="D38" s="94" t="s">
        <v>11</v>
      </c>
      <c r="E38" s="95">
        <v>1</v>
      </c>
      <c r="F38" s="96"/>
      <c r="G38" s="96"/>
      <c r="H38" s="96"/>
      <c r="I38" s="96">
        <v>438.97</v>
      </c>
      <c r="J38" s="96">
        <f t="shared" si="1"/>
        <v>438.97</v>
      </c>
    </row>
    <row r="39" spans="1:11" ht="25.5">
      <c r="A39" s="99">
        <v>20</v>
      </c>
      <c r="B39" s="100" t="s">
        <v>55</v>
      </c>
      <c r="C39" s="101" t="s">
        <v>56</v>
      </c>
      <c r="D39" s="102" t="s">
        <v>11</v>
      </c>
      <c r="E39" s="103">
        <v>1</v>
      </c>
      <c r="F39" s="104"/>
      <c r="G39" s="104"/>
      <c r="H39" s="104"/>
      <c r="I39" s="104">
        <v>687.08</v>
      </c>
      <c r="J39" s="104">
        <f t="shared" si="1"/>
        <v>687.08</v>
      </c>
    </row>
    <row r="40" spans="1:11" ht="25.5">
      <c r="A40" s="113"/>
      <c r="B40" s="114"/>
      <c r="C40" s="115" t="s">
        <v>57</v>
      </c>
      <c r="D40" s="116"/>
      <c r="E40" s="117"/>
      <c r="F40" s="105"/>
      <c r="G40" s="105"/>
      <c r="H40" s="105"/>
      <c r="I40" s="105"/>
      <c r="J40" s="105" t="str">
        <f>TEXT(SUM(J33:J39),"0,00")</f>
        <v>4737,73</v>
      </c>
      <c r="K40" s="68"/>
    </row>
    <row r="41" spans="1:11">
      <c r="A41" s="120"/>
      <c r="B41" s="121"/>
      <c r="C41" s="83"/>
      <c r="D41" s="84"/>
      <c r="E41" s="85"/>
      <c r="F41" s="122"/>
      <c r="G41" s="122"/>
      <c r="H41" s="122"/>
      <c r="I41" s="122"/>
      <c r="J41" s="122"/>
    </row>
    <row r="42" spans="1:11" ht="25.5">
      <c r="A42" s="110"/>
      <c r="B42" s="111"/>
      <c r="C42" s="88" t="s">
        <v>58</v>
      </c>
      <c r="D42" s="89"/>
      <c r="E42" s="90"/>
      <c r="F42" s="112"/>
      <c r="G42" s="112"/>
      <c r="H42" s="112"/>
      <c r="I42" s="112"/>
      <c r="J42" s="112"/>
    </row>
    <row r="43" spans="1:11" ht="25.5">
      <c r="A43" s="91">
        <v>21</v>
      </c>
      <c r="B43" s="92" t="s">
        <v>59</v>
      </c>
      <c r="C43" s="93" t="s">
        <v>60</v>
      </c>
      <c r="D43" s="94" t="s">
        <v>22</v>
      </c>
      <c r="E43" s="95">
        <v>36</v>
      </c>
      <c r="F43" s="96"/>
      <c r="G43" s="96"/>
      <c r="H43" s="96"/>
      <c r="I43" s="96">
        <v>8.7799999999999994</v>
      </c>
      <c r="J43" s="96">
        <f>ROUND(I43*E43,2)</f>
        <v>316.08</v>
      </c>
    </row>
    <row r="44" spans="1:11" ht="25.5">
      <c r="A44" s="99">
        <v>22</v>
      </c>
      <c r="B44" s="100" t="s">
        <v>61</v>
      </c>
      <c r="C44" s="101" t="s">
        <v>62</v>
      </c>
      <c r="D44" s="102" t="s">
        <v>11</v>
      </c>
      <c r="E44" s="103">
        <v>36</v>
      </c>
      <c r="F44" s="104"/>
      <c r="G44" s="104"/>
      <c r="H44" s="104"/>
      <c r="I44" s="104">
        <v>55.47</v>
      </c>
      <c r="J44" s="104">
        <f>ROUND(I44*E44,2)</f>
        <v>1996.92</v>
      </c>
    </row>
    <row r="45" spans="1:11" ht="25.5">
      <c r="A45" s="113"/>
      <c r="B45" s="114"/>
      <c r="C45" s="115" t="s">
        <v>63</v>
      </c>
      <c r="D45" s="116"/>
      <c r="E45" s="117"/>
      <c r="F45" s="105"/>
      <c r="G45" s="105"/>
      <c r="H45" s="105"/>
      <c r="I45" s="105"/>
      <c r="J45" s="105" t="str">
        <f>TEXT(SUM(J42:J44),"0,00")</f>
        <v>2313,00</v>
      </c>
      <c r="K45" s="68"/>
    </row>
    <row r="46" spans="1:11">
      <c r="A46" s="120"/>
      <c r="B46" s="121"/>
      <c r="C46" s="83"/>
      <c r="D46" s="84"/>
      <c r="E46" s="85"/>
      <c r="F46" s="122"/>
      <c r="G46" s="122"/>
      <c r="H46" s="122"/>
      <c r="I46" s="122"/>
      <c r="J46" s="122"/>
    </row>
    <row r="47" spans="1:11" ht="25.5">
      <c r="A47" s="110"/>
      <c r="B47" s="111"/>
      <c r="C47" s="88" t="s">
        <v>64</v>
      </c>
      <c r="D47" s="89"/>
      <c r="E47" s="90"/>
      <c r="F47" s="112"/>
      <c r="G47" s="112"/>
      <c r="H47" s="112"/>
      <c r="I47" s="112"/>
      <c r="J47" s="112"/>
    </row>
    <row r="48" spans="1:11" ht="25.5">
      <c r="A48" s="99">
        <v>23</v>
      </c>
      <c r="B48" s="100" t="s">
        <v>65</v>
      </c>
      <c r="C48" s="101" t="s">
        <v>66</v>
      </c>
      <c r="D48" s="102" t="s">
        <v>11</v>
      </c>
      <c r="E48" s="103">
        <v>3</v>
      </c>
      <c r="F48" s="104"/>
      <c r="G48" s="104"/>
      <c r="H48" s="104"/>
      <c r="I48" s="104">
        <v>376.36</v>
      </c>
      <c r="J48" s="104">
        <f>ROUND(I48*E48,2)</f>
        <v>1129.08</v>
      </c>
    </row>
    <row r="49" spans="1:11" ht="25.5">
      <c r="A49" s="97">
        <v>24</v>
      </c>
      <c r="B49" s="98" t="s">
        <v>67</v>
      </c>
      <c r="C49" s="106" t="s">
        <v>68</v>
      </c>
      <c r="D49" s="107" t="s">
        <v>25</v>
      </c>
      <c r="E49" s="108">
        <v>1</v>
      </c>
      <c r="F49" s="109"/>
      <c r="G49" s="109"/>
      <c r="H49" s="109"/>
      <c r="I49" s="109">
        <v>9823.6200000000008</v>
      </c>
      <c r="J49" s="109">
        <f>ROUND(I49*E49,2)</f>
        <v>9823.6200000000008</v>
      </c>
    </row>
    <row r="50" spans="1:11" ht="25.5">
      <c r="A50" s="91">
        <v>25</v>
      </c>
      <c r="B50" s="92" t="s">
        <v>69</v>
      </c>
      <c r="C50" s="93" t="s">
        <v>70</v>
      </c>
      <c r="D50" s="94" t="s">
        <v>25</v>
      </c>
      <c r="E50" s="95">
        <v>1</v>
      </c>
      <c r="F50" s="96"/>
      <c r="G50" s="96"/>
      <c r="H50" s="96"/>
      <c r="I50" s="96">
        <v>6595.85</v>
      </c>
      <c r="J50" s="96">
        <f>ROUND(I50*E50,2)</f>
        <v>6595.85</v>
      </c>
    </row>
    <row r="51" spans="1:11" ht="25.5">
      <c r="A51" s="99">
        <v>26</v>
      </c>
      <c r="B51" s="100" t="s">
        <v>71</v>
      </c>
      <c r="C51" s="101" t="s">
        <v>72</v>
      </c>
      <c r="D51" s="102" t="s">
        <v>25</v>
      </c>
      <c r="E51" s="103">
        <v>1</v>
      </c>
      <c r="F51" s="104"/>
      <c r="G51" s="104"/>
      <c r="H51" s="104"/>
      <c r="I51" s="104">
        <v>4406.59</v>
      </c>
      <c r="J51" s="104">
        <f>ROUND(I51*E51,2)</f>
        <v>4406.59</v>
      </c>
    </row>
    <row r="52" spans="1:11" ht="25.5">
      <c r="A52" s="113"/>
      <c r="B52" s="114"/>
      <c r="C52" s="115" t="s">
        <v>73</v>
      </c>
      <c r="D52" s="116"/>
      <c r="E52" s="117"/>
      <c r="F52" s="105"/>
      <c r="G52" s="105"/>
      <c r="H52" s="105"/>
      <c r="I52" s="105"/>
      <c r="J52" s="105" t="str">
        <f>TEXT(SUM(J47:J51),"0,00")</f>
        <v>21955,14</v>
      </c>
      <c r="K52" s="68"/>
    </row>
    <row r="53" spans="1:11">
      <c r="A53" s="120"/>
      <c r="B53" s="121"/>
      <c r="C53" s="83"/>
      <c r="D53" s="84"/>
      <c r="E53" s="85"/>
      <c r="F53" s="122"/>
      <c r="G53" s="122"/>
      <c r="H53" s="122"/>
      <c r="I53" s="122"/>
      <c r="J53" s="122"/>
    </row>
    <row r="54" spans="1:11">
      <c r="A54" s="110"/>
      <c r="B54" s="111"/>
      <c r="C54" s="88" t="s">
        <v>74</v>
      </c>
      <c r="D54" s="89"/>
      <c r="E54" s="90"/>
      <c r="F54" s="112"/>
      <c r="G54" s="112"/>
      <c r="H54" s="112"/>
      <c r="I54" s="112"/>
      <c r="J54" s="112"/>
    </row>
    <row r="55" spans="1:11" ht="51">
      <c r="A55" s="99">
        <v>27</v>
      </c>
      <c r="B55" s="100" t="s">
        <v>75</v>
      </c>
      <c r="C55" s="101" t="s">
        <v>76</v>
      </c>
      <c r="D55" s="102" t="s">
        <v>77</v>
      </c>
      <c r="E55" s="103">
        <v>0.2</v>
      </c>
      <c r="F55" s="104"/>
      <c r="G55" s="104"/>
      <c r="H55" s="104"/>
      <c r="I55" s="104">
        <v>483.32</v>
      </c>
      <c r="J55" s="104">
        <f t="shared" ref="J55:J66" si="2">ROUND(I55*E55,2)</f>
        <v>96.66</v>
      </c>
    </row>
    <row r="56" spans="1:11" ht="25.5">
      <c r="A56" s="97">
        <v>28</v>
      </c>
      <c r="B56" s="98" t="s">
        <v>78</v>
      </c>
      <c r="C56" s="106" t="s">
        <v>79</v>
      </c>
      <c r="D56" s="107" t="s">
        <v>80</v>
      </c>
      <c r="E56" s="108">
        <v>20</v>
      </c>
      <c r="F56" s="109"/>
      <c r="G56" s="109"/>
      <c r="H56" s="109"/>
      <c r="I56" s="109">
        <v>6.4</v>
      </c>
      <c r="J56" s="109">
        <f t="shared" si="2"/>
        <v>128</v>
      </c>
    </row>
    <row r="57" spans="1:11" ht="51">
      <c r="A57" s="99">
        <v>29</v>
      </c>
      <c r="B57" s="100" t="s">
        <v>81</v>
      </c>
      <c r="C57" s="101" t="s">
        <v>82</v>
      </c>
      <c r="D57" s="102" t="s">
        <v>77</v>
      </c>
      <c r="E57" s="103">
        <v>0.2</v>
      </c>
      <c r="F57" s="104"/>
      <c r="G57" s="104"/>
      <c r="H57" s="104"/>
      <c r="I57" s="104">
        <v>541.59</v>
      </c>
      <c r="J57" s="104">
        <f t="shared" si="2"/>
        <v>108.32</v>
      </c>
    </row>
    <row r="58" spans="1:11" ht="25.5">
      <c r="A58" s="99">
        <v>30</v>
      </c>
      <c r="B58" s="100" t="s">
        <v>83</v>
      </c>
      <c r="C58" s="101" t="s">
        <v>84</v>
      </c>
      <c r="D58" s="102" t="s">
        <v>80</v>
      </c>
      <c r="E58" s="103">
        <v>20</v>
      </c>
      <c r="F58" s="104"/>
      <c r="G58" s="104"/>
      <c r="H58" s="104"/>
      <c r="I58" s="104">
        <v>11.13</v>
      </c>
      <c r="J58" s="104">
        <f t="shared" si="2"/>
        <v>222.6</v>
      </c>
    </row>
    <row r="59" spans="1:11" ht="51">
      <c r="A59" s="99">
        <v>31</v>
      </c>
      <c r="B59" s="100" t="s">
        <v>85</v>
      </c>
      <c r="C59" s="101" t="s">
        <v>86</v>
      </c>
      <c r="D59" s="102" t="s">
        <v>77</v>
      </c>
      <c r="E59" s="103">
        <v>1.8</v>
      </c>
      <c r="F59" s="104"/>
      <c r="G59" s="104"/>
      <c r="H59" s="104"/>
      <c r="I59" s="104">
        <v>489.62</v>
      </c>
      <c r="J59" s="104">
        <f t="shared" si="2"/>
        <v>881.32</v>
      </c>
    </row>
    <row r="60" spans="1:11" ht="25.5">
      <c r="A60" s="99">
        <v>32</v>
      </c>
      <c r="B60" s="100" t="s">
        <v>87</v>
      </c>
      <c r="C60" s="101" t="s">
        <v>88</v>
      </c>
      <c r="D60" s="102" t="s">
        <v>80</v>
      </c>
      <c r="E60" s="103">
        <v>181.8</v>
      </c>
      <c r="F60" s="104"/>
      <c r="G60" s="104"/>
      <c r="H60" s="104"/>
      <c r="I60" s="104">
        <v>0.73</v>
      </c>
      <c r="J60" s="104">
        <f t="shared" si="2"/>
        <v>132.71</v>
      </c>
    </row>
    <row r="61" spans="1:11" ht="51">
      <c r="A61" s="99">
        <v>33</v>
      </c>
      <c r="B61" s="100" t="s">
        <v>85</v>
      </c>
      <c r="C61" s="101" t="s">
        <v>86</v>
      </c>
      <c r="D61" s="102" t="s">
        <v>77</v>
      </c>
      <c r="E61" s="103">
        <v>0.8</v>
      </c>
      <c r="F61" s="104"/>
      <c r="G61" s="104"/>
      <c r="H61" s="104"/>
      <c r="I61" s="104">
        <v>489.62</v>
      </c>
      <c r="J61" s="104">
        <f t="shared" si="2"/>
        <v>391.7</v>
      </c>
    </row>
    <row r="62" spans="1:11" ht="25.5">
      <c r="A62" s="99">
        <v>34</v>
      </c>
      <c r="B62" s="100" t="s">
        <v>89</v>
      </c>
      <c r="C62" s="101" t="s">
        <v>90</v>
      </c>
      <c r="D62" s="102" t="s">
        <v>80</v>
      </c>
      <c r="E62" s="103">
        <v>80.8</v>
      </c>
      <c r="F62" s="104"/>
      <c r="G62" s="104"/>
      <c r="H62" s="104"/>
      <c r="I62" s="104">
        <v>0.73</v>
      </c>
      <c r="J62" s="104">
        <f t="shared" si="2"/>
        <v>58.98</v>
      </c>
    </row>
    <row r="63" spans="1:11" ht="51">
      <c r="A63" s="99">
        <v>35</v>
      </c>
      <c r="B63" s="100" t="s">
        <v>85</v>
      </c>
      <c r="C63" s="101" t="s">
        <v>86</v>
      </c>
      <c r="D63" s="102" t="s">
        <v>77</v>
      </c>
      <c r="E63" s="103">
        <v>0.5</v>
      </c>
      <c r="F63" s="104"/>
      <c r="G63" s="104"/>
      <c r="H63" s="104"/>
      <c r="I63" s="104">
        <v>489.62</v>
      </c>
      <c r="J63" s="104">
        <f t="shared" si="2"/>
        <v>244.81</v>
      </c>
    </row>
    <row r="64" spans="1:11" ht="25.5">
      <c r="A64" s="99">
        <v>36</v>
      </c>
      <c r="B64" s="100" t="s">
        <v>91</v>
      </c>
      <c r="C64" s="101" t="s">
        <v>92</v>
      </c>
      <c r="D64" s="102" t="s">
        <v>80</v>
      </c>
      <c r="E64" s="103">
        <v>50.5</v>
      </c>
      <c r="F64" s="104"/>
      <c r="G64" s="104"/>
      <c r="H64" s="104"/>
      <c r="I64" s="104">
        <v>1.06</v>
      </c>
      <c r="J64" s="104">
        <f t="shared" si="2"/>
        <v>53.53</v>
      </c>
    </row>
    <row r="65" spans="1:11" ht="38.25">
      <c r="A65" s="91">
        <v>37</v>
      </c>
      <c r="B65" s="92" t="s">
        <v>93</v>
      </c>
      <c r="C65" s="93" t="s">
        <v>94</v>
      </c>
      <c r="D65" s="94" t="s">
        <v>95</v>
      </c>
      <c r="E65" s="95">
        <v>0.6</v>
      </c>
      <c r="F65" s="96"/>
      <c r="G65" s="96"/>
      <c r="H65" s="96"/>
      <c r="I65" s="96">
        <v>108.25</v>
      </c>
      <c r="J65" s="96">
        <f t="shared" si="2"/>
        <v>64.95</v>
      </c>
    </row>
    <row r="66" spans="1:11" ht="51">
      <c r="A66" s="99">
        <v>38</v>
      </c>
      <c r="B66" s="100" t="s">
        <v>96</v>
      </c>
      <c r="C66" s="101" t="s">
        <v>97</v>
      </c>
      <c r="D66" s="102" t="s">
        <v>95</v>
      </c>
      <c r="E66" s="103">
        <v>0.6</v>
      </c>
      <c r="F66" s="104"/>
      <c r="G66" s="104"/>
      <c r="H66" s="104"/>
      <c r="I66" s="104">
        <v>391.98</v>
      </c>
      <c r="J66" s="104">
        <f t="shared" si="2"/>
        <v>235.19</v>
      </c>
    </row>
    <row r="67" spans="1:11" ht="25.5">
      <c r="A67" s="113"/>
      <c r="B67" s="114"/>
      <c r="C67" s="115" t="s">
        <v>98</v>
      </c>
      <c r="D67" s="116"/>
      <c r="E67" s="117"/>
      <c r="F67" s="105"/>
      <c r="G67" s="105"/>
      <c r="H67" s="105"/>
      <c r="I67" s="105"/>
      <c r="J67" s="105" t="str">
        <f>TEXT(SUM(J54:J66),"0,00")</f>
        <v>2618,77</v>
      </c>
      <c r="K67" s="68"/>
    </row>
    <row r="68" spans="1:11">
      <c r="A68" s="120"/>
      <c r="B68" s="121"/>
      <c r="C68" s="83"/>
      <c r="D68" s="84"/>
      <c r="E68" s="85"/>
      <c r="F68" s="122"/>
      <c r="G68" s="122"/>
      <c r="H68" s="122"/>
      <c r="I68" s="122"/>
      <c r="J68" s="122"/>
    </row>
    <row r="69" spans="1:11">
      <c r="A69" s="110"/>
      <c r="B69" s="111"/>
      <c r="C69" s="88" t="s">
        <v>99</v>
      </c>
      <c r="D69" s="89"/>
      <c r="E69" s="90"/>
      <c r="F69" s="112"/>
      <c r="G69" s="112"/>
      <c r="H69" s="112"/>
      <c r="I69" s="112"/>
      <c r="J69" s="112"/>
    </row>
    <row r="70" spans="1:11" ht="38.25">
      <c r="A70" s="99">
        <v>40</v>
      </c>
      <c r="B70" s="100" t="s">
        <v>100</v>
      </c>
      <c r="C70" s="101" t="s">
        <v>101</v>
      </c>
      <c r="D70" s="102" t="s">
        <v>77</v>
      </c>
      <c r="E70" s="103">
        <v>1.8</v>
      </c>
      <c r="F70" s="104"/>
      <c r="G70" s="104"/>
      <c r="H70" s="104"/>
      <c r="I70" s="104">
        <v>297.67</v>
      </c>
      <c r="J70" s="104">
        <f t="shared" ref="J70:J97" si="3">ROUND(I70*E70,2)</f>
        <v>535.80999999999995</v>
      </c>
    </row>
    <row r="71" spans="1:11" ht="38.25">
      <c r="A71" s="97">
        <v>41</v>
      </c>
      <c r="B71" s="98" t="s">
        <v>100</v>
      </c>
      <c r="C71" s="106" t="s">
        <v>101</v>
      </c>
      <c r="D71" s="107" t="s">
        <v>77</v>
      </c>
      <c r="E71" s="108">
        <v>1.5</v>
      </c>
      <c r="F71" s="109"/>
      <c r="G71" s="109"/>
      <c r="H71" s="109"/>
      <c r="I71" s="109">
        <v>297.67</v>
      </c>
      <c r="J71" s="109">
        <f t="shared" si="3"/>
        <v>446.51</v>
      </c>
    </row>
    <row r="72" spans="1:11" ht="38.25">
      <c r="A72" s="99">
        <v>42</v>
      </c>
      <c r="B72" s="100" t="s">
        <v>102</v>
      </c>
      <c r="C72" s="101" t="s">
        <v>103</v>
      </c>
      <c r="D72" s="102" t="s">
        <v>77</v>
      </c>
      <c r="E72" s="103">
        <v>0.5</v>
      </c>
      <c r="F72" s="104"/>
      <c r="G72" s="104"/>
      <c r="H72" s="104"/>
      <c r="I72" s="104">
        <v>343.13</v>
      </c>
      <c r="J72" s="104">
        <f t="shared" si="3"/>
        <v>171.57</v>
      </c>
    </row>
    <row r="73" spans="1:11" ht="25.5">
      <c r="A73" s="99">
        <v>43</v>
      </c>
      <c r="B73" s="100" t="s">
        <v>104</v>
      </c>
      <c r="C73" s="101" t="s">
        <v>105</v>
      </c>
      <c r="D73" s="102" t="s">
        <v>80</v>
      </c>
      <c r="E73" s="103">
        <v>51.5</v>
      </c>
      <c r="F73" s="104"/>
      <c r="G73" s="104"/>
      <c r="H73" s="104"/>
      <c r="I73" s="104">
        <v>1.28</v>
      </c>
      <c r="J73" s="104">
        <f t="shared" si="3"/>
        <v>65.92</v>
      </c>
    </row>
    <row r="74" spans="1:11" ht="38.25">
      <c r="A74" s="99">
        <v>44</v>
      </c>
      <c r="B74" s="100" t="s">
        <v>100</v>
      </c>
      <c r="C74" s="101" t="s">
        <v>101</v>
      </c>
      <c r="D74" s="102" t="s">
        <v>77</v>
      </c>
      <c r="E74" s="103">
        <v>1</v>
      </c>
      <c r="F74" s="104"/>
      <c r="G74" s="104"/>
      <c r="H74" s="104"/>
      <c r="I74" s="104">
        <v>297.67</v>
      </c>
      <c r="J74" s="104">
        <f t="shared" si="3"/>
        <v>297.67</v>
      </c>
    </row>
    <row r="75" spans="1:11" ht="38.25">
      <c r="A75" s="99">
        <v>46</v>
      </c>
      <c r="B75" s="100" t="s">
        <v>100</v>
      </c>
      <c r="C75" s="101" t="s">
        <v>101</v>
      </c>
      <c r="D75" s="102" t="s">
        <v>77</v>
      </c>
      <c r="E75" s="103">
        <v>4.3</v>
      </c>
      <c r="F75" s="104"/>
      <c r="G75" s="104"/>
      <c r="H75" s="104"/>
      <c r="I75" s="104">
        <v>297.67</v>
      </c>
      <c r="J75" s="104">
        <f t="shared" si="3"/>
        <v>1279.98</v>
      </c>
    </row>
    <row r="76" spans="1:11" ht="38.25">
      <c r="A76" s="99">
        <v>47</v>
      </c>
      <c r="B76" s="100" t="s">
        <v>100</v>
      </c>
      <c r="C76" s="101" t="s">
        <v>101</v>
      </c>
      <c r="D76" s="102" t="s">
        <v>77</v>
      </c>
      <c r="E76" s="103">
        <v>0.8</v>
      </c>
      <c r="F76" s="104"/>
      <c r="G76" s="104"/>
      <c r="H76" s="104"/>
      <c r="I76" s="104">
        <v>297.67</v>
      </c>
      <c r="J76" s="104">
        <f t="shared" si="3"/>
        <v>238.14</v>
      </c>
    </row>
    <row r="77" spans="1:11" ht="38.25">
      <c r="A77" s="99">
        <v>48</v>
      </c>
      <c r="B77" s="100" t="s">
        <v>102</v>
      </c>
      <c r="C77" s="101" t="s">
        <v>103</v>
      </c>
      <c r="D77" s="102" t="s">
        <v>77</v>
      </c>
      <c r="E77" s="103">
        <v>0.8</v>
      </c>
      <c r="F77" s="104"/>
      <c r="G77" s="104"/>
      <c r="H77" s="104"/>
      <c r="I77" s="104">
        <v>343.13</v>
      </c>
      <c r="J77" s="104">
        <f t="shared" si="3"/>
        <v>274.5</v>
      </c>
    </row>
    <row r="78" spans="1:11" ht="25.5">
      <c r="A78" s="99">
        <v>49</v>
      </c>
      <c r="B78" s="100" t="s">
        <v>104</v>
      </c>
      <c r="C78" s="101" t="s">
        <v>105</v>
      </c>
      <c r="D78" s="102" t="s">
        <v>80</v>
      </c>
      <c r="E78" s="103">
        <v>82.4</v>
      </c>
      <c r="F78" s="104"/>
      <c r="G78" s="104"/>
      <c r="H78" s="104"/>
      <c r="I78" s="104">
        <v>1.28</v>
      </c>
      <c r="J78" s="104">
        <f t="shared" si="3"/>
        <v>105.47</v>
      </c>
    </row>
    <row r="79" spans="1:11" ht="38.25">
      <c r="A79" s="99">
        <v>50</v>
      </c>
      <c r="B79" s="100" t="s">
        <v>102</v>
      </c>
      <c r="C79" s="101" t="s">
        <v>103</v>
      </c>
      <c r="D79" s="102" t="s">
        <v>77</v>
      </c>
      <c r="E79" s="103">
        <v>0.25</v>
      </c>
      <c r="F79" s="104"/>
      <c r="G79" s="104"/>
      <c r="H79" s="104"/>
      <c r="I79" s="104">
        <v>343.13</v>
      </c>
      <c r="J79" s="104">
        <f t="shared" si="3"/>
        <v>85.78</v>
      </c>
    </row>
    <row r="80" spans="1:11" ht="25.5">
      <c r="A80" s="99">
        <v>51</v>
      </c>
      <c r="B80" s="100" t="s">
        <v>106</v>
      </c>
      <c r="C80" s="101" t="s">
        <v>107</v>
      </c>
      <c r="D80" s="102" t="s">
        <v>80</v>
      </c>
      <c r="E80" s="103">
        <v>25.75</v>
      </c>
      <c r="F80" s="104"/>
      <c r="G80" s="104"/>
      <c r="H80" s="104"/>
      <c r="I80" s="104">
        <v>5.48</v>
      </c>
      <c r="J80" s="104">
        <f t="shared" si="3"/>
        <v>141.11000000000001</v>
      </c>
    </row>
    <row r="81" spans="1:10" ht="38.25">
      <c r="A81" s="99">
        <v>53</v>
      </c>
      <c r="B81" s="100" t="s">
        <v>100</v>
      </c>
      <c r="C81" s="101" t="s">
        <v>101</v>
      </c>
      <c r="D81" s="102" t="s">
        <v>77</v>
      </c>
      <c r="E81" s="103">
        <v>1.2</v>
      </c>
      <c r="F81" s="104"/>
      <c r="G81" s="104"/>
      <c r="H81" s="104"/>
      <c r="I81" s="104">
        <v>297.67</v>
      </c>
      <c r="J81" s="104">
        <f t="shared" si="3"/>
        <v>357.2</v>
      </c>
    </row>
    <row r="82" spans="1:10" ht="38.25">
      <c r="A82" s="99">
        <v>54</v>
      </c>
      <c r="B82" s="100" t="s">
        <v>100</v>
      </c>
      <c r="C82" s="101" t="s">
        <v>101</v>
      </c>
      <c r="D82" s="102" t="s">
        <v>77</v>
      </c>
      <c r="E82" s="103">
        <v>1.2</v>
      </c>
      <c r="F82" s="104"/>
      <c r="G82" s="104"/>
      <c r="H82" s="104"/>
      <c r="I82" s="104">
        <v>297.67</v>
      </c>
      <c r="J82" s="104">
        <f t="shared" si="3"/>
        <v>357.2</v>
      </c>
    </row>
    <row r="83" spans="1:10" ht="38.25">
      <c r="A83" s="99">
        <v>56</v>
      </c>
      <c r="B83" s="100" t="s">
        <v>102</v>
      </c>
      <c r="C83" s="101" t="s">
        <v>103</v>
      </c>
      <c r="D83" s="102" t="s">
        <v>77</v>
      </c>
      <c r="E83" s="103">
        <v>1.2</v>
      </c>
      <c r="F83" s="104"/>
      <c r="G83" s="104"/>
      <c r="H83" s="104"/>
      <c r="I83" s="104">
        <v>343.13</v>
      </c>
      <c r="J83" s="104">
        <f t="shared" si="3"/>
        <v>411.76</v>
      </c>
    </row>
    <row r="84" spans="1:10" ht="25.5">
      <c r="A84" s="99">
        <v>57</v>
      </c>
      <c r="B84" s="100" t="s">
        <v>108</v>
      </c>
      <c r="C84" s="101" t="s">
        <v>109</v>
      </c>
      <c r="D84" s="102" t="s">
        <v>80</v>
      </c>
      <c r="E84" s="103">
        <v>123.6</v>
      </c>
      <c r="F84" s="104"/>
      <c r="G84" s="104"/>
      <c r="H84" s="104"/>
      <c r="I84" s="104">
        <v>1.1000000000000001</v>
      </c>
      <c r="J84" s="104">
        <f t="shared" si="3"/>
        <v>135.96</v>
      </c>
    </row>
    <row r="85" spans="1:10" ht="38.25">
      <c r="A85" s="99">
        <v>58</v>
      </c>
      <c r="B85" s="100" t="s">
        <v>100</v>
      </c>
      <c r="C85" s="101" t="s">
        <v>101</v>
      </c>
      <c r="D85" s="102" t="s">
        <v>77</v>
      </c>
      <c r="E85" s="103">
        <v>3</v>
      </c>
      <c r="F85" s="104"/>
      <c r="G85" s="104"/>
      <c r="H85" s="104"/>
      <c r="I85" s="104">
        <v>297.67</v>
      </c>
      <c r="J85" s="104">
        <f t="shared" si="3"/>
        <v>893.01</v>
      </c>
    </row>
    <row r="86" spans="1:10" ht="38.25">
      <c r="A86" s="99">
        <v>59</v>
      </c>
      <c r="B86" s="100" t="s">
        <v>102</v>
      </c>
      <c r="C86" s="101" t="s">
        <v>103</v>
      </c>
      <c r="D86" s="102" t="s">
        <v>77</v>
      </c>
      <c r="E86" s="103">
        <v>2.6</v>
      </c>
      <c r="F86" s="104"/>
      <c r="G86" s="104"/>
      <c r="H86" s="104"/>
      <c r="I86" s="104">
        <v>343.13</v>
      </c>
      <c r="J86" s="104">
        <f t="shared" si="3"/>
        <v>892.14</v>
      </c>
    </row>
    <row r="87" spans="1:10" ht="25.5">
      <c r="A87" s="99">
        <v>60</v>
      </c>
      <c r="B87" s="100" t="s">
        <v>110</v>
      </c>
      <c r="C87" s="101" t="s">
        <v>111</v>
      </c>
      <c r="D87" s="102" t="s">
        <v>80</v>
      </c>
      <c r="E87" s="103">
        <v>267.8</v>
      </c>
      <c r="F87" s="104"/>
      <c r="G87" s="104"/>
      <c r="H87" s="104"/>
      <c r="I87" s="104">
        <v>1.81</v>
      </c>
      <c r="J87" s="104">
        <f t="shared" si="3"/>
        <v>484.72</v>
      </c>
    </row>
    <row r="88" spans="1:10" ht="38.25">
      <c r="A88" s="99">
        <v>61</v>
      </c>
      <c r="B88" s="100" t="s">
        <v>102</v>
      </c>
      <c r="C88" s="101" t="s">
        <v>103</v>
      </c>
      <c r="D88" s="102" t="s">
        <v>77</v>
      </c>
      <c r="E88" s="103">
        <v>0.2</v>
      </c>
      <c r="F88" s="104"/>
      <c r="G88" s="104"/>
      <c r="H88" s="104"/>
      <c r="I88" s="104">
        <v>343.13</v>
      </c>
      <c r="J88" s="104">
        <f t="shared" si="3"/>
        <v>68.63</v>
      </c>
    </row>
    <row r="89" spans="1:10" ht="25.5">
      <c r="A89" s="99">
        <v>62</v>
      </c>
      <c r="B89" s="100" t="s">
        <v>112</v>
      </c>
      <c r="C89" s="101" t="s">
        <v>113</v>
      </c>
      <c r="D89" s="102" t="s">
        <v>80</v>
      </c>
      <c r="E89" s="103">
        <v>20.6</v>
      </c>
      <c r="F89" s="104"/>
      <c r="G89" s="104"/>
      <c r="H89" s="104"/>
      <c r="I89" s="104">
        <v>1.78</v>
      </c>
      <c r="J89" s="104">
        <f t="shared" si="3"/>
        <v>36.67</v>
      </c>
    </row>
    <row r="90" spans="1:10" ht="38.25">
      <c r="A90" s="99">
        <v>63</v>
      </c>
      <c r="B90" s="100" t="s">
        <v>102</v>
      </c>
      <c r="C90" s="101" t="s">
        <v>103</v>
      </c>
      <c r="D90" s="102" t="s">
        <v>77</v>
      </c>
      <c r="E90" s="103">
        <v>0.2</v>
      </c>
      <c r="F90" s="104"/>
      <c r="G90" s="104"/>
      <c r="H90" s="104"/>
      <c r="I90" s="104">
        <v>343.13</v>
      </c>
      <c r="J90" s="104">
        <f t="shared" si="3"/>
        <v>68.63</v>
      </c>
    </row>
    <row r="91" spans="1:10" ht="25.5">
      <c r="A91" s="99">
        <v>64</v>
      </c>
      <c r="B91" s="100" t="s">
        <v>114</v>
      </c>
      <c r="C91" s="101" t="s">
        <v>115</v>
      </c>
      <c r="D91" s="102" t="s">
        <v>80</v>
      </c>
      <c r="E91" s="103">
        <v>20.6</v>
      </c>
      <c r="F91" s="104"/>
      <c r="G91" s="104"/>
      <c r="H91" s="104"/>
      <c r="I91" s="104">
        <v>9.94</v>
      </c>
      <c r="J91" s="104">
        <f t="shared" si="3"/>
        <v>204.76</v>
      </c>
    </row>
    <row r="92" spans="1:10" ht="38.25">
      <c r="A92" s="99">
        <v>65</v>
      </c>
      <c r="B92" s="100" t="s">
        <v>102</v>
      </c>
      <c r="C92" s="101" t="s">
        <v>103</v>
      </c>
      <c r="D92" s="102" t="s">
        <v>77</v>
      </c>
      <c r="E92" s="103">
        <v>1.6</v>
      </c>
      <c r="F92" s="104"/>
      <c r="G92" s="104"/>
      <c r="H92" s="104"/>
      <c r="I92" s="104">
        <v>343.13</v>
      </c>
      <c r="J92" s="104">
        <f t="shared" si="3"/>
        <v>549.01</v>
      </c>
    </row>
    <row r="93" spans="1:10" ht="25.5">
      <c r="A93" s="99">
        <v>66</v>
      </c>
      <c r="B93" s="100" t="s">
        <v>116</v>
      </c>
      <c r="C93" s="101" t="s">
        <v>117</v>
      </c>
      <c r="D93" s="102" t="s">
        <v>80</v>
      </c>
      <c r="E93" s="103">
        <v>164.8</v>
      </c>
      <c r="F93" s="104"/>
      <c r="G93" s="104"/>
      <c r="H93" s="104"/>
      <c r="I93" s="104">
        <v>3.17</v>
      </c>
      <c r="J93" s="104">
        <f t="shared" si="3"/>
        <v>522.41999999999996</v>
      </c>
    </row>
    <row r="94" spans="1:10" ht="38.25">
      <c r="A94" s="99">
        <v>67</v>
      </c>
      <c r="B94" s="100" t="s">
        <v>102</v>
      </c>
      <c r="C94" s="101" t="s">
        <v>103</v>
      </c>
      <c r="D94" s="102" t="s">
        <v>77</v>
      </c>
      <c r="E94" s="103">
        <v>0.9</v>
      </c>
      <c r="F94" s="104"/>
      <c r="G94" s="104"/>
      <c r="H94" s="104"/>
      <c r="I94" s="104">
        <v>343.13</v>
      </c>
      <c r="J94" s="104">
        <f t="shared" si="3"/>
        <v>308.82</v>
      </c>
    </row>
    <row r="95" spans="1:10" ht="25.5">
      <c r="A95" s="99">
        <v>68</v>
      </c>
      <c r="B95" s="100" t="s">
        <v>118</v>
      </c>
      <c r="C95" s="101" t="s">
        <v>119</v>
      </c>
      <c r="D95" s="102" t="s">
        <v>80</v>
      </c>
      <c r="E95" s="103">
        <v>92.7</v>
      </c>
      <c r="F95" s="104"/>
      <c r="G95" s="104"/>
      <c r="H95" s="104"/>
      <c r="I95" s="104">
        <v>17.64</v>
      </c>
      <c r="J95" s="104">
        <f t="shared" si="3"/>
        <v>1635.23</v>
      </c>
    </row>
    <row r="96" spans="1:10" ht="38.25">
      <c r="A96" s="91">
        <v>69</v>
      </c>
      <c r="B96" s="92" t="s">
        <v>100</v>
      </c>
      <c r="C96" s="93" t="s">
        <v>101</v>
      </c>
      <c r="D96" s="94" t="s">
        <v>77</v>
      </c>
      <c r="E96" s="95">
        <v>0.2</v>
      </c>
      <c r="F96" s="96"/>
      <c r="G96" s="96"/>
      <c r="H96" s="96"/>
      <c r="I96" s="96">
        <v>297.67</v>
      </c>
      <c r="J96" s="96">
        <f t="shared" si="3"/>
        <v>59.53</v>
      </c>
    </row>
    <row r="97" spans="1:11" ht="38.25">
      <c r="A97" s="99">
        <v>71</v>
      </c>
      <c r="B97" s="100" t="s">
        <v>100</v>
      </c>
      <c r="C97" s="101" t="s">
        <v>101</v>
      </c>
      <c r="D97" s="102" t="s">
        <v>77</v>
      </c>
      <c r="E97" s="103">
        <v>7</v>
      </c>
      <c r="F97" s="104"/>
      <c r="G97" s="104"/>
      <c r="H97" s="104"/>
      <c r="I97" s="104">
        <v>297.67</v>
      </c>
      <c r="J97" s="104">
        <f t="shared" si="3"/>
        <v>2083.69</v>
      </c>
    </row>
    <row r="98" spans="1:11">
      <c r="A98" s="86"/>
      <c r="B98" s="87"/>
      <c r="C98" s="118" t="s">
        <v>120</v>
      </c>
      <c r="D98" s="119"/>
      <c r="E98" s="129"/>
      <c r="F98" s="130"/>
      <c r="G98" s="130"/>
      <c r="H98" s="130"/>
      <c r="I98" s="130"/>
      <c r="J98" s="130" t="str">
        <f>TEXT(SUM(J69:J97),"0,00")</f>
        <v>12711,84</v>
      </c>
      <c r="K98" s="68"/>
    </row>
    <row r="99" spans="1:11">
      <c r="A99" s="123"/>
      <c r="B99" s="124" t="s">
        <v>121</v>
      </c>
      <c r="C99" s="125"/>
      <c r="D99" s="126"/>
      <c r="E99" s="125"/>
      <c r="F99" s="127">
        <f>SUM(F$12:F98)</f>
        <v>0</v>
      </c>
      <c r="G99" s="127">
        <f>SUM(G$12:G98)</f>
        <v>0</v>
      </c>
      <c r="H99" s="127">
        <f>SUM(H$12:H98)</f>
        <v>0</v>
      </c>
      <c r="I99" s="128"/>
      <c r="J99" s="2">
        <f>SUM(J12:J98)</f>
        <v>51946.13</v>
      </c>
    </row>
    <row r="100" spans="1:11">
      <c r="A100" s="6"/>
      <c r="B100" s="7"/>
      <c r="C100" s="8" t="s">
        <v>122</v>
      </c>
      <c r="D100" s="9">
        <v>0.21</v>
      </c>
      <c r="E100" s="5"/>
      <c r="F100" s="71"/>
      <c r="G100" s="69"/>
      <c r="H100" s="69"/>
      <c r="I100" s="70"/>
      <c r="J100" s="2">
        <f>ROUND(J99*D100,2)</f>
        <v>10908.69</v>
      </c>
    </row>
    <row r="101" spans="1:11">
      <c r="A101" s="6"/>
      <c r="B101" s="131" t="s">
        <v>124</v>
      </c>
      <c r="C101" s="132"/>
      <c r="D101" s="133"/>
      <c r="E101" s="134"/>
      <c r="F101" s="135"/>
      <c r="G101" s="136"/>
      <c r="H101" s="135"/>
      <c r="I101" s="137"/>
      <c r="J101" s="2">
        <f>J99+J100</f>
        <v>62854.82</v>
      </c>
    </row>
    <row r="102" spans="1:11">
      <c r="A102" s="6"/>
      <c r="B102" s="6"/>
      <c r="C102" s="12"/>
      <c r="D102" s="11"/>
      <c r="E102" s="11"/>
      <c r="F102" s="11"/>
      <c r="G102" s="11"/>
      <c r="H102" s="11"/>
      <c r="I102" s="70"/>
      <c r="J102" s="11"/>
    </row>
    <row r="103" spans="1:11">
      <c r="A103" s="6"/>
      <c r="B103" s="11"/>
      <c r="C103" s="11" t="s">
        <v>123</v>
      </c>
      <c r="D103" s="11"/>
      <c r="E103" s="11"/>
      <c r="F103" s="11"/>
      <c r="G103" s="11"/>
      <c r="H103" s="11"/>
      <c r="I103" s="70"/>
      <c r="J103" s="11"/>
    </row>
    <row r="104" spans="1:11">
      <c r="A104" s="72"/>
      <c r="B104" s="73"/>
      <c r="C104" s="74"/>
      <c r="D104" s="75"/>
      <c r="E104" s="75"/>
      <c r="F104" s="10"/>
      <c r="G104" s="10"/>
      <c r="H104" s="10"/>
      <c r="I104" s="76"/>
      <c r="J104" s="75"/>
    </row>
    <row r="105" spans="1:11">
      <c r="A105" s="72"/>
      <c r="B105" s="73"/>
      <c r="C105" s="74"/>
      <c r="D105" s="75"/>
      <c r="E105" s="75"/>
      <c r="F105" s="10"/>
      <c r="G105" s="10"/>
      <c r="H105" s="10"/>
      <c r="I105" s="76"/>
      <c r="J105" s="75"/>
    </row>
    <row r="106" spans="1:11">
      <c r="A106" s="72"/>
      <c r="B106" s="8" t="s">
        <v>125</v>
      </c>
      <c r="C106" s="74"/>
      <c r="D106" s="77" t="s">
        <v>127</v>
      </c>
      <c r="E106" s="75"/>
      <c r="F106" s="10"/>
      <c r="G106" s="10"/>
      <c r="H106" s="10"/>
      <c r="I106" s="76"/>
      <c r="J106" s="75"/>
    </row>
    <row r="107" spans="1:11">
      <c r="A107" s="72"/>
      <c r="B107" s="73"/>
      <c r="C107" s="74"/>
      <c r="D107" s="75"/>
      <c r="E107" s="75"/>
      <c r="F107" s="10"/>
      <c r="G107" s="10"/>
      <c r="H107" s="10"/>
      <c r="I107" s="76"/>
      <c r="J107" s="75"/>
    </row>
    <row r="108" spans="1:11">
      <c r="A108" s="72"/>
      <c r="B108" s="8" t="s">
        <v>126</v>
      </c>
      <c r="C108" s="74"/>
      <c r="D108" s="75"/>
      <c r="E108" s="75"/>
      <c r="F108" s="10"/>
      <c r="G108" s="10"/>
      <c r="H108" s="10"/>
      <c r="I108" s="76"/>
      <c r="J108" s="75"/>
    </row>
    <row r="109" spans="1:11">
      <c r="A109" s="72"/>
      <c r="B109" s="73"/>
      <c r="C109" s="74"/>
      <c r="D109" s="75"/>
      <c r="E109" s="75"/>
      <c r="F109" s="10"/>
      <c r="G109" s="10"/>
      <c r="H109" s="10"/>
      <c r="I109" s="76"/>
      <c r="J109" s="75"/>
    </row>
    <row r="110" spans="1:11">
      <c r="A110" s="72"/>
      <c r="B110" s="73"/>
      <c r="C110" s="74"/>
      <c r="D110" s="75"/>
      <c r="E110" s="75"/>
      <c r="F110" s="10"/>
      <c r="G110" s="10"/>
      <c r="H110" s="10"/>
      <c r="I110" s="76"/>
      <c r="J110" s="75"/>
    </row>
    <row r="111" spans="1:11">
      <c r="A111" s="72"/>
      <c r="B111" s="73"/>
      <c r="C111" s="74"/>
      <c r="D111" s="78"/>
      <c r="E111" s="78"/>
      <c r="F111" s="75"/>
      <c r="G111" s="75"/>
      <c r="H111" s="75"/>
      <c r="I111" s="76"/>
      <c r="J111" s="75"/>
    </row>
    <row r="112" spans="1:11">
      <c r="A112" s="72"/>
      <c r="B112" s="73"/>
      <c r="C112" s="74"/>
      <c r="D112" s="78"/>
      <c r="E112" s="78"/>
      <c r="F112" s="75"/>
      <c r="G112" s="75"/>
      <c r="H112" s="75"/>
      <c r="I112" s="76"/>
      <c r="J112" s="75"/>
    </row>
    <row r="113" spans="1:10">
      <c r="A113" s="72"/>
      <c r="B113" s="73"/>
      <c r="C113" s="74"/>
      <c r="D113" s="78"/>
      <c r="E113" s="78"/>
      <c r="F113" s="75"/>
      <c r="G113" s="75"/>
      <c r="H113" s="75"/>
      <c r="I113" s="76"/>
      <c r="J113" s="75"/>
    </row>
    <row r="114" spans="1:10">
      <c r="A114" s="72"/>
      <c r="B114" s="73"/>
      <c r="C114" s="74"/>
      <c r="D114" s="78"/>
      <c r="E114" s="78"/>
      <c r="F114" s="75"/>
      <c r="G114" s="75"/>
      <c r="H114" s="75"/>
      <c r="I114" s="76"/>
      <c r="J114" s="75"/>
    </row>
    <row r="115" spans="1:10">
      <c r="A115" s="72"/>
      <c r="B115" s="73"/>
      <c r="C115" s="74"/>
      <c r="D115" s="78"/>
      <c r="E115" s="78"/>
      <c r="F115" s="75"/>
      <c r="G115" s="75"/>
      <c r="H115" s="75"/>
      <c r="I115" s="76"/>
      <c r="J115" s="75"/>
    </row>
    <row r="116" spans="1:10">
      <c r="A116" s="72"/>
      <c r="B116" s="73"/>
      <c r="C116" s="74"/>
      <c r="D116" s="78"/>
      <c r="E116" s="78"/>
      <c r="F116" s="75"/>
      <c r="G116" s="75"/>
      <c r="H116" s="75"/>
      <c r="I116" s="76"/>
      <c r="J116" s="75"/>
    </row>
    <row r="117" spans="1:10">
      <c r="A117" s="72"/>
      <c r="B117" s="73"/>
      <c r="C117" s="74"/>
      <c r="D117" s="78"/>
      <c r="E117" s="78"/>
      <c r="F117" s="75"/>
      <c r="G117" s="75"/>
      <c r="H117" s="75"/>
      <c r="I117" s="76"/>
      <c r="J117" s="75"/>
    </row>
    <row r="118" spans="1:10">
      <c r="A118" s="72"/>
      <c r="B118" s="73"/>
      <c r="C118" s="74"/>
      <c r="D118" s="78"/>
      <c r="E118" s="78"/>
      <c r="F118" s="75"/>
      <c r="G118" s="75"/>
      <c r="H118" s="75"/>
      <c r="I118" s="76"/>
      <c r="J118" s="75"/>
    </row>
    <row r="119" spans="1:10">
      <c r="A119" s="72"/>
      <c r="B119" s="73"/>
      <c r="C119" s="74"/>
      <c r="D119" s="78"/>
      <c r="E119" s="78"/>
      <c r="F119" s="75"/>
      <c r="G119" s="75"/>
      <c r="H119" s="75"/>
      <c r="I119" s="76"/>
      <c r="J119" s="75"/>
    </row>
    <row r="120" spans="1:10">
      <c r="A120" s="72"/>
      <c r="B120" s="73"/>
      <c r="C120" s="74"/>
      <c r="D120" s="78"/>
      <c r="E120" s="78"/>
      <c r="F120" s="75"/>
      <c r="G120" s="75"/>
      <c r="H120" s="75"/>
      <c r="I120" s="76"/>
      <c r="J120" s="75"/>
    </row>
    <row r="121" spans="1:10">
      <c r="A121" s="72"/>
      <c r="B121" s="73"/>
      <c r="C121" s="74"/>
      <c r="D121" s="78"/>
      <c r="E121" s="78"/>
      <c r="F121" s="75"/>
      <c r="G121" s="75"/>
      <c r="H121" s="75"/>
      <c r="I121" s="76"/>
      <c r="J121" s="75"/>
    </row>
    <row r="122" spans="1:10">
      <c r="A122" s="72"/>
      <c r="B122" s="73"/>
      <c r="C122" s="74"/>
      <c r="D122" s="78"/>
      <c r="E122" s="78"/>
      <c r="F122" s="75"/>
      <c r="G122" s="75"/>
      <c r="H122" s="75"/>
      <c r="I122" s="76"/>
      <c r="J122" s="75"/>
    </row>
    <row r="123" spans="1:10">
      <c r="A123" s="72"/>
      <c r="B123" s="73"/>
      <c r="C123" s="74"/>
      <c r="D123" s="78"/>
      <c r="E123" s="78"/>
      <c r="F123" s="75"/>
      <c r="G123" s="75"/>
      <c r="H123" s="75"/>
      <c r="I123" s="76"/>
      <c r="J123" s="75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56DD90-9356-4C2E-BD70-A04E71ECC823}"/>
</file>

<file path=customXml/itemProps2.xml><?xml version="1.0" encoding="utf-8"?>
<ds:datastoreItem xmlns:ds="http://schemas.openxmlformats.org/officeDocument/2006/customXml" ds:itemID="{B166138E-7399-43E5-85A8-B980B5A0C8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Marius Gutauskas</cp:lastModifiedBy>
  <cp:lastPrinted>2009-05-19T09:04:09Z</cp:lastPrinted>
  <dcterms:created xsi:type="dcterms:W3CDTF">2009-04-14T06:40:12Z</dcterms:created>
  <dcterms:modified xsi:type="dcterms:W3CDTF">2022-10-26T11:25:43Z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