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9A59DF9B-3B5C-47C5-BC7E-3875718B4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J62" i="1"/>
  <c r="J61" i="1"/>
  <c r="J60" i="1"/>
  <c r="J59" i="1"/>
  <c r="J58" i="1"/>
  <c r="J57" i="1"/>
  <c r="J56" i="1"/>
  <c r="J52" i="1"/>
  <c r="J51" i="1"/>
  <c r="J53" i="1" s="1"/>
  <c r="J50" i="1"/>
  <c r="J46" i="1"/>
  <c r="J45" i="1"/>
  <c r="J44" i="1"/>
  <c r="J43" i="1"/>
  <c r="J42" i="1"/>
  <c r="J41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6" i="1"/>
  <c r="J64" i="1" l="1"/>
  <c r="J19" i="1"/>
  <c r="J65" i="1" s="1"/>
  <c r="J66" i="1" s="1"/>
  <c r="J67" i="1" s="1"/>
  <c r="J7" i="1" s="1"/>
  <c r="J38" i="1"/>
  <c r="J47" i="1"/>
  <c r="H65" i="1"/>
  <c r="G65" i="1"/>
  <c r="F65" i="1"/>
</calcChain>
</file>

<file path=xl/sharedStrings.xml><?xml version="1.0" encoding="utf-8"?>
<sst xmlns="http://schemas.openxmlformats.org/spreadsheetml/2006/main" count="157" uniqueCount="117">
  <si>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</si>
  <si>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</si>
  <si>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</si>
  <si>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</si>
  <si>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</si>
  <si>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</si>
  <si>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</si>
  <si>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</si>
  <si>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</si>
  <si>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</si>
  <si>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</si>
  <si>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</si>
  <si>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</si>
  <si>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</si>
  <si>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</si>
  <si>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</si>
  <si>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</si>
  <si>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</si>
  <si>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Sklypo sutvarkymo dalis</t>
  </si>
  <si>
    <t>S9-Specifiniai darbai</t>
  </si>
  <si>
    <t>3,07</t>
  </si>
  <si>
    <t>S10-Sezoniniai darbai</t>
  </si>
  <si>
    <t>35,48</t>
  </si>
  <si>
    <t>Skyrius   Demontavimo darbai</t>
  </si>
  <si>
    <t>R16-98 (S9=1,17 S10=1,15)</t>
  </si>
  <si>
    <t>Tašytų akmenų, betoninių trinkelių grindinio ardymas rankiniu būdu</t>
  </si>
  <si>
    <t>100m2</t>
  </si>
  <si>
    <t>R23-65</t>
  </si>
  <si>
    <t>Statybinių šiukšlių išvežimas 10 km atstumu automobiliais-savivarčiais, pakraunant ekskavatoriais 0,25 m3 talpos kaušais</t>
  </si>
  <si>
    <t>t</t>
  </si>
  <si>
    <t>R23-66 (K4=15)</t>
  </si>
  <si>
    <t>Transportuojant statybines šiukšles už kiekvieną papildomą kilometrą pridėti</t>
  </si>
  <si>
    <t>Iš viso už skyrių  Demontavimo darbai</t>
  </si>
  <si>
    <t>Skyrius   Betoninių trinkelių danga</t>
  </si>
  <si>
    <t>N1P-0402 (S10=1,15)</t>
  </si>
  <si>
    <t>II grupės grunto kasimas rankiniu būdu nesutvirtintose tranšėjose (iškasose) , kai kasimo gylis iki 1,0m</t>
  </si>
  <si>
    <t>100m3</t>
  </si>
  <si>
    <t>N1P-1301</t>
  </si>
  <si>
    <t>Grunto transportavimas 6t autosavivarčiais 1km atstumu, pakraunant 0,25m3 kaušo talpos ekskavatoriumi , kai gruntas II grupės</t>
  </si>
  <si>
    <t>N1P-1314 (K4=9)</t>
  </si>
  <si>
    <t>Grunto transportavimo sąnaudų pokytis už papildomą 1km atstumą, vežant 6 autosavivarčiais , kai gruntas I-II grupės</t>
  </si>
  <si>
    <t>N1P-0908 (S10=1,15)</t>
  </si>
  <si>
    <t>Plotų planiravimas rankiniu būdu , kai gruntas II grupės</t>
  </si>
  <si>
    <t>N27P-27-3 (S10=1,15)</t>
  </si>
  <si>
    <t>Smėlio - žvyro mišinio šaligatvio pagrindo įrengimas (sluoksnio storis  19 cm)</t>
  </si>
  <si>
    <t>N27P-27-2 (S10=1,15)</t>
  </si>
  <si>
    <t>Dolomito skaldelės šaligatvio pagrindo įrengimas (sluoksnio storis  15 cm)</t>
  </si>
  <si>
    <t>N57P-3502 (S10=1,15)</t>
  </si>
  <si>
    <t>Šaligatvio pasluoksnio įrengimas (akmenų atsijos, sluoksnio storis  3 cm)</t>
  </si>
  <si>
    <t>N57P-3241 (S10=1,15)</t>
  </si>
  <si>
    <t>Grindinio įrengimas iš betono trinkelių rankiniu būdu, užpilant siūles  akmens atsijomis</t>
  </si>
  <si>
    <t>X253-7</t>
  </si>
  <si>
    <t>Grindinio trinkelės GT PRIZMA 8 200x100x80 mm</t>
  </si>
  <si>
    <t>m2</t>
  </si>
  <si>
    <t>X253-11</t>
  </si>
  <si>
    <t>Trinkelės akliesiems ir silpnaregiams 200x100x80 mm (spalvotos)</t>
  </si>
  <si>
    <t>X88003001</t>
  </si>
  <si>
    <t>Įspėjamieji ŽN paviršiai (metaliniai kauburėliai d-8mm)</t>
  </si>
  <si>
    <t>N27P-24-1 (S10=1,15)</t>
  </si>
  <si>
    <t>Betono bordiūrų įrengimas ant betono pagrindo, kai bordiūrai  80x200mm</t>
  </si>
  <si>
    <t>100m</t>
  </si>
  <si>
    <t>X255-4</t>
  </si>
  <si>
    <t>Šaligatvių ir vejų bordiūras JB 100x8x20 cm (pilkas)</t>
  </si>
  <si>
    <t>N48-263 (S10=1,15)</t>
  </si>
  <si>
    <t>Dirvos paruošimas gazonams rank. būdu II gr.grunte, užpilant iki 15cm storio sluoksnį augalinio dirvožemio</t>
  </si>
  <si>
    <t>N48-266 (S10=1,15)</t>
  </si>
  <si>
    <t>Užpilamo augalinio dirvožemio sluoksnio storio 5cm pokyčiui pridėti arba atimti</t>
  </si>
  <si>
    <t>N48-295 (S10=1,15)</t>
  </si>
  <si>
    <t>Paprastų, parterinių ir mauritaniškų gazonų užsėjimas rankiniu būdu</t>
  </si>
  <si>
    <t>Iš viso už skyrių  Betoninių trinkelių danga</t>
  </si>
  <si>
    <t>Skyrius   Betoninių trinkelių virš požeminio tunelio įrengimas</t>
  </si>
  <si>
    <t>Iš viso už skyrių  Betoninių trinkelių virš požeminio tunelio įrengimas</t>
  </si>
  <si>
    <t>Skyrius   Kelio ženklai</t>
  </si>
  <si>
    <t>N57P-6113 (S10=1,15)</t>
  </si>
  <si>
    <t>Kelio dangos ženklinimas termoplastu su stiklo rutuliukais rankiniu būdu , kai linijos, ženklo plotas daugiau 0,5 m2 iki 1,0 m2</t>
  </si>
  <si>
    <t>N27P-40-1 (S10=1,15)</t>
  </si>
  <si>
    <t>Vieno kelio ženklo ant stovo įrengimas, betonuojant pamatą, kai stovas  metalinis</t>
  </si>
  <si>
    <t>N27P-42-1 (S10=1,15)</t>
  </si>
  <si>
    <t>Kelio ženklų papildomo skydelio pastatymas, kai skydelis  iki 1 m ilgio</t>
  </si>
  <si>
    <t>Iš viso už skyrių  Kelio ženklai</t>
  </si>
  <si>
    <t>Skyrius   "Žaliuzi" tipo aptvaro su varteliais įrengimas, konteineris</t>
  </si>
  <si>
    <t>N1P-0503 (S10=1,15)</t>
  </si>
  <si>
    <t>Daugiau 0,5m iki 1m gylio duobių grunte gręžimas rankiniu benzininiu gręžtuvu  , kai gruntas II grupės, grąžto skersmuo  daugiau 0,2m</t>
  </si>
  <si>
    <t>100vnt</t>
  </si>
  <si>
    <t>N7P-0805</t>
  </si>
  <si>
    <t>Metalinio tinklo tvoros įrengimas , kai stulpai metaliniai</t>
  </si>
  <si>
    <t>m</t>
  </si>
  <si>
    <t>X88003004</t>
  </si>
  <si>
    <t>"Žaliuzi" tipo tvora su stulpeliais pagal TS</t>
  </si>
  <si>
    <t>N7P-0808 (S9=1,02)</t>
  </si>
  <si>
    <t>Vartelių įrengimas, pastatant  metalinius stulpus</t>
  </si>
  <si>
    <t>vnt.</t>
  </si>
  <si>
    <t>X88003005</t>
  </si>
  <si>
    <t>"Žaliuzi" tipo varteliai su furnitūra pagal TS</t>
  </si>
  <si>
    <t>kompl.</t>
  </si>
  <si>
    <t>N12P-0719</t>
  </si>
  <si>
    <t>Plastikinių lauko stogelių įrengimas virš *konteinerių aikštelės, kai stogelio ilgis daugiau 1,6 m</t>
  </si>
  <si>
    <t>X88003006</t>
  </si>
  <si>
    <t>Aikštelės denginys iš polikarbonato plokštės komplekte su tvirtinimo konstrukcijomis</t>
  </si>
  <si>
    <t>X88003007</t>
  </si>
  <si>
    <t>Buitinių atliekų konteineris 1100l</t>
  </si>
  <si>
    <t>Iš viso už skyrių  "Žaliuzi" tipo aptvaro su varteliais įrengimas, konteineris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</si>
  <si>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</si>
  <si>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</si>
  <si>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</si>
  <si>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</si>
  <si>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</si>
  <si>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</si>
  <si>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</si>
  <si>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</si>
  <si>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3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</si>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</sst>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6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2" fontId="3" fillId="0" borderId="14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/>
    </xf>
    <xf numFmtId="2" fontId="2" fillId="0" borderId="18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2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167" fontId="3" fillId="0" borderId="18" xfId="0" applyNumberFormat="1" applyFont="1" applyBorder="1"/>
    <xf numFmtId="0" fontId="2" fillId="0" borderId="21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/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/>
    <xf numFmtId="166" fontId="3" fillId="3" borderId="17" xfId="0" applyNumberFormat="1" applyFont="1" applyFill="1" applyBorder="1"/>
    <xf numFmtId="167" fontId="3" fillId="0" borderId="17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89"/>
  <sheetViews>
    <sheetView showZeros="0" tabSelected="1" workbookViewId="0">
      <pane ySplit="2" topLeftCell="A3" activePane="bottomLeft" state="frozen"/>
      <selection pane="bottomLeft" activeCell="A65" sqref="A65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3" style="85" customWidth="1"/>
    <col min="11" max="16384" width="9.33203125" style="4"/>
  </cols>
  <sheetData>
    <row r="1" spans="1:10" s="19" customFormat="1">
      <c r="A1" s="13" t="s">
        <v>110</v>
      </c>
      <c r="B1" s="14"/>
      <c r="C1" s="15">
        <v>53</v>
      </c>
      <c r="D1" s="16"/>
      <c r="E1" s="16">
        <v>36</v>
      </c>
      <c r="F1" s="17"/>
      <c r="G1" s="17"/>
      <c r="H1" s="17"/>
      <c r="I1" s="18"/>
      <c r="J1" s="17"/>
    </row>
    <row r="2" spans="1:10" s="19" customFormat="1">
      <c r="A2" s="87" t="s">
        <v>116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113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49" t="s">
        <v>17</v>
      </c>
      <c r="D5" s="150"/>
      <c r="E5" s="150"/>
      <c r="F5" s="150"/>
      <c r="G5" s="150"/>
      <c r="H5" s="150"/>
      <c r="I5" s="150"/>
      <c r="J5" s="150"/>
    </row>
    <row r="6" spans="1:10" s="27" customFormat="1" ht="54" customHeight="1" thickBot="1">
      <c r="A6" s="31" t="s">
        <v>1</v>
      </c>
      <c r="B6" s="28"/>
      <c r="C6" s="149" t="s">
        <v>17</v>
      </c>
      <c r="D6" s="150"/>
      <c r="E6" s="150"/>
      <c r="F6" s="150"/>
      <c r="G6" s="150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49" t="s">
        <v>18</v>
      </c>
      <c r="D7" s="150"/>
      <c r="E7" s="150"/>
      <c r="F7" s="150"/>
      <c r="G7" s="150"/>
      <c r="H7" s="32" t="s">
        <v>3</v>
      </c>
      <c r="I7" s="33"/>
      <c r="J7" s="34">
        <f>J67</f>
        <v>33745.57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109</v>
      </c>
      <c r="G9" s="41"/>
      <c r="H9" s="42"/>
      <c r="I9" s="43" t="s">
        <v>111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112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114</v>
      </c>
      <c r="J11" s="57" t="s">
        <v>115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>
      <c r="A15" s="121"/>
      <c r="B15" s="122"/>
      <c r="C15" s="93" t="s">
        <v>23</v>
      </c>
      <c r="D15" s="94"/>
      <c r="E15" s="95"/>
      <c r="F15" s="123"/>
      <c r="G15" s="123"/>
      <c r="H15" s="123"/>
      <c r="I15" s="123"/>
      <c r="J15" s="123"/>
    </row>
    <row r="16" spans="1:10" ht="51">
      <c r="A16" s="110">
        <v>1</v>
      </c>
      <c r="B16" s="111" t="s">
        <v>24</v>
      </c>
      <c r="C16" s="112" t="s">
        <v>25</v>
      </c>
      <c r="D16" s="113" t="s">
        <v>26</v>
      </c>
      <c r="E16" s="114">
        <v>1.6</v>
      </c>
      <c r="F16" s="115"/>
      <c r="G16" s="115"/>
      <c r="H16" s="115"/>
      <c r="I16" s="115">
        <v>791.99</v>
      </c>
      <c r="J16" s="115">
        <f>ROUND(I16*E16,2)</f>
        <v>1267.18</v>
      </c>
    </row>
    <row r="17" spans="1:11" ht="63.75">
      <c r="A17" s="102">
        <v>2</v>
      </c>
      <c r="B17" s="103" t="s">
        <v>27</v>
      </c>
      <c r="C17" s="104" t="s">
        <v>28</v>
      </c>
      <c r="D17" s="105" t="s">
        <v>29</v>
      </c>
      <c r="E17" s="106">
        <v>33</v>
      </c>
      <c r="F17" s="107"/>
      <c r="G17" s="107"/>
      <c r="H17" s="107"/>
      <c r="I17" s="107">
        <v>24.66</v>
      </c>
      <c r="J17" s="107">
        <f>ROUND(I17*E17,2)</f>
        <v>813.78</v>
      </c>
    </row>
    <row r="18" spans="1:11" ht="38.25">
      <c r="A18" s="110">
        <v>3</v>
      </c>
      <c r="B18" s="111" t="s">
        <v>30</v>
      </c>
      <c r="C18" s="112" t="s">
        <v>31</v>
      </c>
      <c r="D18" s="113" t="s">
        <v>29</v>
      </c>
      <c r="E18" s="114">
        <v>33</v>
      </c>
      <c r="F18" s="115"/>
      <c r="G18" s="115"/>
      <c r="H18" s="115"/>
      <c r="I18" s="115">
        <v>11.48</v>
      </c>
      <c r="J18" s="115">
        <f>ROUND(I18*E18,2)</f>
        <v>378.84</v>
      </c>
    </row>
    <row r="19" spans="1:11" ht="25.5">
      <c r="A19" s="124"/>
      <c r="B19" s="125"/>
      <c r="C19" s="126" t="s">
        <v>32</v>
      </c>
      <c r="D19" s="127"/>
      <c r="E19" s="128"/>
      <c r="F19" s="116"/>
      <c r="G19" s="116"/>
      <c r="H19" s="116"/>
      <c r="I19" s="116"/>
      <c r="J19" s="116" t="str">
        <f>TEXT(SUM(J15:J18),"0,00")</f>
        <v>2459,80</v>
      </c>
      <c r="K19" s="73"/>
    </row>
    <row r="20" spans="1:11">
      <c r="A20" s="131"/>
      <c r="B20" s="132"/>
      <c r="C20" s="88"/>
      <c r="D20" s="89"/>
      <c r="E20" s="90"/>
      <c r="F20" s="133"/>
      <c r="G20" s="133"/>
      <c r="H20" s="133"/>
      <c r="I20" s="133"/>
      <c r="J20" s="133"/>
    </row>
    <row r="21" spans="1:11" ht="25.5">
      <c r="A21" s="121"/>
      <c r="B21" s="122"/>
      <c r="C21" s="93" t="s">
        <v>33</v>
      </c>
      <c r="D21" s="94"/>
      <c r="E21" s="95"/>
      <c r="F21" s="123"/>
      <c r="G21" s="123"/>
      <c r="H21" s="123"/>
      <c r="I21" s="123"/>
      <c r="J21" s="123"/>
    </row>
    <row r="22" spans="1:11" ht="51">
      <c r="A22" s="110">
        <v>4</v>
      </c>
      <c r="B22" s="111" t="s">
        <v>34</v>
      </c>
      <c r="C22" s="112" t="s">
        <v>35</v>
      </c>
      <c r="D22" s="113" t="s">
        <v>36</v>
      </c>
      <c r="E22" s="114">
        <v>0.54</v>
      </c>
      <c r="F22" s="115"/>
      <c r="G22" s="115"/>
      <c r="H22" s="115"/>
      <c r="I22" s="115">
        <v>2004.88</v>
      </c>
      <c r="J22" s="115">
        <f t="shared" ref="J22:J37" si="0">ROUND(I22*E22,2)</f>
        <v>1082.6400000000001</v>
      </c>
    </row>
    <row r="23" spans="1:11" ht="63.75">
      <c r="A23" s="108">
        <v>5</v>
      </c>
      <c r="B23" s="109" t="s">
        <v>37</v>
      </c>
      <c r="C23" s="117" t="s">
        <v>38</v>
      </c>
      <c r="D23" s="118" t="s">
        <v>36</v>
      </c>
      <c r="E23" s="119">
        <v>0.54</v>
      </c>
      <c r="F23" s="120"/>
      <c r="G23" s="120"/>
      <c r="H23" s="120"/>
      <c r="I23" s="120">
        <v>451.33</v>
      </c>
      <c r="J23" s="120">
        <f t="shared" si="0"/>
        <v>243.72</v>
      </c>
    </row>
    <row r="24" spans="1:11" ht="63.75">
      <c r="A24" s="110">
        <v>6</v>
      </c>
      <c r="B24" s="111" t="s">
        <v>39</v>
      </c>
      <c r="C24" s="112" t="s">
        <v>40</v>
      </c>
      <c r="D24" s="113" t="s">
        <v>36</v>
      </c>
      <c r="E24" s="114">
        <v>0.54</v>
      </c>
      <c r="F24" s="115"/>
      <c r="G24" s="115"/>
      <c r="H24" s="115"/>
      <c r="I24" s="115">
        <v>471.61</v>
      </c>
      <c r="J24" s="115">
        <f t="shared" si="0"/>
        <v>254.67</v>
      </c>
    </row>
    <row r="25" spans="1:11" ht="51">
      <c r="A25" s="110">
        <v>7</v>
      </c>
      <c r="B25" s="111" t="s">
        <v>41</v>
      </c>
      <c r="C25" s="112" t="s">
        <v>42</v>
      </c>
      <c r="D25" s="113" t="s">
        <v>26</v>
      </c>
      <c r="E25" s="114">
        <v>1.2</v>
      </c>
      <c r="F25" s="115"/>
      <c r="G25" s="115"/>
      <c r="H25" s="115"/>
      <c r="I25" s="115">
        <v>167.92</v>
      </c>
      <c r="J25" s="115">
        <f t="shared" si="0"/>
        <v>201.5</v>
      </c>
    </row>
    <row r="26" spans="1:11" ht="51">
      <c r="A26" s="110">
        <v>8</v>
      </c>
      <c r="B26" s="111" t="s">
        <v>43</v>
      </c>
      <c r="C26" s="112" t="s">
        <v>44</v>
      </c>
      <c r="D26" s="113" t="s">
        <v>26</v>
      </c>
      <c r="E26" s="114">
        <v>1.2</v>
      </c>
      <c r="F26" s="115"/>
      <c r="G26" s="115"/>
      <c r="H26" s="115"/>
      <c r="I26" s="115">
        <v>661.26</v>
      </c>
      <c r="J26" s="115">
        <f t="shared" si="0"/>
        <v>793.51</v>
      </c>
    </row>
    <row r="27" spans="1:11" ht="51">
      <c r="A27" s="110">
        <v>9</v>
      </c>
      <c r="B27" s="111" t="s">
        <v>45</v>
      </c>
      <c r="C27" s="112" t="s">
        <v>46</v>
      </c>
      <c r="D27" s="113" t="s">
        <v>26</v>
      </c>
      <c r="E27" s="114">
        <v>1.2</v>
      </c>
      <c r="F27" s="115"/>
      <c r="G27" s="115"/>
      <c r="H27" s="115"/>
      <c r="I27" s="115">
        <v>1179.6600000000001</v>
      </c>
      <c r="J27" s="115">
        <f t="shared" si="0"/>
        <v>1415.59</v>
      </c>
    </row>
    <row r="28" spans="1:11" ht="51">
      <c r="A28" s="110">
        <v>10</v>
      </c>
      <c r="B28" s="111" t="s">
        <v>47</v>
      </c>
      <c r="C28" s="112" t="s">
        <v>48</v>
      </c>
      <c r="D28" s="113" t="s">
        <v>26</v>
      </c>
      <c r="E28" s="114">
        <v>1.2</v>
      </c>
      <c r="F28" s="115"/>
      <c r="G28" s="115"/>
      <c r="H28" s="115"/>
      <c r="I28" s="115">
        <v>351.41</v>
      </c>
      <c r="J28" s="115">
        <f t="shared" si="0"/>
        <v>421.69</v>
      </c>
    </row>
    <row r="29" spans="1:11" ht="51">
      <c r="A29" s="110">
        <v>11</v>
      </c>
      <c r="B29" s="111" t="s">
        <v>49</v>
      </c>
      <c r="C29" s="112" t="s">
        <v>50</v>
      </c>
      <c r="D29" s="113" t="s">
        <v>26</v>
      </c>
      <c r="E29" s="114">
        <v>1.2</v>
      </c>
      <c r="F29" s="115"/>
      <c r="G29" s="115"/>
      <c r="H29" s="115"/>
      <c r="I29" s="115">
        <v>1469.66</v>
      </c>
      <c r="J29" s="115">
        <f t="shared" si="0"/>
        <v>1763.59</v>
      </c>
    </row>
    <row r="30" spans="1:11" ht="25.5">
      <c r="A30" s="110">
        <v>12</v>
      </c>
      <c r="B30" s="111" t="s">
        <v>51</v>
      </c>
      <c r="C30" s="112" t="s">
        <v>52</v>
      </c>
      <c r="D30" s="113" t="s">
        <v>53</v>
      </c>
      <c r="E30" s="114">
        <v>94</v>
      </c>
      <c r="F30" s="115"/>
      <c r="G30" s="115"/>
      <c r="H30" s="115"/>
      <c r="I30" s="115">
        <v>18.55</v>
      </c>
      <c r="J30" s="115">
        <f t="shared" si="0"/>
        <v>1743.7</v>
      </c>
    </row>
    <row r="31" spans="1:11" ht="38.25">
      <c r="A31" s="110">
        <v>13</v>
      </c>
      <c r="B31" s="111" t="s">
        <v>54</v>
      </c>
      <c r="C31" s="112" t="s">
        <v>55</v>
      </c>
      <c r="D31" s="113" t="s">
        <v>53</v>
      </c>
      <c r="E31" s="114">
        <v>26</v>
      </c>
      <c r="F31" s="115"/>
      <c r="G31" s="115"/>
      <c r="H31" s="115"/>
      <c r="I31" s="115">
        <v>25.04</v>
      </c>
      <c r="J31" s="115">
        <f t="shared" si="0"/>
        <v>651.04</v>
      </c>
    </row>
    <row r="32" spans="1:11" ht="25.5">
      <c r="A32" s="110">
        <v>14</v>
      </c>
      <c r="B32" s="111" t="s">
        <v>56</v>
      </c>
      <c r="C32" s="112" t="s">
        <v>57</v>
      </c>
      <c r="D32" s="113" t="s">
        <v>53</v>
      </c>
      <c r="E32" s="114">
        <v>5</v>
      </c>
      <c r="F32" s="115"/>
      <c r="G32" s="115"/>
      <c r="H32" s="115"/>
      <c r="I32" s="115">
        <v>412.02</v>
      </c>
      <c r="J32" s="115">
        <f t="shared" si="0"/>
        <v>2060.1</v>
      </c>
    </row>
    <row r="33" spans="1:11" ht="51">
      <c r="A33" s="110">
        <v>15</v>
      </c>
      <c r="B33" s="111" t="s">
        <v>58</v>
      </c>
      <c r="C33" s="112" t="s">
        <v>59</v>
      </c>
      <c r="D33" s="113" t="s">
        <v>60</v>
      </c>
      <c r="E33" s="114">
        <v>0.86</v>
      </c>
      <c r="F33" s="115"/>
      <c r="G33" s="115"/>
      <c r="H33" s="115"/>
      <c r="I33" s="115">
        <v>1255.33</v>
      </c>
      <c r="J33" s="115">
        <f t="shared" si="0"/>
        <v>1079.58</v>
      </c>
    </row>
    <row r="34" spans="1:11" ht="25.5">
      <c r="A34" s="110">
        <v>16</v>
      </c>
      <c r="B34" s="111" t="s">
        <v>61</v>
      </c>
      <c r="C34" s="112" t="s">
        <v>62</v>
      </c>
      <c r="D34" s="113" t="s">
        <v>11</v>
      </c>
      <c r="E34" s="114">
        <v>86</v>
      </c>
      <c r="F34" s="115"/>
      <c r="G34" s="115"/>
      <c r="H34" s="115"/>
      <c r="I34" s="115">
        <v>3.72</v>
      </c>
      <c r="J34" s="115">
        <f t="shared" si="0"/>
        <v>319.92</v>
      </c>
    </row>
    <row r="35" spans="1:11" ht="51">
      <c r="A35" s="110">
        <v>17</v>
      </c>
      <c r="B35" s="111" t="s">
        <v>63</v>
      </c>
      <c r="C35" s="112" t="s">
        <v>64</v>
      </c>
      <c r="D35" s="113" t="s">
        <v>26</v>
      </c>
      <c r="E35" s="114">
        <v>3.74</v>
      </c>
      <c r="F35" s="115"/>
      <c r="G35" s="115"/>
      <c r="H35" s="115"/>
      <c r="I35" s="115">
        <v>1064.8800000000001</v>
      </c>
      <c r="J35" s="115">
        <f t="shared" si="0"/>
        <v>3982.65</v>
      </c>
    </row>
    <row r="36" spans="1:11" ht="38.25">
      <c r="A36" s="96">
        <v>18</v>
      </c>
      <c r="B36" s="97" t="s">
        <v>65</v>
      </c>
      <c r="C36" s="98" t="s">
        <v>66</v>
      </c>
      <c r="D36" s="99" t="s">
        <v>26</v>
      </c>
      <c r="E36" s="100">
        <v>-3.74</v>
      </c>
      <c r="F36" s="101"/>
      <c r="G36" s="101"/>
      <c r="H36" s="101"/>
      <c r="I36" s="101">
        <v>242.62</v>
      </c>
      <c r="J36" s="101">
        <f t="shared" si="0"/>
        <v>-907.4</v>
      </c>
    </row>
    <row r="37" spans="1:11" ht="38.25">
      <c r="A37" s="110">
        <v>19</v>
      </c>
      <c r="B37" s="111" t="s">
        <v>67</v>
      </c>
      <c r="C37" s="112" t="s">
        <v>68</v>
      </c>
      <c r="D37" s="113" t="s">
        <v>26</v>
      </c>
      <c r="E37" s="114">
        <v>3.74</v>
      </c>
      <c r="F37" s="115"/>
      <c r="G37" s="115"/>
      <c r="H37" s="115"/>
      <c r="I37" s="115">
        <v>91</v>
      </c>
      <c r="J37" s="115">
        <f t="shared" si="0"/>
        <v>340.34</v>
      </c>
    </row>
    <row r="38" spans="1:11" ht="25.5">
      <c r="A38" s="124"/>
      <c r="B38" s="125"/>
      <c r="C38" s="126" t="s">
        <v>69</v>
      </c>
      <c r="D38" s="127"/>
      <c r="E38" s="128"/>
      <c r="F38" s="116"/>
      <c r="G38" s="116"/>
      <c r="H38" s="116"/>
      <c r="I38" s="116"/>
      <c r="J38" s="116" t="str">
        <f>TEXT(SUM(J21:J37),"0,00")</f>
        <v>15446,84</v>
      </c>
      <c r="K38" s="73"/>
    </row>
    <row r="39" spans="1:11">
      <c r="A39" s="131"/>
      <c r="B39" s="132"/>
      <c r="C39" s="88"/>
      <c r="D39" s="89"/>
      <c r="E39" s="90"/>
      <c r="F39" s="133"/>
      <c r="G39" s="133"/>
      <c r="H39" s="133"/>
      <c r="I39" s="133"/>
      <c r="J39" s="133"/>
    </row>
    <row r="40" spans="1:11" ht="38.25">
      <c r="A40" s="121"/>
      <c r="B40" s="122"/>
      <c r="C40" s="93" t="s">
        <v>70</v>
      </c>
      <c r="D40" s="94"/>
      <c r="E40" s="95"/>
      <c r="F40" s="123"/>
      <c r="G40" s="123"/>
      <c r="H40" s="123"/>
      <c r="I40" s="123"/>
      <c r="J40" s="123"/>
    </row>
    <row r="41" spans="1:11" ht="51">
      <c r="A41" s="110">
        <v>20</v>
      </c>
      <c r="B41" s="111" t="s">
        <v>34</v>
      </c>
      <c r="C41" s="112" t="s">
        <v>35</v>
      </c>
      <c r="D41" s="113" t="s">
        <v>36</v>
      </c>
      <c r="E41" s="114">
        <v>0.49</v>
      </c>
      <c r="F41" s="115"/>
      <c r="G41" s="115"/>
      <c r="H41" s="115"/>
      <c r="I41" s="115">
        <v>2004.88</v>
      </c>
      <c r="J41" s="115">
        <f t="shared" ref="J41:J46" si="1">ROUND(I41*E41,2)</f>
        <v>982.39</v>
      </c>
    </row>
    <row r="42" spans="1:11" ht="63.75">
      <c r="A42" s="108">
        <v>21</v>
      </c>
      <c r="B42" s="109" t="s">
        <v>37</v>
      </c>
      <c r="C42" s="117" t="s">
        <v>38</v>
      </c>
      <c r="D42" s="118" t="s">
        <v>36</v>
      </c>
      <c r="E42" s="119">
        <v>0.49</v>
      </c>
      <c r="F42" s="120"/>
      <c r="G42" s="120"/>
      <c r="H42" s="120"/>
      <c r="I42" s="120">
        <v>451.33</v>
      </c>
      <c r="J42" s="120">
        <f t="shared" si="1"/>
        <v>221.15</v>
      </c>
    </row>
    <row r="43" spans="1:11" ht="63.75">
      <c r="A43" s="110">
        <v>22</v>
      </c>
      <c r="B43" s="111" t="s">
        <v>39</v>
      </c>
      <c r="C43" s="112" t="s">
        <v>40</v>
      </c>
      <c r="D43" s="113" t="s">
        <v>36</v>
      </c>
      <c r="E43" s="114">
        <v>0.49</v>
      </c>
      <c r="F43" s="115"/>
      <c r="G43" s="115"/>
      <c r="H43" s="115"/>
      <c r="I43" s="115">
        <v>471.61</v>
      </c>
      <c r="J43" s="115">
        <f t="shared" si="1"/>
        <v>231.09</v>
      </c>
    </row>
    <row r="44" spans="1:11" ht="51">
      <c r="A44" s="110">
        <v>23</v>
      </c>
      <c r="B44" s="111" t="s">
        <v>47</v>
      </c>
      <c r="C44" s="112" t="s">
        <v>48</v>
      </c>
      <c r="D44" s="113" t="s">
        <v>26</v>
      </c>
      <c r="E44" s="114">
        <v>0.55000000000000004</v>
      </c>
      <c r="F44" s="115"/>
      <c r="G44" s="115"/>
      <c r="H44" s="115"/>
      <c r="I44" s="115">
        <v>351.41</v>
      </c>
      <c r="J44" s="115">
        <f t="shared" si="1"/>
        <v>193.28</v>
      </c>
    </row>
    <row r="45" spans="1:11" ht="51">
      <c r="A45" s="96">
        <v>24</v>
      </c>
      <c r="B45" s="97" t="s">
        <v>49</v>
      </c>
      <c r="C45" s="98" t="s">
        <v>50</v>
      </c>
      <c r="D45" s="99" t="s">
        <v>26</v>
      </c>
      <c r="E45" s="100">
        <v>0.55000000000000004</v>
      </c>
      <c r="F45" s="101"/>
      <c r="G45" s="101"/>
      <c r="H45" s="101"/>
      <c r="I45" s="101">
        <v>1469.66</v>
      </c>
      <c r="J45" s="101">
        <f t="shared" si="1"/>
        <v>808.31</v>
      </c>
    </row>
    <row r="46" spans="1:11" ht="25.5">
      <c r="A46" s="110">
        <v>25</v>
      </c>
      <c r="B46" s="111" t="s">
        <v>51</v>
      </c>
      <c r="C46" s="112" t="s">
        <v>52</v>
      </c>
      <c r="D46" s="113" t="s">
        <v>53</v>
      </c>
      <c r="E46" s="114">
        <v>55</v>
      </c>
      <c r="F46" s="115"/>
      <c r="G46" s="115"/>
      <c r="H46" s="115"/>
      <c r="I46" s="115">
        <v>18.55</v>
      </c>
      <c r="J46" s="115">
        <f t="shared" si="1"/>
        <v>1020.25</v>
      </c>
    </row>
    <row r="47" spans="1:11" ht="38.25">
      <c r="A47" s="124"/>
      <c r="B47" s="125"/>
      <c r="C47" s="126" t="s">
        <v>71</v>
      </c>
      <c r="D47" s="127"/>
      <c r="E47" s="128"/>
      <c r="F47" s="116"/>
      <c r="G47" s="116"/>
      <c r="H47" s="116"/>
      <c r="I47" s="116"/>
      <c r="J47" s="116" t="str">
        <f>TEXT(SUM(J40:J46),"0,00")</f>
        <v>3456,47</v>
      </c>
      <c r="K47" s="73"/>
    </row>
    <row r="48" spans="1:11">
      <c r="A48" s="131"/>
      <c r="B48" s="132"/>
      <c r="C48" s="88"/>
      <c r="D48" s="89"/>
      <c r="E48" s="90"/>
      <c r="F48" s="133"/>
      <c r="G48" s="133"/>
      <c r="H48" s="133"/>
      <c r="I48" s="133"/>
      <c r="J48" s="133"/>
    </row>
    <row r="49" spans="1:11">
      <c r="A49" s="121"/>
      <c r="B49" s="122"/>
      <c r="C49" s="93" t="s">
        <v>72</v>
      </c>
      <c r="D49" s="94"/>
      <c r="E49" s="95"/>
      <c r="F49" s="123"/>
      <c r="G49" s="123"/>
      <c r="H49" s="123"/>
      <c r="I49" s="123"/>
      <c r="J49" s="123"/>
    </row>
    <row r="50" spans="1:11" ht="51">
      <c r="A50" s="110">
        <v>26</v>
      </c>
      <c r="B50" s="111" t="s">
        <v>73</v>
      </c>
      <c r="C50" s="112" t="s">
        <v>74</v>
      </c>
      <c r="D50" s="113" t="s">
        <v>53</v>
      </c>
      <c r="E50" s="114">
        <v>6.2</v>
      </c>
      <c r="F50" s="115"/>
      <c r="G50" s="115"/>
      <c r="H50" s="115"/>
      <c r="I50" s="115">
        <v>53.13</v>
      </c>
      <c r="J50" s="115">
        <f>ROUND(I50*E50,2)</f>
        <v>329.41</v>
      </c>
    </row>
    <row r="51" spans="1:11" ht="51">
      <c r="A51" s="102">
        <v>27</v>
      </c>
      <c r="B51" s="103" t="s">
        <v>75</v>
      </c>
      <c r="C51" s="104" t="s">
        <v>76</v>
      </c>
      <c r="D51" s="105" t="s">
        <v>11</v>
      </c>
      <c r="E51" s="106">
        <v>1</v>
      </c>
      <c r="F51" s="107"/>
      <c r="G51" s="107"/>
      <c r="H51" s="107"/>
      <c r="I51" s="107">
        <v>302.52999999999997</v>
      </c>
      <c r="J51" s="107">
        <f>ROUND(I51*E51,2)</f>
        <v>302.52999999999997</v>
      </c>
    </row>
    <row r="52" spans="1:11" ht="51">
      <c r="A52" s="110">
        <v>28</v>
      </c>
      <c r="B52" s="111" t="s">
        <v>77</v>
      </c>
      <c r="C52" s="112" t="s">
        <v>78</v>
      </c>
      <c r="D52" s="113" t="s">
        <v>11</v>
      </c>
      <c r="E52" s="114">
        <v>1</v>
      </c>
      <c r="F52" s="115"/>
      <c r="G52" s="115"/>
      <c r="H52" s="115"/>
      <c r="I52" s="115">
        <v>206.43</v>
      </c>
      <c r="J52" s="115">
        <f>ROUND(I52*E52,2)</f>
        <v>206.43</v>
      </c>
    </row>
    <row r="53" spans="1:11">
      <c r="A53" s="124"/>
      <c r="B53" s="125"/>
      <c r="C53" s="126" t="s">
        <v>79</v>
      </c>
      <c r="D53" s="127"/>
      <c r="E53" s="128"/>
      <c r="F53" s="116"/>
      <c r="G53" s="116"/>
      <c r="H53" s="116"/>
      <c r="I53" s="116"/>
      <c r="J53" s="116" t="str">
        <f>TEXT(SUM(J49:J52),"0,00")</f>
        <v>838,37</v>
      </c>
      <c r="K53" s="73"/>
    </row>
    <row r="54" spans="1:11">
      <c r="A54" s="131"/>
      <c r="B54" s="132"/>
      <c r="C54" s="88"/>
      <c r="D54" s="89"/>
      <c r="E54" s="90"/>
      <c r="F54" s="133"/>
      <c r="G54" s="133"/>
      <c r="H54" s="133"/>
      <c r="I54" s="133"/>
      <c r="J54" s="133"/>
    </row>
    <row r="55" spans="1:11" ht="38.25">
      <c r="A55" s="121"/>
      <c r="B55" s="122"/>
      <c r="C55" s="93" t="s">
        <v>80</v>
      </c>
      <c r="D55" s="94"/>
      <c r="E55" s="95"/>
      <c r="F55" s="123"/>
      <c r="G55" s="123"/>
      <c r="H55" s="123"/>
      <c r="I55" s="123"/>
      <c r="J55" s="123"/>
    </row>
    <row r="56" spans="1:11" ht="63.75">
      <c r="A56" s="110">
        <v>29</v>
      </c>
      <c r="B56" s="111" t="s">
        <v>81</v>
      </c>
      <c r="C56" s="112" t="s">
        <v>82</v>
      </c>
      <c r="D56" s="113" t="s">
        <v>83</v>
      </c>
      <c r="E56" s="114">
        <v>7.0000000000000007E-2</v>
      </c>
      <c r="F56" s="115"/>
      <c r="G56" s="115"/>
      <c r="H56" s="115"/>
      <c r="I56" s="115">
        <v>616.78</v>
      </c>
      <c r="J56" s="115">
        <f t="shared" ref="J56:J63" si="2">ROUND(I56*E56,2)</f>
        <v>43.17</v>
      </c>
    </row>
    <row r="57" spans="1:11" ht="25.5">
      <c r="A57" s="108">
        <v>30</v>
      </c>
      <c r="B57" s="109" t="s">
        <v>84</v>
      </c>
      <c r="C57" s="117" t="s">
        <v>85</v>
      </c>
      <c r="D57" s="118" t="s">
        <v>86</v>
      </c>
      <c r="E57" s="119">
        <v>12.85</v>
      </c>
      <c r="F57" s="120"/>
      <c r="G57" s="120"/>
      <c r="H57" s="120"/>
      <c r="I57" s="120">
        <v>27.48</v>
      </c>
      <c r="J57" s="120">
        <f t="shared" si="2"/>
        <v>353.12</v>
      </c>
    </row>
    <row r="58" spans="1:11" ht="25.5">
      <c r="A58" s="110">
        <v>31</v>
      </c>
      <c r="B58" s="111" t="s">
        <v>87</v>
      </c>
      <c r="C58" s="112" t="s">
        <v>88</v>
      </c>
      <c r="D58" s="113" t="s">
        <v>86</v>
      </c>
      <c r="E58" s="114">
        <v>12.85</v>
      </c>
      <c r="F58" s="115"/>
      <c r="G58" s="115"/>
      <c r="H58" s="115"/>
      <c r="I58" s="115">
        <v>110.01</v>
      </c>
      <c r="J58" s="115">
        <f t="shared" si="2"/>
        <v>1413.63</v>
      </c>
    </row>
    <row r="59" spans="1:11" ht="51">
      <c r="A59" s="110">
        <v>32</v>
      </c>
      <c r="B59" s="111" t="s">
        <v>89</v>
      </c>
      <c r="C59" s="112" t="s">
        <v>90</v>
      </c>
      <c r="D59" s="113" t="s">
        <v>91</v>
      </c>
      <c r="E59" s="114">
        <v>1</v>
      </c>
      <c r="F59" s="115"/>
      <c r="G59" s="115"/>
      <c r="H59" s="115"/>
      <c r="I59" s="115">
        <v>97.95</v>
      </c>
      <c r="J59" s="115">
        <f t="shared" si="2"/>
        <v>97.95</v>
      </c>
    </row>
    <row r="60" spans="1:11" ht="25.5">
      <c r="A60" s="110">
        <v>33</v>
      </c>
      <c r="B60" s="111" t="s">
        <v>92</v>
      </c>
      <c r="C60" s="112" t="s">
        <v>93</v>
      </c>
      <c r="D60" s="113" t="s">
        <v>94</v>
      </c>
      <c r="E60" s="114">
        <v>1</v>
      </c>
      <c r="F60" s="115"/>
      <c r="G60" s="115"/>
      <c r="H60" s="115"/>
      <c r="I60" s="115">
        <v>422.12</v>
      </c>
      <c r="J60" s="115">
        <f t="shared" si="2"/>
        <v>422.12</v>
      </c>
    </row>
    <row r="61" spans="1:11" ht="51">
      <c r="A61" s="110">
        <v>34</v>
      </c>
      <c r="B61" s="111" t="s">
        <v>95</v>
      </c>
      <c r="C61" s="112" t="s">
        <v>96</v>
      </c>
      <c r="D61" s="113" t="s">
        <v>53</v>
      </c>
      <c r="E61" s="114">
        <v>16.5</v>
      </c>
      <c r="F61" s="115"/>
      <c r="G61" s="115"/>
      <c r="H61" s="115"/>
      <c r="I61" s="115">
        <v>24.74</v>
      </c>
      <c r="J61" s="115">
        <f t="shared" si="2"/>
        <v>408.21</v>
      </c>
    </row>
    <row r="62" spans="1:11" ht="51">
      <c r="A62" s="96">
        <v>35</v>
      </c>
      <c r="B62" s="97" t="s">
        <v>97</v>
      </c>
      <c r="C62" s="98" t="s">
        <v>98</v>
      </c>
      <c r="D62" s="99" t="s">
        <v>53</v>
      </c>
      <c r="E62" s="100">
        <v>16.5</v>
      </c>
      <c r="F62" s="101"/>
      <c r="G62" s="101"/>
      <c r="H62" s="101"/>
      <c r="I62" s="101">
        <v>143.71</v>
      </c>
      <c r="J62" s="101">
        <f t="shared" si="2"/>
        <v>2371.2199999999998</v>
      </c>
    </row>
    <row r="63" spans="1:11" ht="25.5">
      <c r="A63" s="110">
        <v>36</v>
      </c>
      <c r="B63" s="111" t="s">
        <v>99</v>
      </c>
      <c r="C63" s="112" t="s">
        <v>100</v>
      </c>
      <c r="D63" s="113" t="s">
        <v>11</v>
      </c>
      <c r="E63" s="114">
        <v>2</v>
      </c>
      <c r="F63" s="115"/>
      <c r="G63" s="115"/>
      <c r="H63" s="115"/>
      <c r="I63" s="115">
        <v>289</v>
      </c>
      <c r="J63" s="115">
        <f t="shared" si="2"/>
        <v>578</v>
      </c>
    </row>
    <row r="64" spans="1:11" ht="38.25">
      <c r="A64" s="91"/>
      <c r="B64" s="92"/>
      <c r="C64" s="129" t="s">
        <v>101</v>
      </c>
      <c r="D64" s="130"/>
      <c r="E64" s="140"/>
      <c r="F64" s="141"/>
      <c r="G64" s="141"/>
      <c r="H64" s="141"/>
      <c r="I64" s="141"/>
      <c r="J64" s="141" t="str">
        <f>TEXT(SUM(J55:J63),"0,00")</f>
        <v>5687,42</v>
      </c>
      <c r="K64" s="73"/>
    </row>
    <row r="65" spans="1:10">
      <c r="A65" s="134"/>
      <c r="B65" s="135" t="s">
        <v>102</v>
      </c>
      <c r="C65" s="136"/>
      <c r="D65" s="137"/>
      <c r="E65" s="136"/>
      <c r="F65" s="138">
        <f>SUM(F$12:F64)</f>
        <v>0</v>
      </c>
      <c r="G65" s="138">
        <f>SUM(G$12:G64)</f>
        <v>0</v>
      </c>
      <c r="H65" s="138">
        <f>SUM(H$12:H64)</f>
        <v>0</v>
      </c>
      <c r="I65" s="139"/>
      <c r="J65" s="2">
        <f>SUM(J12:J64)</f>
        <v>27888.899999999998</v>
      </c>
    </row>
    <row r="66" spans="1:10">
      <c r="A66" s="6"/>
      <c r="B66" s="7"/>
      <c r="C66" s="8" t="s">
        <v>103</v>
      </c>
      <c r="D66" s="9">
        <v>0.21</v>
      </c>
      <c r="E66" s="5"/>
      <c r="F66" s="76"/>
      <c r="G66" s="74"/>
      <c r="H66" s="74"/>
      <c r="I66" s="75"/>
      <c r="J66" s="2">
        <f>ROUND(J65*D66,2)</f>
        <v>5856.67</v>
      </c>
    </row>
    <row r="67" spans="1:10">
      <c r="A67" s="6"/>
      <c r="B67" s="142" t="s">
        <v>105</v>
      </c>
      <c r="C67" s="143"/>
      <c r="D67" s="144"/>
      <c r="E67" s="145"/>
      <c r="F67" s="146"/>
      <c r="G67" s="147"/>
      <c r="H67" s="146"/>
      <c r="I67" s="148"/>
      <c r="J67" s="2">
        <f>J65+J66</f>
        <v>33745.57</v>
      </c>
    </row>
    <row r="68" spans="1:10">
      <c r="A68" s="6"/>
      <c r="B68" s="6"/>
      <c r="C68" s="12"/>
      <c r="D68" s="11"/>
      <c r="E68" s="11"/>
      <c r="F68" s="11"/>
      <c r="G68" s="11"/>
      <c r="H68" s="11"/>
      <c r="I68" s="75"/>
      <c r="J68" s="11"/>
    </row>
    <row r="69" spans="1:10">
      <c r="A69" s="6"/>
      <c r="B69" s="11"/>
      <c r="C69" s="11" t="s">
        <v>104</v>
      </c>
      <c r="D69" s="11"/>
      <c r="E69" s="11"/>
      <c r="F69" s="11"/>
      <c r="G69" s="11"/>
      <c r="H69" s="11"/>
      <c r="I69" s="75"/>
      <c r="J69" s="11"/>
    </row>
    <row r="70" spans="1:10">
      <c r="A70" s="77"/>
      <c r="B70" s="78"/>
      <c r="C70" s="79"/>
      <c r="D70" s="80"/>
      <c r="E70" s="80"/>
      <c r="F70" s="10"/>
      <c r="G70" s="10"/>
      <c r="H70" s="10"/>
      <c r="I70" s="81"/>
      <c r="J70" s="80"/>
    </row>
    <row r="71" spans="1:10">
      <c r="A71" s="77"/>
      <c r="B71" s="78"/>
      <c r="C71" s="79"/>
      <c r="D71" s="80"/>
      <c r="E71" s="80"/>
      <c r="F71" s="10"/>
      <c r="G71" s="10"/>
      <c r="H71" s="10"/>
      <c r="I71" s="81"/>
      <c r="J71" s="80"/>
    </row>
    <row r="72" spans="1:10">
      <c r="A72" s="77"/>
      <c r="B72" s="8" t="s">
        <v>106</v>
      </c>
      <c r="C72" s="79"/>
      <c r="D72" s="82" t="s">
        <v>108</v>
      </c>
      <c r="E72" s="80"/>
      <c r="F72" s="10"/>
      <c r="G72" s="10"/>
      <c r="H72" s="10"/>
      <c r="I72" s="81"/>
      <c r="J72" s="80"/>
    </row>
    <row r="73" spans="1:10">
      <c r="A73" s="77"/>
      <c r="B73" s="78"/>
      <c r="C73" s="79"/>
      <c r="D73" s="80"/>
      <c r="E73" s="80"/>
      <c r="F73" s="10"/>
      <c r="G73" s="10"/>
      <c r="H73" s="10"/>
      <c r="I73" s="81"/>
      <c r="J73" s="80"/>
    </row>
    <row r="74" spans="1:10">
      <c r="A74" s="77"/>
      <c r="B74" s="8" t="s">
        <v>107</v>
      </c>
      <c r="C74" s="79"/>
      <c r="D74" s="80"/>
      <c r="E74" s="80"/>
      <c r="F74" s="10"/>
      <c r="G74" s="10"/>
      <c r="H74" s="10"/>
      <c r="I74" s="81"/>
      <c r="J74" s="80"/>
    </row>
    <row r="75" spans="1:10">
      <c r="A75" s="77"/>
      <c r="B75" s="78"/>
      <c r="C75" s="79"/>
      <c r="D75" s="80"/>
      <c r="E75" s="80"/>
      <c r="F75" s="10"/>
      <c r="G75" s="10"/>
      <c r="H75" s="10"/>
      <c r="I75" s="81"/>
      <c r="J75" s="80"/>
    </row>
    <row r="76" spans="1:10">
      <c r="A76" s="77"/>
      <c r="B76" s="78"/>
      <c r="C76" s="79"/>
      <c r="D76" s="80"/>
      <c r="E76" s="80"/>
      <c r="F76" s="10"/>
      <c r="G76" s="10"/>
      <c r="H76" s="10"/>
      <c r="I76" s="81"/>
      <c r="J76" s="80"/>
    </row>
    <row r="77" spans="1:10">
      <c r="A77" s="77"/>
      <c r="B77" s="78"/>
      <c r="C77" s="79"/>
      <c r="D77" s="83"/>
      <c r="E77" s="83"/>
      <c r="F77" s="80"/>
      <c r="G77" s="80"/>
      <c r="H77" s="80"/>
      <c r="I77" s="81"/>
      <c r="J77" s="80"/>
    </row>
    <row r="78" spans="1:10">
      <c r="A78" s="77"/>
      <c r="B78" s="78"/>
      <c r="C78" s="79"/>
      <c r="D78" s="83"/>
      <c r="E78" s="83"/>
      <c r="F78" s="80"/>
      <c r="G78" s="80"/>
      <c r="H78" s="80"/>
      <c r="I78" s="81"/>
      <c r="J78" s="80"/>
    </row>
    <row r="79" spans="1:10">
      <c r="A79" s="77"/>
      <c r="B79" s="78"/>
      <c r="C79" s="79"/>
      <c r="D79" s="83"/>
      <c r="E79" s="83"/>
      <c r="F79" s="80"/>
      <c r="G79" s="80"/>
      <c r="H79" s="80"/>
      <c r="I79" s="81"/>
      <c r="J79" s="80"/>
    </row>
    <row r="80" spans="1:10">
      <c r="A80" s="77"/>
      <c r="B80" s="78"/>
      <c r="C80" s="79"/>
      <c r="D80" s="83"/>
      <c r="E80" s="83"/>
      <c r="F80" s="80"/>
      <c r="G80" s="80"/>
      <c r="H80" s="80"/>
      <c r="I80" s="81"/>
      <c r="J80" s="80"/>
    </row>
    <row r="81" spans="1:10">
      <c r="A81" s="77"/>
      <c r="B81" s="78"/>
      <c r="C81" s="79"/>
      <c r="D81" s="83"/>
      <c r="E81" s="83"/>
      <c r="F81" s="80"/>
      <c r="G81" s="80"/>
      <c r="H81" s="80"/>
      <c r="I81" s="81"/>
      <c r="J81" s="80"/>
    </row>
    <row r="82" spans="1:10">
      <c r="A82" s="77"/>
      <c r="B82" s="78"/>
      <c r="C82" s="79"/>
      <c r="D82" s="83"/>
      <c r="E82" s="83"/>
      <c r="F82" s="80"/>
      <c r="G82" s="80"/>
      <c r="H82" s="80"/>
      <c r="I82" s="81"/>
      <c r="J82" s="80"/>
    </row>
    <row r="83" spans="1:10">
      <c r="A83" s="77"/>
      <c r="B83" s="78"/>
      <c r="C83" s="79"/>
      <c r="D83" s="83"/>
      <c r="E83" s="83"/>
      <c r="F83" s="80"/>
      <c r="G83" s="80"/>
      <c r="H83" s="80"/>
      <c r="I83" s="81"/>
      <c r="J83" s="80"/>
    </row>
    <row r="84" spans="1:10">
      <c r="A84" s="77"/>
      <c r="B84" s="78"/>
      <c r="C84" s="79"/>
      <c r="D84" s="83"/>
      <c r="E84" s="83"/>
      <c r="F84" s="80"/>
      <c r="G84" s="80"/>
      <c r="H84" s="80"/>
      <c r="I84" s="81"/>
      <c r="J84" s="80"/>
    </row>
    <row r="85" spans="1:10">
      <c r="A85" s="77"/>
      <c r="B85" s="78"/>
      <c r="C85" s="79"/>
      <c r="D85" s="83"/>
      <c r="E85" s="83"/>
      <c r="F85" s="80"/>
      <c r="G85" s="80"/>
      <c r="H85" s="80"/>
      <c r="I85" s="81"/>
      <c r="J85" s="80"/>
    </row>
    <row r="86" spans="1:10">
      <c r="A86" s="77"/>
      <c r="B86" s="78"/>
      <c r="C86" s="79"/>
      <c r="D86" s="83"/>
      <c r="E86" s="83"/>
      <c r="F86" s="80"/>
      <c r="G86" s="80"/>
      <c r="H86" s="80"/>
      <c r="I86" s="81"/>
      <c r="J86" s="80"/>
    </row>
    <row r="87" spans="1:10">
      <c r="A87" s="77"/>
      <c r="B87" s="78"/>
      <c r="C87" s="79"/>
      <c r="D87" s="83"/>
      <c r="E87" s="83"/>
      <c r="F87" s="80"/>
      <c r="G87" s="80"/>
      <c r="H87" s="80"/>
      <c r="I87" s="81"/>
      <c r="J87" s="80"/>
    </row>
    <row r="88" spans="1:10">
      <c r="A88" s="77"/>
      <c r="B88" s="78"/>
      <c r="C88" s="79"/>
      <c r="D88" s="83"/>
      <c r="E88" s="83"/>
      <c r="F88" s="80"/>
      <c r="G88" s="80"/>
      <c r="H88" s="80"/>
      <c r="I88" s="81"/>
      <c r="J88" s="80"/>
    </row>
    <row r="89" spans="1:10">
      <c r="A89" s="77"/>
      <c r="B89" s="78"/>
      <c r="C89" s="79"/>
      <c r="D89" s="83"/>
      <c r="E89" s="83"/>
      <c r="F89" s="80"/>
      <c r="G89" s="80"/>
      <c r="H89" s="80"/>
      <c r="I89" s="81"/>
      <c r="J89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D18EC-E9E7-498C-97D5-B6A746A7244A}"/>
</file>

<file path=customXml/itemProps2.xml><?xml version="1.0" encoding="utf-8"?>
<ds:datastoreItem xmlns:ds="http://schemas.openxmlformats.org/officeDocument/2006/customXml" ds:itemID="{50CA53B6-6D0C-4FDC-9BB8-3E1E93C71F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2022-10-26T11:18:43Z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