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gutauskas\Desktop\Pardavimai\2022 m\Mickevičiaus biblioteks\Pasiūlymo sąmata 2022 10 26\"/>
    </mc:Choice>
  </mc:AlternateContent>
  <xr:revisionPtr revIDLastSave="0" documentId="13_ncr:1_{82BD60C5-FF52-41A1-94F6-AE0227FFFF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T" sheetId="1" r:id="rId1"/>
  </sheets>
  <externalReferences>
    <externalReference r:id="rId2"/>
  </externalReferences>
  <definedNames>
    <definedName name="M_P1">SAMAT!$C$11</definedName>
    <definedName name="_xlnm.Print_Titles" localSheetId="0">SAMAT!$9:$11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0" i="1" l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41" i="1" s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19" i="1" l="1"/>
  <c r="J72" i="1"/>
  <c r="J46" i="1"/>
  <c r="J142" i="1" s="1"/>
  <c r="J143" i="1" s="1"/>
  <c r="J144" i="1" s="1"/>
  <c r="J7" i="1" s="1"/>
  <c r="H142" i="1"/>
  <c r="G142" i="1"/>
  <c r="F142" i="1"/>
</calcChain>
</file>

<file path=xl/sharedStrings.xml><?xml version="1.0" encoding="utf-8"?>
<sst xmlns="http://schemas.openxmlformats.org/spreadsheetml/2006/main" count="395" uniqueCount="207">
  <si>
    <t>Kompleksas:</t>
  </si>
  <si>
    <t>Objektas:</t>
  </si>
  <si>
    <t>Žiniaraštis:</t>
  </si>
  <si>
    <t>Iš viso už</t>
  </si>
  <si>
    <t>Eil.</t>
  </si>
  <si>
    <t>Darbo</t>
  </si>
  <si>
    <t>Darbų ir išlaidų</t>
  </si>
  <si>
    <t>Mato</t>
  </si>
  <si>
    <t>Nr.</t>
  </si>
  <si>
    <t>kodas</t>
  </si>
  <si>
    <t>aprašymai</t>
  </si>
  <si>
    <t>vnt</t>
  </si>
  <si>
    <t>Kiekis</t>
  </si>
  <si>
    <t>Darbas</t>
  </si>
  <si>
    <t>Medžiagos</t>
  </si>
  <si>
    <t>Mecha-nizmai</t>
  </si>
  <si>
    <t>Iš viso</t>
  </si>
  <si>
    <t>Kultūros paskirties statinių (unikalus nr. 1094-0387-7010, unikalus nr. 1094-0387-7022, unikalus nr. 1094-0387-7052) Trakų g. 10, Vilniuje, kapitalinio remonto projektas.</t>
  </si>
  <si>
    <t>Apsauginė signalizacija</t>
  </si>
  <si>
    <t>S9-Specifiniai darbai</t>
  </si>
  <si>
    <t>0</t>
  </si>
  <si>
    <t>S10-Sezoniniai darbai</t>
  </si>
  <si>
    <t>26,4</t>
  </si>
  <si>
    <t>Skyrius   Apsauginė signalizacija</t>
  </si>
  <si>
    <t>N50-313</t>
  </si>
  <si>
    <t>Priešgaisrinės ir apsauginės signalizacijos centralės 16 zonų išplėtimo modulio montavimas</t>
  </si>
  <si>
    <t>vnt.</t>
  </si>
  <si>
    <t>X88022001</t>
  </si>
  <si>
    <t>Centralės išplėtimo modulis</t>
  </si>
  <si>
    <t>kompl.</t>
  </si>
  <si>
    <t>X88022002</t>
  </si>
  <si>
    <t>Centralės išplėtimo blokas</t>
  </si>
  <si>
    <t>N50-201</t>
  </si>
  <si>
    <t>Sieninės paskirstymo  dėžutės montavimas</t>
  </si>
  <si>
    <t>X88022003</t>
  </si>
  <si>
    <t>Dėžė išplėtimo moduliams</t>
  </si>
  <si>
    <t>N50-311</t>
  </si>
  <si>
    <t>Priešgaisrinės ir apsauginės signalizacijos centralės išorinio valdymo pultelio montavimas</t>
  </si>
  <si>
    <t>X88022004</t>
  </si>
  <si>
    <t>Valdymo pultelis</t>
  </si>
  <si>
    <t>N50-321</t>
  </si>
  <si>
    <t>Magnetinio kontakto (įleidžiamo) montavimas, tvirtinant medsraigčiais</t>
  </si>
  <si>
    <t>X88022005</t>
  </si>
  <si>
    <t>Magnetinis kontaktas</t>
  </si>
  <si>
    <t>X88022006</t>
  </si>
  <si>
    <t>Magnetinis kontaktas vartams</t>
  </si>
  <si>
    <t>N50-315</t>
  </si>
  <si>
    <t>Priešgaisrinės ir apsauginės signalizacijos jutiklio montavimas, tvirtinant medsraigčiais</t>
  </si>
  <si>
    <t>X88022007</t>
  </si>
  <si>
    <t>Stiklo dūžio detektorius</t>
  </si>
  <si>
    <t>X88022008</t>
  </si>
  <si>
    <t>Judesio detektorius</t>
  </si>
  <si>
    <t>N50-345</t>
  </si>
  <si>
    <t>4 išėjimų nepertraukiamo maitinimo šaltinio montavimas</t>
  </si>
  <si>
    <t>X88022009</t>
  </si>
  <si>
    <t>Akumuliatorius neaptarnaujamas hermetiškas</t>
  </si>
  <si>
    <t>X88022010</t>
  </si>
  <si>
    <t>Maitinimo šaltinis</t>
  </si>
  <si>
    <t>N50-369</t>
  </si>
  <si>
    <t>Signalinio kabelio tarp sistemos elementų tiesimas paruoštose vagose (po tinku)</t>
  </si>
  <si>
    <t>100m</t>
  </si>
  <si>
    <t>N21-141</t>
  </si>
  <si>
    <t>Iki 25mm skersmens viniplastinių vamzdžių montavimas sienomis ir kolonomis su nejudomu tvirtinimu</t>
  </si>
  <si>
    <t>X88022011</t>
  </si>
  <si>
    <t>PP vamzdis d20</t>
  </si>
  <si>
    <t>m</t>
  </si>
  <si>
    <t>N21-142</t>
  </si>
  <si>
    <t>Iki 32mm skersmens viniplastinių vamzdžių montavimas sienomis ir kolonomis su nejudomu tvirtinimu</t>
  </si>
  <si>
    <t>X88022012</t>
  </si>
  <si>
    <t>PP vamzdis d32</t>
  </si>
  <si>
    <t>X88022014</t>
  </si>
  <si>
    <t>Papildomos instaliacinės medžiagos</t>
  </si>
  <si>
    <t>N50-383</t>
  </si>
  <si>
    <t>Mikroprocesorinės priešgaisrinės adresinės sistemos derininimas, kai sistemoje iki 378 jutiklių</t>
  </si>
  <si>
    <t>X88022054</t>
  </si>
  <si>
    <t>Programinė įranga</t>
  </si>
  <si>
    <t>Iš viso už skyrių  Apsauginė signalizacija</t>
  </si>
  <si>
    <t>Skyrius   Įeigos kontrolės įrenginiai ir medžiagos</t>
  </si>
  <si>
    <t>N50-402</t>
  </si>
  <si>
    <t>Praėjimo kontrolerių (centralės) montavimas ir komutavimas</t>
  </si>
  <si>
    <t>X88022017</t>
  </si>
  <si>
    <t>Dviejų skaitytuvų kontroleris</t>
  </si>
  <si>
    <t>X88022018</t>
  </si>
  <si>
    <t>Nuotolinis kortelių skaitytuvas</t>
  </si>
  <si>
    <t>N50-404</t>
  </si>
  <si>
    <t>Praėjimo kortelių priregistravimas kontroleryje</t>
  </si>
  <si>
    <t>10 vnt</t>
  </si>
  <si>
    <t>X88022019</t>
  </si>
  <si>
    <t>Atstuminė RFID kortelė</t>
  </si>
  <si>
    <t>X88022020</t>
  </si>
  <si>
    <t>Elektromechaninė spyna</t>
  </si>
  <si>
    <t>X88022021</t>
  </si>
  <si>
    <t>Dėžė durų kontroleriams</t>
  </si>
  <si>
    <t>N50-381</t>
  </si>
  <si>
    <t>Mikroprocesorinės priešgaisrinės adresinės sistemos derininimas, kai sistemoje iki 126 jutiklių</t>
  </si>
  <si>
    <t>Iš viso už skyrių  Įeigos kontrolės įrenginiai ir medžiagos</t>
  </si>
  <si>
    <t>Skyrius   Vaizdo stebėjimo medžiagos</t>
  </si>
  <si>
    <t>N50-398</t>
  </si>
  <si>
    <t>Komutacinių spintų surinkimas iš atskirų elementų ir montavimas, tvirtinant prie sienų</t>
  </si>
  <si>
    <t>X88022022</t>
  </si>
  <si>
    <t>Komutacinė spinta 42U, 2000x800x800 mm</t>
  </si>
  <si>
    <t>N50-401</t>
  </si>
  <si>
    <t>Kompiuterinių komutatorių montavimas, tvirtinant komutacinėse spintose</t>
  </si>
  <si>
    <t>X88022023</t>
  </si>
  <si>
    <t>Elektros matinimo panelė</t>
  </si>
  <si>
    <t>X88022024</t>
  </si>
  <si>
    <t>Ventiliatorių blokas su keturiais ventiliatoriais ir termostatu</t>
  </si>
  <si>
    <t>X88022025</t>
  </si>
  <si>
    <t>Lentyna / kampainis 300mm (iki 30kg)</t>
  </si>
  <si>
    <t>N21-191</t>
  </si>
  <si>
    <t>Dviejų-trijų gyslų laidų tiesimas  sienose ir paruoštose vagose (po tinku)</t>
  </si>
  <si>
    <t>X88022026</t>
  </si>
  <si>
    <t>Įžeminimo kabelis 1x16 mm</t>
  </si>
  <si>
    <t>X88022027</t>
  </si>
  <si>
    <t>Spec. varžtai</t>
  </si>
  <si>
    <t>X88022028</t>
  </si>
  <si>
    <t>Vaizdo stebėjimo programinė įranga ir serveris komplekte su kietaisiais diskais</t>
  </si>
  <si>
    <t>N50-341</t>
  </si>
  <si>
    <t>Lauko videokameros montavimas, tvirtinant prie sienos, dirbant iš bokštelio</t>
  </si>
  <si>
    <t>N50-393</t>
  </si>
  <si>
    <t>Videosignalo moduliatoriaus/demoduliatoriaus derinimas (1 kanalas)</t>
  </si>
  <si>
    <t>X88022029</t>
  </si>
  <si>
    <t>Lauko vaizdo stebėjimo kamera</t>
  </si>
  <si>
    <t>N50-339</t>
  </si>
  <si>
    <t>Vidinės videokameros (belaidės) su siųstuvu ir maitinimo šaltiniu montavimas, tvirtinant prie lubų</t>
  </si>
  <si>
    <t>X88022030</t>
  </si>
  <si>
    <t>Vidinė vaizdo stebėjimo kamera</t>
  </si>
  <si>
    <t>N50-399</t>
  </si>
  <si>
    <t>Kompiuterinių komutacinių 12 lizdų panelių montavimas komutacinėse spintose</t>
  </si>
  <si>
    <t>N50-400</t>
  </si>
  <si>
    <t>Kiekvienam 6 lizdų pokyčiui paneliuose prie normatyvo N50-399 pridėti arba atimti</t>
  </si>
  <si>
    <t>X88022031</t>
  </si>
  <si>
    <t>Komutacinis blokas</t>
  </si>
  <si>
    <t>X88022032</t>
  </si>
  <si>
    <t>Kabelių sutvarkymo panelė</t>
  </si>
  <si>
    <t>X88022056</t>
  </si>
  <si>
    <t>Įžeminimo panelė</t>
  </si>
  <si>
    <t>X88022033</t>
  </si>
  <si>
    <t>24 PoE komutatorius</t>
  </si>
  <si>
    <t>X88022034</t>
  </si>
  <si>
    <t>5 PoE komutatorius</t>
  </si>
  <si>
    <t>X88022035</t>
  </si>
  <si>
    <t>Kompiuterio komplektas</t>
  </si>
  <si>
    <t>X88022036</t>
  </si>
  <si>
    <t>UPS nepertraukiamo maitinimo šaltinis</t>
  </si>
  <si>
    <t>N1-428 (S10=1,15)</t>
  </si>
  <si>
    <t>Tranšėjų kasimas rankiniu būdu 1-2 kabeliams I-II grupės grunte iki 1m gylio</t>
  </si>
  <si>
    <t>km</t>
  </si>
  <si>
    <t>N21P-0111 (S10=1,15)</t>
  </si>
  <si>
    <t>Pakloto kabeliams tranšėjose įrengimas</t>
  </si>
  <si>
    <t>m3</t>
  </si>
  <si>
    <t>N21-6-1 (S10=1,15)</t>
  </si>
  <si>
    <t>Signalinės juostos paklojimas tranšėjoje virš pakloto kabelio</t>
  </si>
  <si>
    <t>N1-431 (S10=1,15)</t>
  </si>
  <si>
    <t>Tranšėjų užpylimas rankiniu būdu 1-2 kabeliams I-II grupės grunte</t>
  </si>
  <si>
    <t>N21P-0118</t>
  </si>
  <si>
    <t>Kabelių įtraukimas į paklotus vamzdžius tranšėjose , kai 1 m kabelio masė iki 1 kg</t>
  </si>
  <si>
    <t>X88022037</t>
  </si>
  <si>
    <t>Kabelis UTP Cat. 5e</t>
  </si>
  <si>
    <t>N50-396</t>
  </si>
  <si>
    <t>Kompiuterinės kištukinės jungties prijungimas prie kabelio gyslų galų</t>
  </si>
  <si>
    <t>X88022038</t>
  </si>
  <si>
    <t>Komutacinis kabelis</t>
  </si>
  <si>
    <t>X88022039</t>
  </si>
  <si>
    <t>PP vamzdis d25</t>
  </si>
  <si>
    <t>X88022041</t>
  </si>
  <si>
    <t>Iš viso už skyrių  Vaizdo stebėjimo medžiagos</t>
  </si>
  <si>
    <t>Skyrius   Neįgaliųjų pagalbos išvkietimos sistema</t>
  </si>
  <si>
    <t>N50-301</t>
  </si>
  <si>
    <t>2-4 zonų priešgaisrinės ir apsauginės signalizacijos centralės montavimas</t>
  </si>
  <si>
    <t>X88022042</t>
  </si>
  <si>
    <t>Neįgaliųjų pagalbos iškvietimo sistemos centrinis valdiklis</t>
  </si>
  <si>
    <t>X88022043</t>
  </si>
  <si>
    <t>X88022044</t>
  </si>
  <si>
    <t>WC indikatorius</t>
  </si>
  <si>
    <t>N50-318</t>
  </si>
  <si>
    <t>Pavojaus mygtuko (distacinio) montavimas</t>
  </si>
  <si>
    <t>X88022045</t>
  </si>
  <si>
    <t>Iškvietimo mygtukas su patraukiama virvute</t>
  </si>
  <si>
    <t>X88022046</t>
  </si>
  <si>
    <t>Dviejų klavišų jungiklis</t>
  </si>
  <si>
    <t>X88022047</t>
  </si>
  <si>
    <t>X88022048</t>
  </si>
  <si>
    <t>Lipdukas</t>
  </si>
  <si>
    <t>X88022049</t>
  </si>
  <si>
    <t>UK tipo dėžutė</t>
  </si>
  <si>
    <t>X88022050</t>
  </si>
  <si>
    <t>X88022052</t>
  </si>
  <si>
    <t>Papildomois instaliacinės medžiagos</t>
  </si>
  <si>
    <t>N50-380</t>
  </si>
  <si>
    <t>Mikroprocesorinės priešgaisrinės adresinės sistemos derininimas, kai sistemoje iki 60 jutiklių</t>
  </si>
  <si>
    <t>Iš viso už skyrių  Neįgaliųjų pagalbos išvkietimos sistema</t>
  </si>
  <si>
    <t>Iš viso #1</t>
  </si>
  <si>
    <t>PVM</t>
  </si>
  <si>
    <t>Sudarė:</t>
  </si>
  <si>
    <t>Iš viso #2</t>
  </si>
  <si>
    <t>Sudarė ____________________</t>
  </si>
  <si>
    <t>Užsakovas ____________________</t>
  </si>
  <si>
    <t>Rangovas ____________________</t>
  </si>
  <si>
    <t>Tiesioginės išlaidos su prisk.</t>
  </si>
  <si>
    <t>L o k a l i n ė  s ą m a t a  N r. 8</t>
  </si>
  <si>
    <t>Vieneto</t>
  </si>
  <si>
    <t>kaina</t>
  </si>
  <si>
    <t>Sudaryta 2022.04 kainų lygiu.</t>
  </si>
  <si>
    <t>6</t>
  </si>
  <si>
    <t>7</t>
  </si>
  <si>
    <t>D A R B Ų    K I E K I Ų    Ž I N I A R A Š T I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</si>
</sst>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;\-#,##0.00\ [$€-1]"/>
    <numFmt numFmtId="165" formatCode="#,##0.00\ [$Lt-1];\-#,##0.00\ [$Lt-1]"/>
    <numFmt numFmtId="166" formatCode="0.0%"/>
    <numFmt numFmtId="167" formatCode="0.0000"/>
  </numFmts>
  <fonts count="8">
    <font>
      <sz val="10"/>
      <name val="TimesLT"/>
      <charset val="186"/>
    </font>
    <font>
      <sz val="8"/>
      <name val="TimesLT"/>
      <charset val="186"/>
    </font>
    <font>
      <b/>
      <sz val="9.75"/>
      <name val="Times New Roman"/>
      <family val="1"/>
      <charset val="186"/>
    </font>
    <font>
      <sz val="9.75"/>
      <name val="Times New Roman"/>
      <family val="1"/>
      <charset val="186"/>
    </font>
    <font>
      <sz val="9.75"/>
      <color indexed="9"/>
      <name val="Times New Roman"/>
      <family val="1"/>
      <charset val="186"/>
    </font>
    <font>
      <i/>
      <sz val="9.75"/>
      <name val="Times New Roman"/>
      <family val="1"/>
      <charset val="186"/>
    </font>
    <font>
      <b/>
      <i/>
      <sz val="9.75"/>
      <name val="Times New Roman"/>
      <family val="1"/>
      <charset val="186"/>
    </font>
    <font>
      <b/>
      <sz val="9.75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/>
    <xf numFmtId="164" fontId="2" fillId="0" borderId="10" xfId="0" applyNumberFormat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9" fontId="3" fillId="0" borderId="0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1" fontId="4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top"/>
    </xf>
    <xf numFmtId="2" fontId="4" fillId="2" borderId="0" xfId="0" applyNumberFormat="1" applyFont="1" applyFill="1" applyAlignment="1">
      <alignment vertical="top"/>
    </xf>
    <xf numFmtId="167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Continuous" vertical="top"/>
    </xf>
    <xf numFmtId="0" fontId="4" fillId="2" borderId="0" xfId="0" applyFont="1" applyFill="1" applyAlignment="1">
      <alignment horizontal="centerContinuous"/>
    </xf>
    <xf numFmtId="2" fontId="4" fillId="2" borderId="0" xfId="0" applyNumberFormat="1" applyFont="1" applyFill="1" applyAlignment="1">
      <alignment horizontal="centerContinuous" vertical="top"/>
    </xf>
    <xf numFmtId="167" fontId="4" fillId="2" borderId="0" xfId="0" applyNumberFormat="1" applyFont="1" applyFill="1" applyAlignment="1">
      <alignment horizontal="centerContinuous" vertical="top"/>
    </xf>
    <xf numFmtId="0" fontId="3" fillId="0" borderId="0" xfId="0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67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/>
    </xf>
    <xf numFmtId="167" fontId="3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4" fontId="2" fillId="0" borderId="6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165" fontId="2" fillId="0" borderId="7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centerContinuous" vertical="center"/>
    </xf>
    <xf numFmtId="2" fontId="2" fillId="0" borderId="8" xfId="0" applyNumberFormat="1" applyFont="1" applyBorder="1" applyAlignment="1">
      <alignment horizontal="centerContinuous" vertical="center"/>
    </xf>
    <xf numFmtId="167" fontId="2" fillId="0" borderId="19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1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top" wrapText="1"/>
    </xf>
    <xf numFmtId="2" fontId="2" fillId="0" borderId="18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/>
    </xf>
    <xf numFmtId="167" fontId="2" fillId="0" borderId="5" xfId="0" quotePrefix="1" applyNumberFormat="1" applyFont="1" applyBorder="1" applyAlignment="1">
      <alignment horizontal="center" vertical="top"/>
    </xf>
    <xf numFmtId="1" fontId="2" fillId="0" borderId="5" xfId="0" quotePrefix="1" applyNumberFormat="1" applyFont="1" applyBorder="1" applyAlignment="1">
      <alignment horizontal="center" vertical="top"/>
    </xf>
    <xf numFmtId="0" fontId="3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/>
    <xf numFmtId="0" fontId="2" fillId="0" borderId="0" xfId="0" applyNumberFormat="1" applyFont="1" applyAlignment="1"/>
    <xf numFmtId="2" fontId="2" fillId="0" borderId="0" xfId="0" applyNumberFormat="1" applyFont="1" applyAlignment="1">
      <alignment horizontal="right" vertical="top"/>
    </xf>
    <xf numFmtId="2" fontId="2" fillId="0" borderId="0" xfId="0" quotePrefix="1" applyNumberFormat="1" applyFont="1" applyAlignment="1">
      <alignment horizontal="right" vertical="top"/>
    </xf>
    <xf numFmtId="1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2" fontId="3" fillId="0" borderId="0" xfId="0" applyNumberFormat="1" applyFont="1" applyBorder="1"/>
    <xf numFmtId="167" fontId="3" fillId="0" borderId="0" xfId="0" applyNumberFormat="1" applyFont="1" applyBorder="1"/>
    <xf numFmtId="166" fontId="3" fillId="3" borderId="0" xfId="0" applyNumberFormat="1" applyFont="1" applyFill="1" applyBorder="1"/>
    <xf numFmtId="1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2" fontId="3" fillId="0" borderId="0" xfId="0" applyNumberFormat="1" applyFont="1" applyBorder="1" applyAlignment="1">
      <alignment vertical="top"/>
    </xf>
    <xf numFmtId="167" fontId="3" fillId="0" borderId="0" xfId="0" applyNumberFormat="1" applyFont="1" applyBorder="1" applyAlignment="1">
      <alignment vertical="top"/>
    </xf>
    <xf numFmtId="2" fontId="3" fillId="0" borderId="0" xfId="0" applyNumberFormat="1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1" fontId="7" fillId="2" borderId="0" xfId="0" applyNumberFormat="1" applyFont="1" applyFill="1" applyAlignment="1">
      <alignment horizontal="centerContinuous" vertical="top"/>
    </xf>
    <xf numFmtId="0" fontId="2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2" fontId="2" fillId="0" borderId="11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 vertical="top"/>
    </xf>
    <xf numFmtId="1" fontId="3" fillId="0" borderId="13" xfId="0" applyNumberFormat="1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/>
    </xf>
    <xf numFmtId="0" fontId="3" fillId="0" borderId="13" xfId="0" applyNumberFormat="1" applyFont="1" applyBorder="1" applyAlignment="1">
      <alignment horizontal="center" vertical="top"/>
    </xf>
    <xf numFmtId="2" fontId="3" fillId="0" borderId="13" xfId="0" applyNumberFormat="1" applyFont="1" applyBorder="1" applyAlignment="1">
      <alignment horizontal="right" vertical="top"/>
    </xf>
    <xf numFmtId="1" fontId="3" fillId="0" borderId="9" xfId="0" applyNumberFormat="1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 wrapText="1"/>
    </xf>
    <xf numFmtId="1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2" fontId="3" fillId="0" borderId="10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2" fontId="3" fillId="0" borderId="10" xfId="0" applyNumberFormat="1" applyFont="1" applyBorder="1" applyAlignment="1">
      <alignment horizontal="right" vertical="top"/>
    </xf>
    <xf numFmtId="2" fontId="2" fillId="0" borderId="10" xfId="0" quotePrefix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left" vertical="top" wrapText="1"/>
    </xf>
    <xf numFmtId="2" fontId="3" fillId="0" borderId="9" xfId="0" applyNumberFormat="1" applyFont="1" applyBorder="1" applyAlignment="1">
      <alignment horizontal="center" vertical="top"/>
    </xf>
    <xf numFmtId="0" fontId="3" fillId="0" borderId="9" xfId="0" applyNumberFormat="1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right" vertical="top"/>
    </xf>
    <xf numFmtId="1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right" vertical="top"/>
    </xf>
    <xf numFmtId="1" fontId="3" fillId="0" borderId="14" xfId="0" applyNumberFormat="1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2" fontId="2" fillId="0" borderId="16" xfId="0" applyNumberFormat="1" applyFont="1" applyBorder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2" fontId="2" fillId="0" borderId="17" xfId="0" applyNumberFormat="1" applyFont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right" vertical="top"/>
    </xf>
    <xf numFmtId="0" fontId="2" fillId="0" borderId="17" xfId="0" applyFont="1" applyBorder="1" applyAlignment="1">
      <alignment vertical="top" wrapText="1"/>
    </xf>
    <xf numFmtId="0" fontId="2" fillId="0" borderId="17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2" fontId="3" fillId="0" borderId="17" xfId="0" applyNumberFormat="1" applyFont="1" applyBorder="1" applyAlignment="1">
      <alignment horizontal="left"/>
    </xf>
    <xf numFmtId="2" fontId="3" fillId="0" borderId="17" xfId="0" applyNumberFormat="1" applyFont="1" applyBorder="1"/>
    <xf numFmtId="167" fontId="3" fillId="0" borderId="17" xfId="0" applyNumberFormat="1" applyFont="1" applyBorder="1"/>
    <xf numFmtId="0" fontId="2" fillId="0" borderId="20" xfId="0" applyNumberFormat="1" applyFont="1" applyBorder="1" applyAlignment="1">
      <alignment horizontal="center" vertical="top"/>
    </xf>
    <xf numFmtId="2" fontId="2" fillId="0" borderId="13" xfId="0" quotePrefix="1" applyNumberFormat="1" applyFont="1" applyBorder="1" applyAlignment="1">
      <alignment horizontal="right" vertical="top"/>
    </xf>
    <xf numFmtId="0" fontId="2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top"/>
    </xf>
    <xf numFmtId="0" fontId="3" fillId="0" borderId="16" xfId="0" applyFont="1" applyBorder="1"/>
    <xf numFmtId="0" fontId="3" fillId="0" borderId="16" xfId="0" applyFont="1" applyBorder="1" applyAlignment="1">
      <alignment horizontal="left"/>
    </xf>
    <xf numFmtId="2" fontId="3" fillId="0" borderId="16" xfId="0" applyNumberFormat="1" applyFont="1" applyBorder="1"/>
    <xf numFmtId="166" fontId="3" fillId="3" borderId="16" xfId="0" applyNumberFormat="1" applyFont="1" applyFill="1" applyBorder="1"/>
    <xf numFmtId="167" fontId="3" fillId="0" borderId="16" xfId="0" applyNumberFormat="1" applyFont="1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xpertV6/DARBAS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RBASN"/>
    </sheetNames>
    <definedNames>
      <definedName name="OK_SP"/>
      <definedName name="SPaus111"/>
      <definedName name="taisyti_k41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K166"/>
  <sheetViews>
    <sheetView showZeros="0" tabSelected="1" workbookViewId="0">
      <pane ySplit="2" topLeftCell="A3" activePane="bottomLeft" state="frozen"/>
      <selection pane="bottomLeft" activeCell="A142" sqref="A142"/>
    </sheetView>
  </sheetViews>
  <sheetFormatPr defaultColWidth="9.33203125" defaultRowHeight="12.75"/>
  <cols>
    <col min="1" max="1" width="4.6640625" style="70" customWidth="1"/>
    <col min="2" max="2" width="9" style="71" customWidth="1"/>
    <col min="3" max="3" width="31.6640625" style="72" customWidth="1"/>
    <col min="4" max="4" width="7.1640625" style="84" customWidth="1"/>
    <col min="5" max="5" width="8.33203125" style="84" customWidth="1"/>
    <col min="6" max="6" width="10" style="85" hidden="1" customWidth="1"/>
    <col min="7" max="7" width="10.83203125" style="85" hidden="1" customWidth="1"/>
    <col min="8" max="8" width="10.1640625" style="85" hidden="1" customWidth="1"/>
    <col min="9" max="9" width="10.1640625" style="86" customWidth="1"/>
    <col min="10" max="10" width="14.33203125" style="85" customWidth="1"/>
    <col min="11" max="16384" width="9.33203125" style="4"/>
  </cols>
  <sheetData>
    <row r="1" spans="1:10" s="19" customFormat="1">
      <c r="A1" s="13" t="s">
        <v>200</v>
      </c>
      <c r="B1" s="14"/>
      <c r="C1" s="15">
        <v>130</v>
      </c>
      <c r="D1" s="16"/>
      <c r="E1" s="16">
        <v>116</v>
      </c>
      <c r="F1" s="17"/>
      <c r="G1" s="17"/>
      <c r="H1" s="17"/>
      <c r="I1" s="18"/>
      <c r="J1" s="17"/>
    </row>
    <row r="2" spans="1:10" s="19" customFormat="1">
      <c r="A2" s="87" t="s">
        <v>206</v>
      </c>
      <c r="B2" s="20"/>
      <c r="C2" s="20"/>
      <c r="D2" s="20"/>
      <c r="E2" s="21"/>
      <c r="F2" s="22"/>
      <c r="G2" s="22"/>
      <c r="H2" s="22"/>
      <c r="I2" s="23"/>
      <c r="J2" s="22"/>
    </row>
    <row r="3" spans="1:10" s="27" customFormat="1">
      <c r="A3" s="24" t="s">
        <v>203</v>
      </c>
      <c r="B3" s="24"/>
      <c r="C3" s="24"/>
      <c r="D3" s="24"/>
      <c r="E3" s="24"/>
      <c r="F3" s="25"/>
      <c r="G3" s="25"/>
      <c r="H3" s="25"/>
      <c r="I3" s="26"/>
      <c r="J3" s="25"/>
    </row>
    <row r="4" spans="1:10" s="27" customFormat="1" ht="12.6" customHeight="1">
      <c r="A4" s="1"/>
      <c r="B4" s="28"/>
      <c r="C4" s="3"/>
      <c r="F4" s="29"/>
      <c r="G4" s="29"/>
      <c r="H4" s="29"/>
      <c r="I4" s="30"/>
      <c r="J4" s="29"/>
    </row>
    <row r="5" spans="1:10" s="27" customFormat="1" ht="38.25" customHeight="1">
      <c r="A5" s="31" t="s">
        <v>0</v>
      </c>
      <c r="B5" s="28"/>
      <c r="C5" s="143" t="s">
        <v>17</v>
      </c>
      <c r="D5" s="144"/>
      <c r="E5" s="144"/>
      <c r="F5" s="144"/>
      <c r="G5" s="144"/>
      <c r="H5" s="144"/>
      <c r="I5" s="144"/>
      <c r="J5" s="144"/>
    </row>
    <row r="6" spans="1:10" s="27" customFormat="1" ht="54" customHeight="1" thickBot="1">
      <c r="A6" s="31" t="s">
        <v>1</v>
      </c>
      <c r="B6" s="28"/>
      <c r="C6" s="143" t="s">
        <v>17</v>
      </c>
      <c r="D6" s="144"/>
      <c r="E6" s="144"/>
      <c r="F6" s="144"/>
      <c r="G6" s="144"/>
      <c r="H6" s="29"/>
      <c r="I6" s="30"/>
      <c r="J6" s="29"/>
    </row>
    <row r="7" spans="1:10" s="27" customFormat="1" ht="15" thickTop="1" thickBot="1">
      <c r="A7" s="31" t="s">
        <v>2</v>
      </c>
      <c r="B7" s="28"/>
      <c r="C7" s="143" t="s">
        <v>18</v>
      </c>
      <c r="D7" s="144"/>
      <c r="E7" s="144"/>
      <c r="F7" s="144"/>
      <c r="G7" s="144"/>
      <c r="H7" s="32" t="s">
        <v>3</v>
      </c>
      <c r="I7" s="33"/>
      <c r="J7" s="34">
        <f>J144</f>
        <v>126325.63000000002</v>
      </c>
    </row>
    <row r="8" spans="1:10" s="27" customFormat="1" ht="13.5" thickTop="1">
      <c r="A8" s="35"/>
      <c r="B8" s="28"/>
      <c r="F8" s="29"/>
      <c r="G8" s="29"/>
      <c r="H8" s="29"/>
      <c r="I8" s="30"/>
      <c r="J8" s="36"/>
    </row>
    <row r="9" spans="1:10" s="45" customFormat="1">
      <c r="A9" s="37" t="s">
        <v>4</v>
      </c>
      <c r="B9" s="38" t="s">
        <v>5</v>
      </c>
      <c r="C9" s="38" t="s">
        <v>6</v>
      </c>
      <c r="D9" s="39" t="s">
        <v>7</v>
      </c>
      <c r="E9" s="39" t="s">
        <v>12</v>
      </c>
      <c r="F9" s="40" t="s">
        <v>199</v>
      </c>
      <c r="G9" s="41"/>
      <c r="H9" s="42"/>
      <c r="I9" s="43" t="s">
        <v>201</v>
      </c>
      <c r="J9" s="44" t="s">
        <v>16</v>
      </c>
    </row>
    <row r="10" spans="1:10" ht="39" customHeight="1">
      <c r="A10" s="46" t="s">
        <v>8</v>
      </c>
      <c r="B10" s="47" t="s">
        <v>9</v>
      </c>
      <c r="C10" s="47" t="s">
        <v>10</v>
      </c>
      <c r="D10" s="48" t="s">
        <v>11</v>
      </c>
      <c r="E10" s="49"/>
      <c r="F10" s="50" t="s">
        <v>13</v>
      </c>
      <c r="G10" s="50" t="s">
        <v>14</v>
      </c>
      <c r="H10" s="50" t="s">
        <v>15</v>
      </c>
      <c r="I10" s="51" t="s">
        <v>202</v>
      </c>
      <c r="J10" s="52"/>
    </row>
    <row r="11" spans="1:10" s="58" customFormat="1">
      <c r="A11" s="53">
        <v>1</v>
      </c>
      <c r="B11" s="54">
        <v>2</v>
      </c>
      <c r="C11" s="54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6" t="s">
        <v>204</v>
      </c>
      <c r="J11" s="57" t="s">
        <v>205</v>
      </c>
    </row>
    <row r="12" spans="1:10">
      <c r="A12" s="59"/>
      <c r="B12" s="60"/>
      <c r="C12" s="60" t="s">
        <v>19</v>
      </c>
      <c r="D12" s="61"/>
      <c r="E12" s="62"/>
      <c r="F12" s="63"/>
      <c r="G12" s="63"/>
      <c r="H12" s="63"/>
      <c r="I12" s="63"/>
      <c r="J12" s="64" t="s">
        <v>20</v>
      </c>
    </row>
    <row r="13" spans="1:10">
      <c r="A13" s="59"/>
      <c r="B13" s="60"/>
      <c r="C13" s="60" t="s">
        <v>21</v>
      </c>
      <c r="D13" s="61"/>
      <c r="E13" s="62"/>
      <c r="F13" s="63"/>
      <c r="G13" s="63"/>
      <c r="H13" s="63"/>
      <c r="I13" s="63"/>
      <c r="J13" s="64" t="s">
        <v>22</v>
      </c>
    </row>
    <row r="14" spans="1:10">
      <c r="A14" s="65"/>
      <c r="B14" s="66"/>
      <c r="C14" s="67"/>
      <c r="D14" s="68"/>
      <c r="E14" s="69"/>
      <c r="F14" s="63"/>
      <c r="G14" s="63"/>
      <c r="H14" s="63"/>
      <c r="I14" s="63"/>
      <c r="J14" s="63"/>
    </row>
    <row r="15" spans="1:10" ht="25.5">
      <c r="A15" s="115"/>
      <c r="B15" s="116"/>
      <c r="C15" s="93" t="s">
        <v>23</v>
      </c>
      <c r="D15" s="94"/>
      <c r="E15" s="95"/>
      <c r="F15" s="117"/>
      <c r="G15" s="117"/>
      <c r="H15" s="117"/>
      <c r="I15" s="117"/>
      <c r="J15" s="117"/>
    </row>
    <row r="16" spans="1:10" ht="38.25">
      <c r="A16" s="104">
        <v>1</v>
      </c>
      <c r="B16" s="105" t="s">
        <v>24</v>
      </c>
      <c r="C16" s="106" t="s">
        <v>25</v>
      </c>
      <c r="D16" s="107" t="s">
        <v>26</v>
      </c>
      <c r="E16" s="108">
        <v>6</v>
      </c>
      <c r="F16" s="109"/>
      <c r="G16" s="109"/>
      <c r="H16" s="109"/>
      <c r="I16" s="109">
        <v>48.5</v>
      </c>
      <c r="J16" s="109">
        <f t="shared" ref="J16:J45" si="0">ROUND(I16*E16,2)</f>
        <v>291</v>
      </c>
    </row>
    <row r="17" spans="1:10" ht="25.5">
      <c r="A17" s="102">
        <v>2</v>
      </c>
      <c r="B17" s="103" t="s">
        <v>27</v>
      </c>
      <c r="C17" s="111" t="s">
        <v>28</v>
      </c>
      <c r="D17" s="112" t="s">
        <v>29</v>
      </c>
      <c r="E17" s="113">
        <v>6</v>
      </c>
      <c r="F17" s="114"/>
      <c r="G17" s="114"/>
      <c r="H17" s="114"/>
      <c r="I17" s="114">
        <v>733.39</v>
      </c>
      <c r="J17" s="114">
        <f t="shared" si="0"/>
        <v>4400.34</v>
      </c>
    </row>
    <row r="18" spans="1:10" ht="38.25">
      <c r="A18" s="104">
        <v>3</v>
      </c>
      <c r="B18" s="105" t="s">
        <v>24</v>
      </c>
      <c r="C18" s="106" t="s">
        <v>25</v>
      </c>
      <c r="D18" s="107" t="s">
        <v>26</v>
      </c>
      <c r="E18" s="108">
        <v>5</v>
      </c>
      <c r="F18" s="109"/>
      <c r="G18" s="109"/>
      <c r="H18" s="109"/>
      <c r="I18" s="109">
        <v>48.5</v>
      </c>
      <c r="J18" s="109">
        <f t="shared" si="0"/>
        <v>242.5</v>
      </c>
    </row>
    <row r="19" spans="1:10" ht="25.5">
      <c r="A19" s="104">
        <v>4</v>
      </c>
      <c r="B19" s="105" t="s">
        <v>30</v>
      </c>
      <c r="C19" s="106" t="s">
        <v>31</v>
      </c>
      <c r="D19" s="107" t="s">
        <v>11</v>
      </c>
      <c r="E19" s="108">
        <v>5</v>
      </c>
      <c r="F19" s="109"/>
      <c r="G19" s="109"/>
      <c r="H19" s="109"/>
      <c r="I19" s="109">
        <v>184.19</v>
      </c>
      <c r="J19" s="109">
        <f t="shared" si="0"/>
        <v>920.95</v>
      </c>
    </row>
    <row r="20" spans="1:10" ht="25.5">
      <c r="A20" s="104">
        <v>5</v>
      </c>
      <c r="B20" s="105" t="s">
        <v>32</v>
      </c>
      <c r="C20" s="106" t="s">
        <v>33</v>
      </c>
      <c r="D20" s="107" t="s">
        <v>11</v>
      </c>
      <c r="E20" s="108">
        <v>4</v>
      </c>
      <c r="F20" s="109"/>
      <c r="G20" s="109"/>
      <c r="H20" s="109"/>
      <c r="I20" s="109">
        <v>46.29</v>
      </c>
      <c r="J20" s="109">
        <f t="shared" si="0"/>
        <v>185.16</v>
      </c>
    </row>
    <row r="21" spans="1:10" ht="25.5">
      <c r="A21" s="104">
        <v>6</v>
      </c>
      <c r="B21" s="105" t="s">
        <v>34</v>
      </c>
      <c r="C21" s="106" t="s">
        <v>35</v>
      </c>
      <c r="D21" s="107" t="s">
        <v>11</v>
      </c>
      <c r="E21" s="108">
        <v>4</v>
      </c>
      <c r="F21" s="109"/>
      <c r="G21" s="109"/>
      <c r="H21" s="109"/>
      <c r="I21" s="109">
        <v>36.479999999999997</v>
      </c>
      <c r="J21" s="109">
        <f t="shared" si="0"/>
        <v>145.91999999999999</v>
      </c>
    </row>
    <row r="22" spans="1:10" ht="38.25">
      <c r="A22" s="104">
        <v>7</v>
      </c>
      <c r="B22" s="105" t="s">
        <v>36</v>
      </c>
      <c r="C22" s="106" t="s">
        <v>37</v>
      </c>
      <c r="D22" s="107" t="s">
        <v>26</v>
      </c>
      <c r="E22" s="108">
        <v>2</v>
      </c>
      <c r="F22" s="109"/>
      <c r="G22" s="109"/>
      <c r="H22" s="109"/>
      <c r="I22" s="109">
        <v>8.24</v>
      </c>
      <c r="J22" s="109">
        <f t="shared" si="0"/>
        <v>16.48</v>
      </c>
    </row>
    <row r="23" spans="1:10" ht="25.5">
      <c r="A23" s="104">
        <v>8</v>
      </c>
      <c r="B23" s="105" t="s">
        <v>38</v>
      </c>
      <c r="C23" s="106" t="s">
        <v>39</v>
      </c>
      <c r="D23" s="107" t="s">
        <v>11</v>
      </c>
      <c r="E23" s="108">
        <v>2</v>
      </c>
      <c r="F23" s="109"/>
      <c r="G23" s="109"/>
      <c r="H23" s="109"/>
      <c r="I23" s="109">
        <v>360.48</v>
      </c>
      <c r="J23" s="109">
        <f t="shared" si="0"/>
        <v>720.96</v>
      </c>
    </row>
    <row r="24" spans="1:10" ht="38.25">
      <c r="A24" s="104">
        <v>9</v>
      </c>
      <c r="B24" s="105" t="s">
        <v>40</v>
      </c>
      <c r="C24" s="106" t="s">
        <v>41</v>
      </c>
      <c r="D24" s="107" t="s">
        <v>26</v>
      </c>
      <c r="E24" s="108">
        <v>195</v>
      </c>
      <c r="F24" s="109"/>
      <c r="G24" s="109"/>
      <c r="H24" s="109"/>
      <c r="I24" s="109">
        <v>6.45</v>
      </c>
      <c r="J24" s="109">
        <f t="shared" si="0"/>
        <v>1257.75</v>
      </c>
    </row>
    <row r="25" spans="1:10" ht="25.5">
      <c r="A25" s="104">
        <v>10</v>
      </c>
      <c r="B25" s="105" t="s">
        <v>42</v>
      </c>
      <c r="C25" s="106" t="s">
        <v>43</v>
      </c>
      <c r="D25" s="107" t="s">
        <v>11</v>
      </c>
      <c r="E25" s="108">
        <v>195</v>
      </c>
      <c r="F25" s="109"/>
      <c r="G25" s="109"/>
      <c r="H25" s="109"/>
      <c r="I25" s="109">
        <v>2.73</v>
      </c>
      <c r="J25" s="109">
        <f t="shared" si="0"/>
        <v>532.35</v>
      </c>
    </row>
    <row r="26" spans="1:10" ht="38.25">
      <c r="A26" s="104">
        <v>11</v>
      </c>
      <c r="B26" s="105" t="s">
        <v>40</v>
      </c>
      <c r="C26" s="106" t="s">
        <v>41</v>
      </c>
      <c r="D26" s="107" t="s">
        <v>26</v>
      </c>
      <c r="E26" s="108">
        <v>2</v>
      </c>
      <c r="F26" s="109"/>
      <c r="G26" s="109"/>
      <c r="H26" s="109"/>
      <c r="I26" s="109">
        <v>6.43</v>
      </c>
      <c r="J26" s="109">
        <f t="shared" si="0"/>
        <v>12.86</v>
      </c>
    </row>
    <row r="27" spans="1:10" ht="25.5">
      <c r="A27" s="104">
        <v>12</v>
      </c>
      <c r="B27" s="105" t="s">
        <v>44</v>
      </c>
      <c r="C27" s="106" t="s">
        <v>45</v>
      </c>
      <c r="D27" s="107" t="s">
        <v>11</v>
      </c>
      <c r="E27" s="108">
        <v>2</v>
      </c>
      <c r="F27" s="109"/>
      <c r="G27" s="109"/>
      <c r="H27" s="109"/>
      <c r="I27" s="109">
        <v>54.54</v>
      </c>
      <c r="J27" s="109">
        <f t="shared" si="0"/>
        <v>109.08</v>
      </c>
    </row>
    <row r="28" spans="1:10" ht="51">
      <c r="A28" s="104">
        <v>13</v>
      </c>
      <c r="B28" s="105" t="s">
        <v>46</v>
      </c>
      <c r="C28" s="106" t="s">
        <v>47</v>
      </c>
      <c r="D28" s="107" t="s">
        <v>26</v>
      </c>
      <c r="E28" s="108">
        <v>68</v>
      </c>
      <c r="F28" s="109"/>
      <c r="G28" s="109"/>
      <c r="H28" s="109"/>
      <c r="I28" s="109">
        <v>6.56</v>
      </c>
      <c r="J28" s="109">
        <f t="shared" si="0"/>
        <v>446.08</v>
      </c>
    </row>
    <row r="29" spans="1:10" ht="25.5">
      <c r="A29" s="104">
        <v>14</v>
      </c>
      <c r="B29" s="105" t="s">
        <v>48</v>
      </c>
      <c r="C29" s="106" t="s">
        <v>49</v>
      </c>
      <c r="D29" s="107" t="s">
        <v>11</v>
      </c>
      <c r="E29" s="108">
        <v>68</v>
      </c>
      <c r="F29" s="109"/>
      <c r="G29" s="109"/>
      <c r="H29" s="109"/>
      <c r="I29" s="109">
        <v>23.77</v>
      </c>
      <c r="J29" s="109">
        <f t="shared" si="0"/>
        <v>1616.36</v>
      </c>
    </row>
    <row r="30" spans="1:10" ht="51">
      <c r="A30" s="104">
        <v>15</v>
      </c>
      <c r="B30" s="105" t="s">
        <v>46</v>
      </c>
      <c r="C30" s="106" t="s">
        <v>47</v>
      </c>
      <c r="D30" s="107" t="s">
        <v>26</v>
      </c>
      <c r="E30" s="108">
        <v>66</v>
      </c>
      <c r="F30" s="109"/>
      <c r="G30" s="109"/>
      <c r="H30" s="109"/>
      <c r="I30" s="109">
        <v>6.56</v>
      </c>
      <c r="J30" s="109">
        <f t="shared" si="0"/>
        <v>432.96</v>
      </c>
    </row>
    <row r="31" spans="1:10" ht="25.5">
      <c r="A31" s="104">
        <v>16</v>
      </c>
      <c r="B31" s="105" t="s">
        <v>50</v>
      </c>
      <c r="C31" s="106" t="s">
        <v>51</v>
      </c>
      <c r="D31" s="107" t="s">
        <v>11</v>
      </c>
      <c r="E31" s="108">
        <v>66</v>
      </c>
      <c r="F31" s="109"/>
      <c r="G31" s="109"/>
      <c r="H31" s="109"/>
      <c r="I31" s="109">
        <v>45.47</v>
      </c>
      <c r="J31" s="109">
        <f t="shared" si="0"/>
        <v>3001.02</v>
      </c>
    </row>
    <row r="32" spans="1:10" ht="25.5">
      <c r="A32" s="104">
        <v>17</v>
      </c>
      <c r="B32" s="105" t="s">
        <v>52</v>
      </c>
      <c r="C32" s="106" t="s">
        <v>53</v>
      </c>
      <c r="D32" s="107" t="s">
        <v>26</v>
      </c>
      <c r="E32" s="108">
        <v>4</v>
      </c>
      <c r="F32" s="109"/>
      <c r="G32" s="109"/>
      <c r="H32" s="109"/>
      <c r="I32" s="109">
        <v>35.79</v>
      </c>
      <c r="J32" s="109">
        <f t="shared" si="0"/>
        <v>143.16</v>
      </c>
    </row>
    <row r="33" spans="1:11" ht="25.5">
      <c r="A33" s="104">
        <v>18</v>
      </c>
      <c r="B33" s="105" t="s">
        <v>54</v>
      </c>
      <c r="C33" s="106" t="s">
        <v>55</v>
      </c>
      <c r="D33" s="107" t="s">
        <v>11</v>
      </c>
      <c r="E33" s="108">
        <v>4</v>
      </c>
      <c r="F33" s="109"/>
      <c r="G33" s="109"/>
      <c r="H33" s="109"/>
      <c r="I33" s="109">
        <v>11.36</v>
      </c>
      <c r="J33" s="109">
        <f t="shared" si="0"/>
        <v>45.44</v>
      </c>
    </row>
    <row r="34" spans="1:11" ht="25.5">
      <c r="A34" s="104">
        <v>19</v>
      </c>
      <c r="B34" s="105" t="s">
        <v>52</v>
      </c>
      <c r="C34" s="106" t="s">
        <v>53</v>
      </c>
      <c r="D34" s="107" t="s">
        <v>26</v>
      </c>
      <c r="E34" s="108">
        <v>4</v>
      </c>
      <c r="F34" s="109"/>
      <c r="G34" s="109"/>
      <c r="H34" s="109"/>
      <c r="I34" s="109">
        <v>35.79</v>
      </c>
      <c r="J34" s="109">
        <f t="shared" si="0"/>
        <v>143.16</v>
      </c>
    </row>
    <row r="35" spans="1:11" ht="25.5">
      <c r="A35" s="104">
        <v>20</v>
      </c>
      <c r="B35" s="105" t="s">
        <v>56</v>
      </c>
      <c r="C35" s="106" t="s">
        <v>57</v>
      </c>
      <c r="D35" s="107" t="s">
        <v>11</v>
      </c>
      <c r="E35" s="108">
        <v>4</v>
      </c>
      <c r="F35" s="109"/>
      <c r="G35" s="109"/>
      <c r="H35" s="109"/>
      <c r="I35" s="109">
        <v>272.89</v>
      </c>
      <c r="J35" s="109">
        <f t="shared" si="0"/>
        <v>1091.56</v>
      </c>
    </row>
    <row r="36" spans="1:11" ht="38.25">
      <c r="A36" s="104">
        <v>21</v>
      </c>
      <c r="B36" s="105" t="s">
        <v>58</v>
      </c>
      <c r="C36" s="106" t="s">
        <v>59</v>
      </c>
      <c r="D36" s="107" t="s">
        <v>60</v>
      </c>
      <c r="E36" s="108">
        <v>3.15</v>
      </c>
      <c r="F36" s="109"/>
      <c r="G36" s="109"/>
      <c r="H36" s="109"/>
      <c r="I36" s="109">
        <v>297.66000000000003</v>
      </c>
      <c r="J36" s="109">
        <f t="shared" si="0"/>
        <v>937.63</v>
      </c>
    </row>
    <row r="37" spans="1:11" ht="38.25">
      <c r="A37" s="104">
        <v>22</v>
      </c>
      <c r="B37" s="105" t="s">
        <v>58</v>
      </c>
      <c r="C37" s="106" t="s">
        <v>59</v>
      </c>
      <c r="D37" s="107" t="s">
        <v>60</v>
      </c>
      <c r="E37" s="108">
        <v>7.1</v>
      </c>
      <c r="F37" s="109"/>
      <c r="G37" s="109"/>
      <c r="H37" s="109"/>
      <c r="I37" s="109">
        <v>297.67</v>
      </c>
      <c r="J37" s="109">
        <f t="shared" si="0"/>
        <v>2113.46</v>
      </c>
    </row>
    <row r="38" spans="1:11" ht="38.25">
      <c r="A38" s="104">
        <v>23</v>
      </c>
      <c r="B38" s="105" t="s">
        <v>58</v>
      </c>
      <c r="C38" s="106" t="s">
        <v>59</v>
      </c>
      <c r="D38" s="107" t="s">
        <v>60</v>
      </c>
      <c r="E38" s="108">
        <v>79.05</v>
      </c>
      <c r="F38" s="109"/>
      <c r="G38" s="109"/>
      <c r="H38" s="109"/>
      <c r="I38" s="109">
        <v>297.68</v>
      </c>
      <c r="J38" s="109">
        <f t="shared" si="0"/>
        <v>23531.599999999999</v>
      </c>
    </row>
    <row r="39" spans="1:11" ht="51">
      <c r="A39" s="104">
        <v>24</v>
      </c>
      <c r="B39" s="105" t="s">
        <v>61</v>
      </c>
      <c r="C39" s="106" t="s">
        <v>62</v>
      </c>
      <c r="D39" s="107" t="s">
        <v>60</v>
      </c>
      <c r="E39" s="108">
        <v>12.5</v>
      </c>
      <c r="F39" s="109"/>
      <c r="G39" s="109"/>
      <c r="H39" s="109"/>
      <c r="I39" s="109">
        <v>489.62</v>
      </c>
      <c r="J39" s="109">
        <f t="shared" si="0"/>
        <v>6120.25</v>
      </c>
    </row>
    <row r="40" spans="1:11" ht="25.5">
      <c r="A40" s="104">
        <v>25</v>
      </c>
      <c r="B40" s="105" t="s">
        <v>63</v>
      </c>
      <c r="C40" s="106" t="s">
        <v>64</v>
      </c>
      <c r="D40" s="107" t="s">
        <v>65</v>
      </c>
      <c r="E40" s="108">
        <v>1262.5</v>
      </c>
      <c r="F40" s="109"/>
      <c r="G40" s="109"/>
      <c r="H40" s="109"/>
      <c r="I40" s="109">
        <v>0.88</v>
      </c>
      <c r="J40" s="109">
        <f t="shared" si="0"/>
        <v>1111</v>
      </c>
    </row>
    <row r="41" spans="1:11" ht="51">
      <c r="A41" s="104">
        <v>26</v>
      </c>
      <c r="B41" s="105" t="s">
        <v>66</v>
      </c>
      <c r="C41" s="106" t="s">
        <v>67</v>
      </c>
      <c r="D41" s="107" t="s">
        <v>60</v>
      </c>
      <c r="E41" s="108">
        <v>5</v>
      </c>
      <c r="F41" s="109"/>
      <c r="G41" s="109"/>
      <c r="H41" s="109"/>
      <c r="I41" s="109">
        <v>576.05999999999995</v>
      </c>
      <c r="J41" s="109">
        <f t="shared" si="0"/>
        <v>2880.3</v>
      </c>
    </row>
    <row r="42" spans="1:11" ht="25.5">
      <c r="A42" s="104">
        <v>27</v>
      </c>
      <c r="B42" s="105" t="s">
        <v>68</v>
      </c>
      <c r="C42" s="106" t="s">
        <v>69</v>
      </c>
      <c r="D42" s="107" t="s">
        <v>65</v>
      </c>
      <c r="E42" s="108">
        <v>505</v>
      </c>
      <c r="F42" s="109"/>
      <c r="G42" s="109"/>
      <c r="H42" s="109"/>
      <c r="I42" s="109">
        <v>1.57</v>
      </c>
      <c r="J42" s="109">
        <f t="shared" si="0"/>
        <v>792.85</v>
      </c>
    </row>
    <row r="43" spans="1:11" ht="25.5">
      <c r="A43" s="104">
        <v>28</v>
      </c>
      <c r="B43" s="105" t="s">
        <v>70</v>
      </c>
      <c r="C43" s="106" t="s">
        <v>71</v>
      </c>
      <c r="D43" s="107" t="s">
        <v>29</v>
      </c>
      <c r="E43" s="108">
        <v>1</v>
      </c>
      <c r="F43" s="109"/>
      <c r="G43" s="109"/>
      <c r="H43" s="109"/>
      <c r="I43" s="109">
        <v>224.52</v>
      </c>
      <c r="J43" s="109">
        <f t="shared" si="0"/>
        <v>224.52</v>
      </c>
    </row>
    <row r="44" spans="1:11" ht="38.25">
      <c r="A44" s="96">
        <v>29</v>
      </c>
      <c r="B44" s="97" t="s">
        <v>72</v>
      </c>
      <c r="C44" s="98" t="s">
        <v>73</v>
      </c>
      <c r="D44" s="99" t="s">
        <v>26</v>
      </c>
      <c r="E44" s="100">
        <v>1</v>
      </c>
      <c r="F44" s="101"/>
      <c r="G44" s="101"/>
      <c r="H44" s="101"/>
      <c r="I44" s="101">
        <v>226.75</v>
      </c>
      <c r="J44" s="101">
        <f t="shared" si="0"/>
        <v>226.75</v>
      </c>
    </row>
    <row r="45" spans="1:11" ht="25.5">
      <c r="A45" s="104">
        <v>30</v>
      </c>
      <c r="B45" s="105" t="s">
        <v>74</v>
      </c>
      <c r="C45" s="106" t="s">
        <v>75</v>
      </c>
      <c r="D45" s="107" t="s">
        <v>29</v>
      </c>
      <c r="E45" s="108">
        <v>1</v>
      </c>
      <c r="F45" s="109"/>
      <c r="G45" s="109"/>
      <c r="H45" s="109"/>
      <c r="I45" s="109">
        <v>752</v>
      </c>
      <c r="J45" s="109">
        <f t="shared" si="0"/>
        <v>752</v>
      </c>
    </row>
    <row r="46" spans="1:11" ht="25.5">
      <c r="A46" s="118"/>
      <c r="B46" s="119"/>
      <c r="C46" s="120" t="s">
        <v>76</v>
      </c>
      <c r="D46" s="121"/>
      <c r="E46" s="122"/>
      <c r="F46" s="110"/>
      <c r="G46" s="110"/>
      <c r="H46" s="110"/>
      <c r="I46" s="110"/>
      <c r="J46" s="110" t="str">
        <f>TEXT(SUM(J15:J45),"0,00")</f>
        <v>54445,45</v>
      </c>
      <c r="K46" s="73"/>
    </row>
    <row r="47" spans="1:11">
      <c r="A47" s="125"/>
      <c r="B47" s="126"/>
      <c r="C47" s="88"/>
      <c r="D47" s="89"/>
      <c r="E47" s="90"/>
      <c r="F47" s="127"/>
      <c r="G47" s="127"/>
      <c r="H47" s="127"/>
      <c r="I47" s="127"/>
      <c r="J47" s="127"/>
    </row>
    <row r="48" spans="1:11" ht="25.5">
      <c r="A48" s="115"/>
      <c r="B48" s="116"/>
      <c r="C48" s="93" t="s">
        <v>77</v>
      </c>
      <c r="D48" s="94"/>
      <c r="E48" s="95"/>
      <c r="F48" s="117"/>
      <c r="G48" s="117"/>
      <c r="H48" s="117"/>
      <c r="I48" s="117"/>
      <c r="J48" s="117"/>
    </row>
    <row r="49" spans="1:10" ht="25.5">
      <c r="A49" s="104">
        <v>31</v>
      </c>
      <c r="B49" s="105" t="s">
        <v>78</v>
      </c>
      <c r="C49" s="106" t="s">
        <v>79</v>
      </c>
      <c r="D49" s="107" t="s">
        <v>26</v>
      </c>
      <c r="E49" s="108">
        <v>7</v>
      </c>
      <c r="F49" s="109"/>
      <c r="G49" s="109"/>
      <c r="H49" s="109"/>
      <c r="I49" s="109">
        <v>12.82</v>
      </c>
      <c r="J49" s="109">
        <f t="shared" ref="J49:J71" si="1">ROUND(I49*E49,2)</f>
        <v>89.74</v>
      </c>
    </row>
    <row r="50" spans="1:10" ht="25.5">
      <c r="A50" s="102">
        <v>32</v>
      </c>
      <c r="B50" s="103" t="s">
        <v>80</v>
      </c>
      <c r="C50" s="111" t="s">
        <v>81</v>
      </c>
      <c r="D50" s="112" t="s">
        <v>11</v>
      </c>
      <c r="E50" s="113">
        <v>7</v>
      </c>
      <c r="F50" s="114"/>
      <c r="G50" s="114"/>
      <c r="H50" s="114"/>
      <c r="I50" s="114">
        <v>240.48</v>
      </c>
      <c r="J50" s="114">
        <f t="shared" si="1"/>
        <v>1683.36</v>
      </c>
    </row>
    <row r="51" spans="1:10" ht="38.25">
      <c r="A51" s="104">
        <v>33</v>
      </c>
      <c r="B51" s="105" t="s">
        <v>36</v>
      </c>
      <c r="C51" s="106" t="s">
        <v>37</v>
      </c>
      <c r="D51" s="107" t="s">
        <v>26</v>
      </c>
      <c r="E51" s="108">
        <v>12</v>
      </c>
      <c r="F51" s="109"/>
      <c r="G51" s="109"/>
      <c r="H51" s="109"/>
      <c r="I51" s="109">
        <v>8.25</v>
      </c>
      <c r="J51" s="109">
        <f t="shared" si="1"/>
        <v>99</v>
      </c>
    </row>
    <row r="52" spans="1:10" ht="25.5">
      <c r="A52" s="104">
        <v>34</v>
      </c>
      <c r="B52" s="105" t="s">
        <v>82</v>
      </c>
      <c r="C52" s="106" t="s">
        <v>83</v>
      </c>
      <c r="D52" s="107" t="s">
        <v>11</v>
      </c>
      <c r="E52" s="108">
        <v>12</v>
      </c>
      <c r="F52" s="109"/>
      <c r="G52" s="109"/>
      <c r="H52" s="109"/>
      <c r="I52" s="109">
        <v>360.48</v>
      </c>
      <c r="J52" s="109">
        <f t="shared" si="1"/>
        <v>4325.76</v>
      </c>
    </row>
    <row r="53" spans="1:10" ht="25.5">
      <c r="A53" s="104">
        <v>35</v>
      </c>
      <c r="B53" s="105" t="s">
        <v>84</v>
      </c>
      <c r="C53" s="106" t="s">
        <v>85</v>
      </c>
      <c r="D53" s="107" t="s">
        <v>86</v>
      </c>
      <c r="E53" s="108">
        <v>10</v>
      </c>
      <c r="F53" s="109"/>
      <c r="G53" s="109"/>
      <c r="H53" s="109"/>
      <c r="I53" s="109">
        <v>4.8099999999999996</v>
      </c>
      <c r="J53" s="109">
        <f t="shared" si="1"/>
        <v>48.1</v>
      </c>
    </row>
    <row r="54" spans="1:10" ht="25.5">
      <c r="A54" s="104">
        <v>36</v>
      </c>
      <c r="B54" s="105" t="s">
        <v>87</v>
      </c>
      <c r="C54" s="106" t="s">
        <v>88</v>
      </c>
      <c r="D54" s="107" t="s">
        <v>11</v>
      </c>
      <c r="E54" s="108">
        <v>100</v>
      </c>
      <c r="F54" s="109"/>
      <c r="G54" s="109"/>
      <c r="H54" s="109"/>
      <c r="I54" s="109">
        <v>2.5</v>
      </c>
      <c r="J54" s="109">
        <f t="shared" si="1"/>
        <v>250</v>
      </c>
    </row>
    <row r="55" spans="1:10" ht="38.25">
      <c r="A55" s="104">
        <v>37</v>
      </c>
      <c r="B55" s="105" t="s">
        <v>40</v>
      </c>
      <c r="C55" s="106" t="s">
        <v>41</v>
      </c>
      <c r="D55" s="107" t="s">
        <v>26</v>
      </c>
      <c r="E55" s="108">
        <v>14</v>
      </c>
      <c r="F55" s="109"/>
      <c r="G55" s="109"/>
      <c r="H55" s="109"/>
      <c r="I55" s="109">
        <v>6.44</v>
      </c>
      <c r="J55" s="109">
        <f t="shared" si="1"/>
        <v>90.16</v>
      </c>
    </row>
    <row r="56" spans="1:10" ht="25.5">
      <c r="A56" s="104">
        <v>38</v>
      </c>
      <c r="B56" s="105" t="s">
        <v>42</v>
      </c>
      <c r="C56" s="106" t="s">
        <v>43</v>
      </c>
      <c r="D56" s="107" t="s">
        <v>11</v>
      </c>
      <c r="E56" s="108">
        <v>14</v>
      </c>
      <c r="F56" s="109"/>
      <c r="G56" s="109"/>
      <c r="H56" s="109"/>
      <c r="I56" s="109">
        <v>2.72</v>
      </c>
      <c r="J56" s="109">
        <f t="shared" si="1"/>
        <v>38.08</v>
      </c>
    </row>
    <row r="57" spans="1:10" ht="38.25">
      <c r="A57" s="104">
        <v>39</v>
      </c>
      <c r="B57" s="105" t="s">
        <v>40</v>
      </c>
      <c r="C57" s="106" t="s">
        <v>41</v>
      </c>
      <c r="D57" s="107" t="s">
        <v>26</v>
      </c>
      <c r="E57" s="108">
        <v>10</v>
      </c>
      <c r="F57" s="109"/>
      <c r="G57" s="109"/>
      <c r="H57" s="109"/>
      <c r="I57" s="109">
        <v>6.44</v>
      </c>
      <c r="J57" s="109">
        <f t="shared" si="1"/>
        <v>64.400000000000006</v>
      </c>
    </row>
    <row r="58" spans="1:10" ht="25.5">
      <c r="A58" s="104">
        <v>40</v>
      </c>
      <c r="B58" s="105" t="s">
        <v>89</v>
      </c>
      <c r="C58" s="106" t="s">
        <v>90</v>
      </c>
      <c r="D58" s="107" t="s">
        <v>11</v>
      </c>
      <c r="E58" s="108">
        <v>10</v>
      </c>
      <c r="F58" s="109"/>
      <c r="G58" s="109"/>
      <c r="H58" s="109"/>
      <c r="I58" s="109">
        <v>21.97</v>
      </c>
      <c r="J58" s="109">
        <f t="shared" si="1"/>
        <v>219.7</v>
      </c>
    </row>
    <row r="59" spans="1:10" ht="25.5">
      <c r="A59" s="104">
        <v>41</v>
      </c>
      <c r="B59" s="105" t="s">
        <v>52</v>
      </c>
      <c r="C59" s="106" t="s">
        <v>53</v>
      </c>
      <c r="D59" s="107" t="s">
        <v>26</v>
      </c>
      <c r="E59" s="108">
        <v>4</v>
      </c>
      <c r="F59" s="109"/>
      <c r="G59" s="109"/>
      <c r="H59" s="109"/>
      <c r="I59" s="109">
        <v>35.79</v>
      </c>
      <c r="J59" s="109">
        <f t="shared" si="1"/>
        <v>143.16</v>
      </c>
    </row>
    <row r="60" spans="1:10" ht="25.5">
      <c r="A60" s="104">
        <v>42</v>
      </c>
      <c r="B60" s="105" t="s">
        <v>56</v>
      </c>
      <c r="C60" s="106" t="s">
        <v>57</v>
      </c>
      <c r="D60" s="107" t="s">
        <v>11</v>
      </c>
      <c r="E60" s="108">
        <v>4</v>
      </c>
      <c r="F60" s="109"/>
      <c r="G60" s="109"/>
      <c r="H60" s="109"/>
      <c r="I60" s="109">
        <v>306.36</v>
      </c>
      <c r="J60" s="109">
        <f t="shared" si="1"/>
        <v>1225.44</v>
      </c>
    </row>
    <row r="61" spans="1:10" ht="25.5">
      <c r="A61" s="104">
        <v>43</v>
      </c>
      <c r="B61" s="105" t="s">
        <v>52</v>
      </c>
      <c r="C61" s="106" t="s">
        <v>53</v>
      </c>
      <c r="D61" s="107" t="s">
        <v>26</v>
      </c>
      <c r="E61" s="108">
        <v>4</v>
      </c>
      <c r="F61" s="109"/>
      <c r="G61" s="109"/>
      <c r="H61" s="109"/>
      <c r="I61" s="109">
        <v>24.52</v>
      </c>
      <c r="J61" s="109">
        <f t="shared" si="1"/>
        <v>98.08</v>
      </c>
    </row>
    <row r="62" spans="1:10" ht="25.5">
      <c r="A62" s="104">
        <v>44</v>
      </c>
      <c r="B62" s="105" t="s">
        <v>54</v>
      </c>
      <c r="C62" s="106" t="s">
        <v>55</v>
      </c>
      <c r="D62" s="107" t="s">
        <v>11</v>
      </c>
      <c r="E62" s="108">
        <v>4</v>
      </c>
      <c r="F62" s="109"/>
      <c r="G62" s="109"/>
      <c r="H62" s="109"/>
      <c r="I62" s="109">
        <v>11.36</v>
      </c>
      <c r="J62" s="109">
        <f t="shared" si="1"/>
        <v>45.44</v>
      </c>
    </row>
    <row r="63" spans="1:10" ht="25.5">
      <c r="A63" s="104">
        <v>45</v>
      </c>
      <c r="B63" s="105" t="s">
        <v>32</v>
      </c>
      <c r="C63" s="106" t="s">
        <v>33</v>
      </c>
      <c r="D63" s="107" t="s">
        <v>11</v>
      </c>
      <c r="E63" s="108">
        <v>4</v>
      </c>
      <c r="F63" s="109"/>
      <c r="G63" s="109"/>
      <c r="H63" s="109"/>
      <c r="I63" s="109">
        <v>46.29</v>
      </c>
      <c r="J63" s="109">
        <f t="shared" si="1"/>
        <v>185.16</v>
      </c>
    </row>
    <row r="64" spans="1:10" ht="25.5">
      <c r="A64" s="104">
        <v>46</v>
      </c>
      <c r="B64" s="105" t="s">
        <v>91</v>
      </c>
      <c r="C64" s="106" t="s">
        <v>92</v>
      </c>
      <c r="D64" s="107" t="s">
        <v>11</v>
      </c>
      <c r="E64" s="108">
        <v>4</v>
      </c>
      <c r="F64" s="109"/>
      <c r="G64" s="109"/>
      <c r="H64" s="109"/>
      <c r="I64" s="109">
        <v>31.26</v>
      </c>
      <c r="J64" s="109">
        <f t="shared" si="1"/>
        <v>125.04</v>
      </c>
    </row>
    <row r="65" spans="1:11" ht="38.25">
      <c r="A65" s="104">
        <v>47</v>
      </c>
      <c r="B65" s="105" t="s">
        <v>58</v>
      </c>
      <c r="C65" s="106" t="s">
        <v>59</v>
      </c>
      <c r="D65" s="107" t="s">
        <v>60</v>
      </c>
      <c r="E65" s="108">
        <v>3.1</v>
      </c>
      <c r="F65" s="109"/>
      <c r="G65" s="109"/>
      <c r="H65" s="109"/>
      <c r="I65" s="109">
        <v>297.66000000000003</v>
      </c>
      <c r="J65" s="109">
        <f t="shared" si="1"/>
        <v>922.75</v>
      </c>
    </row>
    <row r="66" spans="1:11" ht="38.25">
      <c r="A66" s="104">
        <v>48</v>
      </c>
      <c r="B66" s="105" t="s">
        <v>58</v>
      </c>
      <c r="C66" s="106" t="s">
        <v>59</v>
      </c>
      <c r="D66" s="107" t="s">
        <v>60</v>
      </c>
      <c r="E66" s="108">
        <v>5.26</v>
      </c>
      <c r="F66" s="109"/>
      <c r="G66" s="109"/>
      <c r="H66" s="109"/>
      <c r="I66" s="109">
        <v>297.67</v>
      </c>
      <c r="J66" s="109">
        <f t="shared" si="1"/>
        <v>1565.74</v>
      </c>
    </row>
    <row r="67" spans="1:11" ht="38.25">
      <c r="A67" s="104">
        <v>49</v>
      </c>
      <c r="B67" s="105" t="s">
        <v>58</v>
      </c>
      <c r="C67" s="106" t="s">
        <v>59</v>
      </c>
      <c r="D67" s="107" t="s">
        <v>60</v>
      </c>
      <c r="E67" s="108">
        <v>3.1</v>
      </c>
      <c r="F67" s="109"/>
      <c r="G67" s="109"/>
      <c r="H67" s="109"/>
      <c r="I67" s="109">
        <v>297.66000000000003</v>
      </c>
      <c r="J67" s="109">
        <f t="shared" si="1"/>
        <v>922.75</v>
      </c>
    </row>
    <row r="68" spans="1:11" ht="51">
      <c r="A68" s="104">
        <v>50</v>
      </c>
      <c r="B68" s="105" t="s">
        <v>66</v>
      </c>
      <c r="C68" s="106" t="s">
        <v>67</v>
      </c>
      <c r="D68" s="107" t="s">
        <v>60</v>
      </c>
      <c r="E68" s="108">
        <v>5</v>
      </c>
      <c r="F68" s="109"/>
      <c r="G68" s="109"/>
      <c r="H68" s="109"/>
      <c r="I68" s="109">
        <v>576.05999999999995</v>
      </c>
      <c r="J68" s="109">
        <f t="shared" si="1"/>
        <v>2880.3</v>
      </c>
    </row>
    <row r="69" spans="1:11" ht="25.5">
      <c r="A69" s="104">
        <v>51</v>
      </c>
      <c r="B69" s="105" t="s">
        <v>68</v>
      </c>
      <c r="C69" s="106" t="s">
        <v>69</v>
      </c>
      <c r="D69" s="107" t="s">
        <v>65</v>
      </c>
      <c r="E69" s="108">
        <v>505</v>
      </c>
      <c r="F69" s="109"/>
      <c r="G69" s="109"/>
      <c r="H69" s="109"/>
      <c r="I69" s="109">
        <v>1.57</v>
      </c>
      <c r="J69" s="109">
        <f t="shared" si="1"/>
        <v>792.85</v>
      </c>
    </row>
    <row r="70" spans="1:11" ht="25.5">
      <c r="A70" s="96">
        <v>52</v>
      </c>
      <c r="B70" s="97" t="s">
        <v>70</v>
      </c>
      <c r="C70" s="98" t="s">
        <v>71</v>
      </c>
      <c r="D70" s="99" t="s">
        <v>29</v>
      </c>
      <c r="E70" s="100">
        <v>1</v>
      </c>
      <c r="F70" s="101"/>
      <c r="G70" s="101"/>
      <c r="H70" s="101"/>
      <c r="I70" s="101">
        <v>224.52</v>
      </c>
      <c r="J70" s="101">
        <f t="shared" si="1"/>
        <v>224.52</v>
      </c>
    </row>
    <row r="71" spans="1:11" ht="38.25">
      <c r="A71" s="104">
        <v>53</v>
      </c>
      <c r="B71" s="105" t="s">
        <v>93</v>
      </c>
      <c r="C71" s="106" t="s">
        <v>94</v>
      </c>
      <c r="D71" s="107" t="s">
        <v>26</v>
      </c>
      <c r="E71" s="108">
        <v>1</v>
      </c>
      <c r="F71" s="109"/>
      <c r="G71" s="109"/>
      <c r="H71" s="109"/>
      <c r="I71" s="109">
        <v>81.62</v>
      </c>
      <c r="J71" s="109">
        <f t="shared" si="1"/>
        <v>81.62</v>
      </c>
    </row>
    <row r="72" spans="1:11" ht="38.25">
      <c r="A72" s="118"/>
      <c r="B72" s="119"/>
      <c r="C72" s="120" t="s">
        <v>95</v>
      </c>
      <c r="D72" s="121"/>
      <c r="E72" s="122"/>
      <c r="F72" s="110"/>
      <c r="G72" s="110"/>
      <c r="H72" s="110"/>
      <c r="I72" s="110"/>
      <c r="J72" s="110" t="str">
        <f>TEXT(SUM(J48:J71),"0,00")</f>
        <v>16121,15</v>
      </c>
      <c r="K72" s="73"/>
    </row>
    <row r="73" spans="1:11">
      <c r="A73" s="125"/>
      <c r="B73" s="126"/>
      <c r="C73" s="88"/>
      <c r="D73" s="89"/>
      <c r="E73" s="90"/>
      <c r="F73" s="127"/>
      <c r="G73" s="127"/>
      <c r="H73" s="127"/>
      <c r="I73" s="127"/>
      <c r="J73" s="127"/>
    </row>
    <row r="74" spans="1:11" ht="25.5">
      <c r="A74" s="115"/>
      <c r="B74" s="116"/>
      <c r="C74" s="93" t="s">
        <v>96</v>
      </c>
      <c r="D74" s="94"/>
      <c r="E74" s="95"/>
      <c r="F74" s="117"/>
      <c r="G74" s="117"/>
      <c r="H74" s="117"/>
      <c r="I74" s="117"/>
      <c r="J74" s="117"/>
    </row>
    <row r="75" spans="1:11" ht="38.25">
      <c r="A75" s="104">
        <v>54</v>
      </c>
      <c r="B75" s="105" t="s">
        <v>97</v>
      </c>
      <c r="C75" s="106" t="s">
        <v>98</v>
      </c>
      <c r="D75" s="107" t="s">
        <v>26</v>
      </c>
      <c r="E75" s="108">
        <v>1</v>
      </c>
      <c r="F75" s="109"/>
      <c r="G75" s="109"/>
      <c r="H75" s="109"/>
      <c r="I75" s="109">
        <v>21.83</v>
      </c>
      <c r="J75" s="109">
        <f t="shared" ref="J75:J118" si="2">ROUND(I75*E75,2)</f>
        <v>21.83</v>
      </c>
    </row>
    <row r="76" spans="1:11" ht="25.5">
      <c r="A76" s="102">
        <v>55</v>
      </c>
      <c r="B76" s="103" t="s">
        <v>99</v>
      </c>
      <c r="C76" s="111" t="s">
        <v>100</v>
      </c>
      <c r="D76" s="112" t="s">
        <v>11</v>
      </c>
      <c r="E76" s="113">
        <v>1</v>
      </c>
      <c r="F76" s="114"/>
      <c r="G76" s="114"/>
      <c r="H76" s="114"/>
      <c r="I76" s="114">
        <v>1066.55</v>
      </c>
      <c r="J76" s="114">
        <f t="shared" si="2"/>
        <v>1066.55</v>
      </c>
    </row>
    <row r="77" spans="1:11" ht="38.25">
      <c r="A77" s="104">
        <v>56</v>
      </c>
      <c r="B77" s="105" t="s">
        <v>101</v>
      </c>
      <c r="C77" s="106" t="s">
        <v>102</v>
      </c>
      <c r="D77" s="107" t="s">
        <v>26</v>
      </c>
      <c r="E77" s="108">
        <v>1</v>
      </c>
      <c r="F77" s="109"/>
      <c r="G77" s="109"/>
      <c r="H77" s="109"/>
      <c r="I77" s="109">
        <v>6.06</v>
      </c>
      <c r="J77" s="109">
        <f t="shared" si="2"/>
        <v>6.06</v>
      </c>
    </row>
    <row r="78" spans="1:11" ht="25.5">
      <c r="A78" s="104">
        <v>57</v>
      </c>
      <c r="B78" s="105" t="s">
        <v>103</v>
      </c>
      <c r="C78" s="106" t="s">
        <v>104</v>
      </c>
      <c r="D78" s="107" t="s">
        <v>11</v>
      </c>
      <c r="E78" s="108">
        <v>1</v>
      </c>
      <c r="F78" s="109"/>
      <c r="G78" s="109"/>
      <c r="H78" s="109"/>
      <c r="I78" s="109">
        <v>25.52</v>
      </c>
      <c r="J78" s="109">
        <f t="shared" si="2"/>
        <v>25.52</v>
      </c>
    </row>
    <row r="79" spans="1:11" ht="38.25">
      <c r="A79" s="104">
        <v>58</v>
      </c>
      <c r="B79" s="105" t="s">
        <v>101</v>
      </c>
      <c r="C79" s="106" t="s">
        <v>102</v>
      </c>
      <c r="D79" s="107" t="s">
        <v>26</v>
      </c>
      <c r="E79" s="108">
        <v>1</v>
      </c>
      <c r="F79" s="109"/>
      <c r="G79" s="109"/>
      <c r="H79" s="109"/>
      <c r="I79" s="109">
        <v>6.06</v>
      </c>
      <c r="J79" s="109">
        <f t="shared" si="2"/>
        <v>6.06</v>
      </c>
    </row>
    <row r="80" spans="1:11" ht="25.5">
      <c r="A80" s="104">
        <v>59</v>
      </c>
      <c r="B80" s="105" t="s">
        <v>105</v>
      </c>
      <c r="C80" s="106" t="s">
        <v>106</v>
      </c>
      <c r="D80" s="107" t="s">
        <v>11</v>
      </c>
      <c r="E80" s="108">
        <v>1</v>
      </c>
      <c r="F80" s="109"/>
      <c r="G80" s="109"/>
      <c r="H80" s="109"/>
      <c r="I80" s="109">
        <v>171.46</v>
      </c>
      <c r="J80" s="109">
        <f t="shared" si="2"/>
        <v>171.46</v>
      </c>
    </row>
    <row r="81" spans="1:10" ht="38.25">
      <c r="A81" s="104">
        <v>60</v>
      </c>
      <c r="B81" s="105" t="s">
        <v>101</v>
      </c>
      <c r="C81" s="106" t="s">
        <v>102</v>
      </c>
      <c r="D81" s="107" t="s">
        <v>26</v>
      </c>
      <c r="E81" s="108">
        <v>2</v>
      </c>
      <c r="F81" s="109"/>
      <c r="G81" s="109"/>
      <c r="H81" s="109"/>
      <c r="I81" s="109">
        <v>6.06</v>
      </c>
      <c r="J81" s="109">
        <f t="shared" si="2"/>
        <v>12.12</v>
      </c>
    </row>
    <row r="82" spans="1:10" ht="25.5">
      <c r="A82" s="104">
        <v>61</v>
      </c>
      <c r="B82" s="105" t="s">
        <v>107</v>
      </c>
      <c r="C82" s="106" t="s">
        <v>108</v>
      </c>
      <c r="D82" s="107" t="s">
        <v>11</v>
      </c>
      <c r="E82" s="108">
        <v>2</v>
      </c>
      <c r="F82" s="109"/>
      <c r="G82" s="109"/>
      <c r="H82" s="109"/>
      <c r="I82" s="109">
        <v>42.64</v>
      </c>
      <c r="J82" s="109">
        <f t="shared" si="2"/>
        <v>85.28</v>
      </c>
    </row>
    <row r="83" spans="1:10" ht="38.25">
      <c r="A83" s="104">
        <v>62</v>
      </c>
      <c r="B83" s="105" t="s">
        <v>109</v>
      </c>
      <c r="C83" s="106" t="s">
        <v>110</v>
      </c>
      <c r="D83" s="107" t="s">
        <v>60</v>
      </c>
      <c r="E83" s="108">
        <v>0.1</v>
      </c>
      <c r="F83" s="109"/>
      <c r="G83" s="109"/>
      <c r="H83" s="109"/>
      <c r="I83" s="109">
        <v>343.11</v>
      </c>
      <c r="J83" s="109">
        <f t="shared" si="2"/>
        <v>34.31</v>
      </c>
    </row>
    <row r="84" spans="1:10" ht="25.5">
      <c r="A84" s="104">
        <v>63</v>
      </c>
      <c r="B84" s="105" t="s">
        <v>111</v>
      </c>
      <c r="C84" s="106" t="s">
        <v>112</v>
      </c>
      <c r="D84" s="107" t="s">
        <v>65</v>
      </c>
      <c r="E84" s="108">
        <v>10</v>
      </c>
      <c r="F84" s="109"/>
      <c r="G84" s="109"/>
      <c r="H84" s="109"/>
      <c r="I84" s="109">
        <v>3.23</v>
      </c>
      <c r="J84" s="109">
        <f t="shared" si="2"/>
        <v>32.299999999999997</v>
      </c>
    </row>
    <row r="85" spans="1:10" ht="25.5">
      <c r="A85" s="104">
        <v>64</v>
      </c>
      <c r="B85" s="105" t="s">
        <v>113</v>
      </c>
      <c r="C85" s="106" t="s">
        <v>114</v>
      </c>
      <c r="D85" s="107" t="s">
        <v>29</v>
      </c>
      <c r="E85" s="108">
        <v>12</v>
      </c>
      <c r="F85" s="109"/>
      <c r="G85" s="109"/>
      <c r="H85" s="109"/>
      <c r="I85" s="109">
        <v>7.49</v>
      </c>
      <c r="J85" s="109">
        <f t="shared" si="2"/>
        <v>89.88</v>
      </c>
    </row>
    <row r="86" spans="1:10" ht="38.25">
      <c r="A86" s="104">
        <v>65</v>
      </c>
      <c r="B86" s="105" t="s">
        <v>115</v>
      </c>
      <c r="C86" s="106" t="s">
        <v>116</v>
      </c>
      <c r="D86" s="107" t="s">
        <v>29</v>
      </c>
      <c r="E86" s="108">
        <v>1</v>
      </c>
      <c r="F86" s="109"/>
      <c r="G86" s="109"/>
      <c r="H86" s="109"/>
      <c r="I86" s="109">
        <v>8500</v>
      </c>
      <c r="J86" s="109">
        <f t="shared" si="2"/>
        <v>8500</v>
      </c>
    </row>
    <row r="87" spans="1:10" ht="38.25">
      <c r="A87" s="104">
        <v>66</v>
      </c>
      <c r="B87" s="105" t="s">
        <v>117</v>
      </c>
      <c r="C87" s="106" t="s">
        <v>118</v>
      </c>
      <c r="D87" s="107" t="s">
        <v>26</v>
      </c>
      <c r="E87" s="108">
        <v>2</v>
      </c>
      <c r="F87" s="109"/>
      <c r="G87" s="109"/>
      <c r="H87" s="109"/>
      <c r="I87" s="109">
        <v>82.1</v>
      </c>
      <c r="J87" s="109">
        <f t="shared" si="2"/>
        <v>164.2</v>
      </c>
    </row>
    <row r="88" spans="1:10" ht="38.25">
      <c r="A88" s="104">
        <v>67</v>
      </c>
      <c r="B88" s="105" t="s">
        <v>119</v>
      </c>
      <c r="C88" s="106" t="s">
        <v>120</v>
      </c>
      <c r="D88" s="107" t="s">
        <v>26</v>
      </c>
      <c r="E88" s="108">
        <v>2</v>
      </c>
      <c r="F88" s="109"/>
      <c r="G88" s="109"/>
      <c r="H88" s="109"/>
      <c r="I88" s="109">
        <v>14.49</v>
      </c>
      <c r="J88" s="109">
        <f t="shared" si="2"/>
        <v>28.98</v>
      </c>
    </row>
    <row r="89" spans="1:10" ht="25.5">
      <c r="A89" s="104">
        <v>68</v>
      </c>
      <c r="B89" s="105" t="s">
        <v>121</v>
      </c>
      <c r="C89" s="106" t="s">
        <v>122</v>
      </c>
      <c r="D89" s="107" t="s">
        <v>11</v>
      </c>
      <c r="E89" s="108">
        <v>2</v>
      </c>
      <c r="F89" s="109"/>
      <c r="G89" s="109"/>
      <c r="H89" s="109"/>
      <c r="I89" s="109">
        <v>525</v>
      </c>
      <c r="J89" s="109">
        <f t="shared" si="2"/>
        <v>1050</v>
      </c>
    </row>
    <row r="90" spans="1:10" ht="38.25">
      <c r="A90" s="104">
        <v>69</v>
      </c>
      <c r="B90" s="105" t="s">
        <v>123</v>
      </c>
      <c r="C90" s="106" t="s">
        <v>124</v>
      </c>
      <c r="D90" s="107" t="s">
        <v>26</v>
      </c>
      <c r="E90" s="108">
        <v>8</v>
      </c>
      <c r="F90" s="109"/>
      <c r="G90" s="109"/>
      <c r="H90" s="109"/>
      <c r="I90" s="109">
        <v>39.29</v>
      </c>
      <c r="J90" s="109">
        <f t="shared" si="2"/>
        <v>314.32</v>
      </c>
    </row>
    <row r="91" spans="1:10" ht="38.25">
      <c r="A91" s="104">
        <v>70</v>
      </c>
      <c r="B91" s="105" t="s">
        <v>119</v>
      </c>
      <c r="C91" s="106" t="s">
        <v>120</v>
      </c>
      <c r="D91" s="107" t="s">
        <v>26</v>
      </c>
      <c r="E91" s="108">
        <v>8</v>
      </c>
      <c r="F91" s="109"/>
      <c r="G91" s="109"/>
      <c r="H91" s="109"/>
      <c r="I91" s="109">
        <v>14.5</v>
      </c>
      <c r="J91" s="109">
        <f t="shared" si="2"/>
        <v>116</v>
      </c>
    </row>
    <row r="92" spans="1:10" ht="25.5">
      <c r="A92" s="104">
        <v>71</v>
      </c>
      <c r="B92" s="105" t="s">
        <v>125</v>
      </c>
      <c r="C92" s="106" t="s">
        <v>126</v>
      </c>
      <c r="D92" s="107" t="s">
        <v>11</v>
      </c>
      <c r="E92" s="108">
        <v>8</v>
      </c>
      <c r="F92" s="109"/>
      <c r="G92" s="109"/>
      <c r="H92" s="109"/>
      <c r="I92" s="109">
        <v>389</v>
      </c>
      <c r="J92" s="109">
        <f t="shared" si="2"/>
        <v>3112</v>
      </c>
    </row>
    <row r="93" spans="1:10" ht="38.25">
      <c r="A93" s="104">
        <v>72</v>
      </c>
      <c r="B93" s="105" t="s">
        <v>127</v>
      </c>
      <c r="C93" s="106" t="s">
        <v>128</v>
      </c>
      <c r="D93" s="107" t="s">
        <v>26</v>
      </c>
      <c r="E93" s="108">
        <v>1</v>
      </c>
      <c r="F93" s="109"/>
      <c r="G93" s="109"/>
      <c r="H93" s="109"/>
      <c r="I93" s="109">
        <v>27.06</v>
      </c>
      <c r="J93" s="109">
        <f t="shared" si="2"/>
        <v>27.06</v>
      </c>
    </row>
    <row r="94" spans="1:10" ht="38.25">
      <c r="A94" s="104">
        <v>73</v>
      </c>
      <c r="B94" s="105" t="s">
        <v>129</v>
      </c>
      <c r="C94" s="106" t="s">
        <v>130</v>
      </c>
      <c r="D94" s="107" t="s">
        <v>26</v>
      </c>
      <c r="E94" s="108">
        <v>2</v>
      </c>
      <c r="F94" s="109"/>
      <c r="G94" s="109"/>
      <c r="H94" s="109"/>
      <c r="I94" s="109">
        <v>7.48</v>
      </c>
      <c r="J94" s="109">
        <f t="shared" si="2"/>
        <v>14.96</v>
      </c>
    </row>
    <row r="95" spans="1:10" ht="25.5">
      <c r="A95" s="104">
        <v>74</v>
      </c>
      <c r="B95" s="105" t="s">
        <v>131</v>
      </c>
      <c r="C95" s="106" t="s">
        <v>132</v>
      </c>
      <c r="D95" s="107" t="s">
        <v>11</v>
      </c>
      <c r="E95" s="108">
        <v>1</v>
      </c>
      <c r="F95" s="109"/>
      <c r="G95" s="109"/>
      <c r="H95" s="109"/>
      <c r="I95" s="109">
        <v>188.59</v>
      </c>
      <c r="J95" s="109">
        <f t="shared" si="2"/>
        <v>188.59</v>
      </c>
    </row>
    <row r="96" spans="1:10" ht="38.25">
      <c r="A96" s="104">
        <v>75</v>
      </c>
      <c r="B96" s="105" t="s">
        <v>101</v>
      </c>
      <c r="C96" s="106" t="s">
        <v>102</v>
      </c>
      <c r="D96" s="107" t="s">
        <v>26</v>
      </c>
      <c r="E96" s="108">
        <v>1</v>
      </c>
      <c r="F96" s="109"/>
      <c r="G96" s="109"/>
      <c r="H96" s="109"/>
      <c r="I96" s="109">
        <v>6.06</v>
      </c>
      <c r="J96" s="109">
        <f t="shared" si="2"/>
        <v>6.06</v>
      </c>
    </row>
    <row r="97" spans="1:10" ht="25.5">
      <c r="A97" s="104">
        <v>76</v>
      </c>
      <c r="B97" s="105" t="s">
        <v>133</v>
      </c>
      <c r="C97" s="106" t="s">
        <v>134</v>
      </c>
      <c r="D97" s="107" t="s">
        <v>11</v>
      </c>
      <c r="E97" s="108">
        <v>1</v>
      </c>
      <c r="F97" s="109"/>
      <c r="G97" s="109"/>
      <c r="H97" s="109"/>
      <c r="I97" s="109">
        <v>8.4</v>
      </c>
      <c r="J97" s="109">
        <f t="shared" si="2"/>
        <v>8.4</v>
      </c>
    </row>
    <row r="98" spans="1:10" ht="38.25">
      <c r="A98" s="104">
        <v>77</v>
      </c>
      <c r="B98" s="105" t="s">
        <v>101</v>
      </c>
      <c r="C98" s="106" t="s">
        <v>102</v>
      </c>
      <c r="D98" s="107" t="s">
        <v>26</v>
      </c>
      <c r="E98" s="108">
        <v>1</v>
      </c>
      <c r="F98" s="109"/>
      <c r="G98" s="109"/>
      <c r="H98" s="109"/>
      <c r="I98" s="109">
        <v>6.06</v>
      </c>
      <c r="J98" s="109">
        <f t="shared" si="2"/>
        <v>6.06</v>
      </c>
    </row>
    <row r="99" spans="1:10" ht="25.5">
      <c r="A99" s="104">
        <v>78</v>
      </c>
      <c r="B99" s="105" t="s">
        <v>135</v>
      </c>
      <c r="C99" s="106" t="s">
        <v>136</v>
      </c>
      <c r="D99" s="107" t="s">
        <v>11</v>
      </c>
      <c r="E99" s="108">
        <v>1</v>
      </c>
      <c r="F99" s="109"/>
      <c r="G99" s="109"/>
      <c r="H99" s="109"/>
      <c r="I99" s="109">
        <v>31.98</v>
      </c>
      <c r="J99" s="109">
        <f t="shared" si="2"/>
        <v>31.98</v>
      </c>
    </row>
    <row r="100" spans="1:10" ht="38.25">
      <c r="A100" s="104">
        <v>79</v>
      </c>
      <c r="B100" s="105" t="s">
        <v>101</v>
      </c>
      <c r="C100" s="106" t="s">
        <v>102</v>
      </c>
      <c r="D100" s="107" t="s">
        <v>26</v>
      </c>
      <c r="E100" s="108">
        <v>1</v>
      </c>
      <c r="F100" s="109"/>
      <c r="G100" s="109"/>
      <c r="H100" s="109"/>
      <c r="I100" s="109">
        <v>6.06</v>
      </c>
      <c r="J100" s="109">
        <f t="shared" si="2"/>
        <v>6.06</v>
      </c>
    </row>
    <row r="101" spans="1:10" ht="25.5">
      <c r="A101" s="104">
        <v>80</v>
      </c>
      <c r="B101" s="105" t="s">
        <v>137</v>
      </c>
      <c r="C101" s="106" t="s">
        <v>138</v>
      </c>
      <c r="D101" s="107" t="s">
        <v>11</v>
      </c>
      <c r="E101" s="108">
        <v>1</v>
      </c>
      <c r="F101" s="109"/>
      <c r="G101" s="109"/>
      <c r="H101" s="109"/>
      <c r="I101" s="109">
        <v>1950</v>
      </c>
      <c r="J101" s="109">
        <f t="shared" si="2"/>
        <v>1950</v>
      </c>
    </row>
    <row r="102" spans="1:10" ht="38.25">
      <c r="A102" s="104">
        <v>81</v>
      </c>
      <c r="B102" s="105" t="s">
        <v>101</v>
      </c>
      <c r="C102" s="106" t="s">
        <v>102</v>
      </c>
      <c r="D102" s="107" t="s">
        <v>26</v>
      </c>
      <c r="E102" s="108">
        <v>1</v>
      </c>
      <c r="F102" s="109"/>
      <c r="G102" s="109"/>
      <c r="H102" s="109"/>
      <c r="I102" s="109">
        <v>6.06</v>
      </c>
      <c r="J102" s="109">
        <f t="shared" si="2"/>
        <v>6.06</v>
      </c>
    </row>
    <row r="103" spans="1:10" ht="25.5">
      <c r="A103" s="104">
        <v>82</v>
      </c>
      <c r="B103" s="105" t="s">
        <v>139</v>
      </c>
      <c r="C103" s="106" t="s">
        <v>140</v>
      </c>
      <c r="D103" s="107" t="s">
        <v>11</v>
      </c>
      <c r="E103" s="108">
        <v>1</v>
      </c>
      <c r="F103" s="109"/>
      <c r="G103" s="109"/>
      <c r="H103" s="109"/>
      <c r="I103" s="109">
        <v>317</v>
      </c>
      <c r="J103" s="109">
        <f t="shared" si="2"/>
        <v>317</v>
      </c>
    </row>
    <row r="104" spans="1:10" ht="25.5">
      <c r="A104" s="104">
        <v>83</v>
      </c>
      <c r="B104" s="105" t="s">
        <v>141</v>
      </c>
      <c r="C104" s="106" t="s">
        <v>142</v>
      </c>
      <c r="D104" s="107" t="s">
        <v>29</v>
      </c>
      <c r="E104" s="108">
        <v>1</v>
      </c>
      <c r="F104" s="109"/>
      <c r="G104" s="109"/>
      <c r="H104" s="109"/>
      <c r="I104" s="109">
        <v>2500</v>
      </c>
      <c r="J104" s="109">
        <f t="shared" si="2"/>
        <v>2500</v>
      </c>
    </row>
    <row r="105" spans="1:10" ht="25.5">
      <c r="A105" s="104">
        <v>84</v>
      </c>
      <c r="B105" s="105" t="s">
        <v>52</v>
      </c>
      <c r="C105" s="106" t="s">
        <v>53</v>
      </c>
      <c r="D105" s="107" t="s">
        <v>26</v>
      </c>
      <c r="E105" s="108">
        <v>1</v>
      </c>
      <c r="F105" s="109"/>
      <c r="G105" s="109"/>
      <c r="H105" s="109"/>
      <c r="I105" s="109">
        <v>35.78</v>
      </c>
      <c r="J105" s="109">
        <f t="shared" si="2"/>
        <v>35.78</v>
      </c>
    </row>
    <row r="106" spans="1:10" ht="25.5">
      <c r="A106" s="104">
        <v>85</v>
      </c>
      <c r="B106" s="105" t="s">
        <v>143</v>
      </c>
      <c r="C106" s="106" t="s">
        <v>144</v>
      </c>
      <c r="D106" s="107" t="s">
        <v>11</v>
      </c>
      <c r="E106" s="108">
        <v>1</v>
      </c>
      <c r="F106" s="109"/>
      <c r="G106" s="109"/>
      <c r="H106" s="109"/>
      <c r="I106" s="109">
        <v>1916.6</v>
      </c>
      <c r="J106" s="109">
        <f t="shared" si="2"/>
        <v>1916.6</v>
      </c>
    </row>
    <row r="107" spans="1:10" ht="38.25">
      <c r="A107" s="104">
        <v>86</v>
      </c>
      <c r="B107" s="105" t="s">
        <v>58</v>
      </c>
      <c r="C107" s="106" t="s">
        <v>59</v>
      </c>
      <c r="D107" s="107" t="s">
        <v>60</v>
      </c>
      <c r="E107" s="108">
        <v>6.9</v>
      </c>
      <c r="F107" s="109"/>
      <c r="G107" s="109"/>
      <c r="H107" s="109"/>
      <c r="I107" s="109">
        <v>297.67</v>
      </c>
      <c r="J107" s="109">
        <f t="shared" si="2"/>
        <v>2053.92</v>
      </c>
    </row>
    <row r="108" spans="1:10" ht="38.25">
      <c r="A108" s="104">
        <v>87</v>
      </c>
      <c r="B108" s="105" t="s">
        <v>145</v>
      </c>
      <c r="C108" s="106" t="s">
        <v>146</v>
      </c>
      <c r="D108" s="107" t="s">
        <v>147</v>
      </c>
      <c r="E108" s="108">
        <v>0.16500000000000001</v>
      </c>
      <c r="F108" s="109"/>
      <c r="G108" s="109"/>
      <c r="H108" s="109"/>
      <c r="I108" s="109">
        <v>6451.42</v>
      </c>
      <c r="J108" s="109">
        <f t="shared" si="2"/>
        <v>1064.48</v>
      </c>
    </row>
    <row r="109" spans="1:10" ht="51">
      <c r="A109" s="104">
        <v>88</v>
      </c>
      <c r="B109" s="105" t="s">
        <v>148</v>
      </c>
      <c r="C109" s="106" t="s">
        <v>149</v>
      </c>
      <c r="D109" s="107" t="s">
        <v>150</v>
      </c>
      <c r="E109" s="108">
        <v>16.5</v>
      </c>
      <c r="F109" s="109"/>
      <c r="G109" s="109"/>
      <c r="H109" s="109"/>
      <c r="I109" s="109">
        <v>53.08</v>
      </c>
      <c r="J109" s="109">
        <f t="shared" si="2"/>
        <v>875.82</v>
      </c>
    </row>
    <row r="110" spans="1:10" ht="38.25">
      <c r="A110" s="104">
        <v>89</v>
      </c>
      <c r="B110" s="105" t="s">
        <v>151</v>
      </c>
      <c r="C110" s="106" t="s">
        <v>152</v>
      </c>
      <c r="D110" s="107" t="s">
        <v>147</v>
      </c>
      <c r="E110" s="108">
        <v>0.16500000000000001</v>
      </c>
      <c r="F110" s="109"/>
      <c r="G110" s="109"/>
      <c r="H110" s="109"/>
      <c r="I110" s="109">
        <v>46.05</v>
      </c>
      <c r="J110" s="109">
        <f t="shared" si="2"/>
        <v>7.6</v>
      </c>
    </row>
    <row r="111" spans="1:10" ht="38.25">
      <c r="A111" s="104">
        <v>90</v>
      </c>
      <c r="B111" s="105" t="s">
        <v>153</v>
      </c>
      <c r="C111" s="106" t="s">
        <v>154</v>
      </c>
      <c r="D111" s="107" t="s">
        <v>147</v>
      </c>
      <c r="E111" s="108">
        <v>0.16500000000000001</v>
      </c>
      <c r="F111" s="109"/>
      <c r="G111" s="109"/>
      <c r="H111" s="109"/>
      <c r="I111" s="109">
        <v>2603.7399999999998</v>
      </c>
      <c r="J111" s="109">
        <f t="shared" si="2"/>
        <v>429.62</v>
      </c>
    </row>
    <row r="112" spans="1:10" ht="38.25">
      <c r="A112" s="104">
        <v>91</v>
      </c>
      <c r="B112" s="105" t="s">
        <v>155</v>
      </c>
      <c r="C112" s="106" t="s">
        <v>156</v>
      </c>
      <c r="D112" s="107" t="s">
        <v>60</v>
      </c>
      <c r="E112" s="108">
        <v>1.65</v>
      </c>
      <c r="F112" s="109"/>
      <c r="G112" s="109"/>
      <c r="H112" s="109"/>
      <c r="I112" s="109">
        <v>214.19</v>
      </c>
      <c r="J112" s="109">
        <f t="shared" si="2"/>
        <v>353.41</v>
      </c>
    </row>
    <row r="113" spans="1:11" ht="25.5">
      <c r="A113" s="104">
        <v>92</v>
      </c>
      <c r="B113" s="105" t="s">
        <v>157</v>
      </c>
      <c r="C113" s="106" t="s">
        <v>158</v>
      </c>
      <c r="D113" s="107" t="s">
        <v>65</v>
      </c>
      <c r="E113" s="108">
        <v>165</v>
      </c>
      <c r="F113" s="109"/>
      <c r="G113" s="109"/>
      <c r="H113" s="109"/>
      <c r="I113" s="109">
        <v>0.83</v>
      </c>
      <c r="J113" s="109">
        <f t="shared" si="2"/>
        <v>136.94999999999999</v>
      </c>
    </row>
    <row r="114" spans="1:11" ht="38.25">
      <c r="A114" s="104">
        <v>93</v>
      </c>
      <c r="B114" s="105" t="s">
        <v>159</v>
      </c>
      <c r="C114" s="106" t="s">
        <v>160</v>
      </c>
      <c r="D114" s="107" t="s">
        <v>26</v>
      </c>
      <c r="E114" s="108">
        <v>10</v>
      </c>
      <c r="F114" s="109"/>
      <c r="G114" s="109"/>
      <c r="H114" s="109"/>
      <c r="I114" s="109">
        <v>4.8099999999999996</v>
      </c>
      <c r="J114" s="109">
        <f t="shared" si="2"/>
        <v>48.1</v>
      </c>
    </row>
    <row r="115" spans="1:11" ht="25.5">
      <c r="A115" s="104">
        <v>94</v>
      </c>
      <c r="B115" s="105" t="s">
        <v>161</v>
      </c>
      <c r="C115" s="106" t="s">
        <v>162</v>
      </c>
      <c r="D115" s="107" t="s">
        <v>11</v>
      </c>
      <c r="E115" s="108">
        <v>10</v>
      </c>
      <c r="F115" s="109"/>
      <c r="G115" s="109"/>
      <c r="H115" s="109"/>
      <c r="I115" s="109">
        <v>2.0099999999999998</v>
      </c>
      <c r="J115" s="109">
        <f t="shared" si="2"/>
        <v>20.100000000000001</v>
      </c>
    </row>
    <row r="116" spans="1:11" ht="51">
      <c r="A116" s="104">
        <v>95</v>
      </c>
      <c r="B116" s="105" t="s">
        <v>66</v>
      </c>
      <c r="C116" s="106" t="s">
        <v>67</v>
      </c>
      <c r="D116" s="107" t="s">
        <v>60</v>
      </c>
      <c r="E116" s="108">
        <v>2.5</v>
      </c>
      <c r="F116" s="109"/>
      <c r="G116" s="109"/>
      <c r="H116" s="109"/>
      <c r="I116" s="109">
        <v>576.04999999999995</v>
      </c>
      <c r="J116" s="109">
        <f t="shared" si="2"/>
        <v>1440.13</v>
      </c>
    </row>
    <row r="117" spans="1:11" ht="25.5">
      <c r="A117" s="96">
        <v>96</v>
      </c>
      <c r="B117" s="97" t="s">
        <v>163</v>
      </c>
      <c r="C117" s="98" t="s">
        <v>164</v>
      </c>
      <c r="D117" s="99" t="s">
        <v>65</v>
      </c>
      <c r="E117" s="100">
        <v>252.5</v>
      </c>
      <c r="F117" s="101"/>
      <c r="G117" s="101"/>
      <c r="H117" s="101"/>
      <c r="I117" s="101">
        <v>1.07</v>
      </c>
      <c r="J117" s="101">
        <f t="shared" si="2"/>
        <v>270.18</v>
      </c>
    </row>
    <row r="118" spans="1:11" ht="25.5">
      <c r="A118" s="104">
        <v>97</v>
      </c>
      <c r="B118" s="105" t="s">
        <v>165</v>
      </c>
      <c r="C118" s="106" t="s">
        <v>71</v>
      </c>
      <c r="D118" s="107" t="s">
        <v>29</v>
      </c>
      <c r="E118" s="108">
        <v>1</v>
      </c>
      <c r="F118" s="109"/>
      <c r="G118" s="109"/>
      <c r="H118" s="109"/>
      <c r="I118" s="109">
        <v>81.94</v>
      </c>
      <c r="J118" s="109">
        <f t="shared" si="2"/>
        <v>81.94</v>
      </c>
    </row>
    <row r="119" spans="1:11" ht="25.5">
      <c r="A119" s="118"/>
      <c r="B119" s="119"/>
      <c r="C119" s="120" t="s">
        <v>166</v>
      </c>
      <c r="D119" s="121"/>
      <c r="E119" s="122"/>
      <c r="F119" s="110"/>
      <c r="G119" s="110"/>
      <c r="H119" s="110"/>
      <c r="I119" s="110"/>
      <c r="J119" s="110" t="str">
        <f>TEXT(SUM(J74:J118),"0,00")</f>
        <v>28633,73</v>
      </c>
      <c r="K119" s="73"/>
    </row>
    <row r="120" spans="1:11">
      <c r="A120" s="125"/>
      <c r="B120" s="126"/>
      <c r="C120" s="88"/>
      <c r="D120" s="89"/>
      <c r="E120" s="90"/>
      <c r="F120" s="127"/>
      <c r="G120" s="127"/>
      <c r="H120" s="127"/>
      <c r="I120" s="127"/>
      <c r="J120" s="127"/>
    </row>
    <row r="121" spans="1:11" ht="25.5">
      <c r="A121" s="115"/>
      <c r="B121" s="116"/>
      <c r="C121" s="93" t="s">
        <v>167</v>
      </c>
      <c r="D121" s="94"/>
      <c r="E121" s="95"/>
      <c r="F121" s="117"/>
      <c r="G121" s="117"/>
      <c r="H121" s="117"/>
      <c r="I121" s="117"/>
      <c r="J121" s="117"/>
    </row>
    <row r="122" spans="1:11" ht="38.25">
      <c r="A122" s="104">
        <v>98</v>
      </c>
      <c r="B122" s="105" t="s">
        <v>168</v>
      </c>
      <c r="C122" s="106" t="s">
        <v>169</v>
      </c>
      <c r="D122" s="107" t="s">
        <v>26</v>
      </c>
      <c r="E122" s="108">
        <v>1</v>
      </c>
      <c r="F122" s="109"/>
      <c r="G122" s="109"/>
      <c r="H122" s="109"/>
      <c r="I122" s="109">
        <v>30.03</v>
      </c>
      <c r="J122" s="109">
        <f t="shared" ref="J122:J140" si="3">ROUND(I122*E122,2)</f>
        <v>30.03</v>
      </c>
    </row>
    <row r="123" spans="1:11" ht="25.5">
      <c r="A123" s="102">
        <v>99</v>
      </c>
      <c r="B123" s="103" t="s">
        <v>170</v>
      </c>
      <c r="C123" s="111" t="s">
        <v>171</v>
      </c>
      <c r="D123" s="112" t="s">
        <v>11</v>
      </c>
      <c r="E123" s="113">
        <v>1</v>
      </c>
      <c r="F123" s="114"/>
      <c r="G123" s="114"/>
      <c r="H123" s="114"/>
      <c r="I123" s="114">
        <v>100.78</v>
      </c>
      <c r="J123" s="114">
        <f t="shared" si="3"/>
        <v>100.78</v>
      </c>
    </row>
    <row r="124" spans="1:11" ht="38.25">
      <c r="A124" s="104">
        <v>100</v>
      </c>
      <c r="B124" s="105" t="s">
        <v>36</v>
      </c>
      <c r="C124" s="106" t="s">
        <v>37</v>
      </c>
      <c r="D124" s="107" t="s">
        <v>26</v>
      </c>
      <c r="E124" s="108">
        <v>1</v>
      </c>
      <c r="F124" s="109"/>
      <c r="G124" s="109"/>
      <c r="H124" s="109"/>
      <c r="I124" s="109">
        <v>8.24</v>
      </c>
      <c r="J124" s="109">
        <f t="shared" si="3"/>
        <v>8.24</v>
      </c>
    </row>
    <row r="125" spans="1:11" ht="25.5">
      <c r="A125" s="104">
        <v>101</v>
      </c>
      <c r="B125" s="105" t="s">
        <v>172</v>
      </c>
      <c r="C125" s="106" t="s">
        <v>39</v>
      </c>
      <c r="D125" s="107" t="s">
        <v>11</v>
      </c>
      <c r="E125" s="108">
        <v>1</v>
      </c>
      <c r="F125" s="109"/>
      <c r="G125" s="109"/>
      <c r="H125" s="109"/>
      <c r="I125" s="109">
        <v>215.54</v>
      </c>
      <c r="J125" s="109">
        <f t="shared" si="3"/>
        <v>215.54</v>
      </c>
    </row>
    <row r="126" spans="1:11" ht="51">
      <c r="A126" s="104">
        <v>102</v>
      </c>
      <c r="B126" s="105" t="s">
        <v>46</v>
      </c>
      <c r="C126" s="106" t="s">
        <v>47</v>
      </c>
      <c r="D126" s="107" t="s">
        <v>26</v>
      </c>
      <c r="E126" s="108">
        <v>4</v>
      </c>
      <c r="F126" s="109"/>
      <c r="G126" s="109"/>
      <c r="H126" s="109"/>
      <c r="I126" s="109">
        <v>6.55</v>
      </c>
      <c r="J126" s="109">
        <f t="shared" si="3"/>
        <v>26.2</v>
      </c>
    </row>
    <row r="127" spans="1:11" ht="25.5">
      <c r="A127" s="104">
        <v>103</v>
      </c>
      <c r="B127" s="105" t="s">
        <v>173</v>
      </c>
      <c r="C127" s="106" t="s">
        <v>174</v>
      </c>
      <c r="D127" s="107" t="s">
        <v>11</v>
      </c>
      <c r="E127" s="108">
        <v>4</v>
      </c>
      <c r="F127" s="109"/>
      <c r="G127" s="109"/>
      <c r="H127" s="109"/>
      <c r="I127" s="109">
        <v>61.01</v>
      </c>
      <c r="J127" s="109">
        <f t="shared" si="3"/>
        <v>244.04</v>
      </c>
    </row>
    <row r="128" spans="1:11" ht="25.5">
      <c r="A128" s="104">
        <v>104</v>
      </c>
      <c r="B128" s="105" t="s">
        <v>175</v>
      </c>
      <c r="C128" s="106" t="s">
        <v>176</v>
      </c>
      <c r="D128" s="107" t="s">
        <v>26</v>
      </c>
      <c r="E128" s="108">
        <v>8</v>
      </c>
      <c r="F128" s="109"/>
      <c r="G128" s="109"/>
      <c r="H128" s="109"/>
      <c r="I128" s="109">
        <v>8.77</v>
      </c>
      <c r="J128" s="109">
        <f t="shared" si="3"/>
        <v>70.16</v>
      </c>
    </row>
    <row r="129" spans="1:11" ht="25.5">
      <c r="A129" s="104">
        <v>105</v>
      </c>
      <c r="B129" s="105" t="s">
        <v>177</v>
      </c>
      <c r="C129" s="106" t="s">
        <v>178</v>
      </c>
      <c r="D129" s="107" t="s">
        <v>11</v>
      </c>
      <c r="E129" s="108">
        <v>4</v>
      </c>
      <c r="F129" s="109"/>
      <c r="G129" s="109"/>
      <c r="H129" s="109"/>
      <c r="I129" s="109">
        <v>28.34</v>
      </c>
      <c r="J129" s="109">
        <f t="shared" si="3"/>
        <v>113.36</v>
      </c>
    </row>
    <row r="130" spans="1:11" ht="25.5">
      <c r="A130" s="104">
        <v>106</v>
      </c>
      <c r="B130" s="105" t="s">
        <v>179</v>
      </c>
      <c r="C130" s="106" t="s">
        <v>180</v>
      </c>
      <c r="D130" s="107" t="s">
        <v>11</v>
      </c>
      <c r="E130" s="108">
        <v>4</v>
      </c>
      <c r="F130" s="109"/>
      <c r="G130" s="109"/>
      <c r="H130" s="109"/>
      <c r="I130" s="109">
        <v>30.5</v>
      </c>
      <c r="J130" s="109">
        <f t="shared" si="3"/>
        <v>122</v>
      </c>
    </row>
    <row r="131" spans="1:11" ht="25.5">
      <c r="A131" s="104">
        <v>107</v>
      </c>
      <c r="B131" s="105" t="s">
        <v>52</v>
      </c>
      <c r="C131" s="106" t="s">
        <v>53</v>
      </c>
      <c r="D131" s="107" t="s">
        <v>26</v>
      </c>
      <c r="E131" s="108">
        <v>2</v>
      </c>
      <c r="F131" s="109"/>
      <c r="G131" s="109"/>
      <c r="H131" s="109"/>
      <c r="I131" s="109">
        <v>35.78</v>
      </c>
      <c r="J131" s="109">
        <f t="shared" si="3"/>
        <v>71.56</v>
      </c>
    </row>
    <row r="132" spans="1:11" ht="25.5">
      <c r="A132" s="104">
        <v>108</v>
      </c>
      <c r="B132" s="105" t="s">
        <v>181</v>
      </c>
      <c r="C132" s="106" t="s">
        <v>55</v>
      </c>
      <c r="D132" s="107" t="s">
        <v>11</v>
      </c>
      <c r="E132" s="108">
        <v>2</v>
      </c>
      <c r="F132" s="109"/>
      <c r="G132" s="109"/>
      <c r="H132" s="109"/>
      <c r="I132" s="109">
        <v>11.35</v>
      </c>
      <c r="J132" s="109">
        <f t="shared" si="3"/>
        <v>22.7</v>
      </c>
    </row>
    <row r="133" spans="1:11" ht="38.25">
      <c r="A133" s="104">
        <v>109</v>
      </c>
      <c r="B133" s="105" t="s">
        <v>58</v>
      </c>
      <c r="C133" s="106" t="s">
        <v>59</v>
      </c>
      <c r="D133" s="107" t="s">
        <v>60</v>
      </c>
      <c r="E133" s="108">
        <v>5.6</v>
      </c>
      <c r="F133" s="109"/>
      <c r="G133" s="109"/>
      <c r="H133" s="109"/>
      <c r="I133" s="109">
        <v>297.67</v>
      </c>
      <c r="J133" s="109">
        <f t="shared" si="3"/>
        <v>1666.95</v>
      </c>
    </row>
    <row r="134" spans="1:11" ht="25.5">
      <c r="A134" s="104">
        <v>110</v>
      </c>
      <c r="B134" s="105" t="s">
        <v>182</v>
      </c>
      <c r="C134" s="106" t="s">
        <v>183</v>
      </c>
      <c r="D134" s="107" t="s">
        <v>11</v>
      </c>
      <c r="E134" s="108">
        <v>4</v>
      </c>
      <c r="F134" s="109"/>
      <c r="G134" s="109"/>
      <c r="H134" s="109"/>
      <c r="I134" s="109">
        <v>1.39</v>
      </c>
      <c r="J134" s="109">
        <f t="shared" si="3"/>
        <v>5.56</v>
      </c>
    </row>
    <row r="135" spans="1:11" ht="25.5">
      <c r="A135" s="104">
        <v>111</v>
      </c>
      <c r="B135" s="105" t="s">
        <v>32</v>
      </c>
      <c r="C135" s="106" t="s">
        <v>33</v>
      </c>
      <c r="D135" s="107" t="s">
        <v>11</v>
      </c>
      <c r="E135" s="108">
        <v>12</v>
      </c>
      <c r="F135" s="109"/>
      <c r="G135" s="109"/>
      <c r="H135" s="109"/>
      <c r="I135" s="109">
        <v>46.29</v>
      </c>
      <c r="J135" s="109">
        <f t="shared" si="3"/>
        <v>555.48</v>
      </c>
    </row>
    <row r="136" spans="1:11" ht="25.5">
      <c r="A136" s="104">
        <v>112</v>
      </c>
      <c r="B136" s="105" t="s">
        <v>184</v>
      </c>
      <c r="C136" s="106" t="s">
        <v>185</v>
      </c>
      <c r="D136" s="107" t="s">
        <v>11</v>
      </c>
      <c r="E136" s="108">
        <v>12</v>
      </c>
      <c r="F136" s="109"/>
      <c r="G136" s="109"/>
      <c r="H136" s="109"/>
      <c r="I136" s="109">
        <v>4.6500000000000004</v>
      </c>
      <c r="J136" s="109">
        <f t="shared" si="3"/>
        <v>55.8</v>
      </c>
    </row>
    <row r="137" spans="1:11" ht="51">
      <c r="A137" s="104">
        <v>113</v>
      </c>
      <c r="B137" s="105" t="s">
        <v>66</v>
      </c>
      <c r="C137" s="106" t="s">
        <v>67</v>
      </c>
      <c r="D137" s="107" t="s">
        <v>60</v>
      </c>
      <c r="E137" s="108">
        <v>2.5</v>
      </c>
      <c r="F137" s="109"/>
      <c r="G137" s="109"/>
      <c r="H137" s="109"/>
      <c r="I137" s="109">
        <v>576.04999999999995</v>
      </c>
      <c r="J137" s="109">
        <f t="shared" si="3"/>
        <v>1440.13</v>
      </c>
    </row>
    <row r="138" spans="1:11" ht="25.5">
      <c r="A138" s="104">
        <v>114</v>
      </c>
      <c r="B138" s="105" t="s">
        <v>186</v>
      </c>
      <c r="C138" s="106" t="s">
        <v>69</v>
      </c>
      <c r="D138" s="107" t="s">
        <v>65</v>
      </c>
      <c r="E138" s="108">
        <v>252.2</v>
      </c>
      <c r="F138" s="109"/>
      <c r="G138" s="109"/>
      <c r="H138" s="109"/>
      <c r="I138" s="109">
        <v>1.57</v>
      </c>
      <c r="J138" s="109">
        <f t="shared" si="3"/>
        <v>395.95</v>
      </c>
    </row>
    <row r="139" spans="1:11" ht="25.5">
      <c r="A139" s="96">
        <v>115</v>
      </c>
      <c r="B139" s="97" t="s">
        <v>187</v>
      </c>
      <c r="C139" s="98" t="s">
        <v>188</v>
      </c>
      <c r="D139" s="99" t="s">
        <v>29</v>
      </c>
      <c r="E139" s="100">
        <v>1</v>
      </c>
      <c r="F139" s="101"/>
      <c r="G139" s="101"/>
      <c r="H139" s="101"/>
      <c r="I139" s="101">
        <v>11.21</v>
      </c>
      <c r="J139" s="101">
        <f t="shared" si="3"/>
        <v>11.21</v>
      </c>
    </row>
    <row r="140" spans="1:11" ht="38.25">
      <c r="A140" s="104">
        <v>116</v>
      </c>
      <c r="B140" s="105" t="s">
        <v>189</v>
      </c>
      <c r="C140" s="106" t="s">
        <v>190</v>
      </c>
      <c r="D140" s="107" t="s">
        <v>26</v>
      </c>
      <c r="E140" s="108">
        <v>1</v>
      </c>
      <c r="F140" s="109"/>
      <c r="G140" s="109"/>
      <c r="H140" s="109"/>
      <c r="I140" s="109">
        <v>45.33</v>
      </c>
      <c r="J140" s="109">
        <f t="shared" si="3"/>
        <v>45.33</v>
      </c>
    </row>
    <row r="141" spans="1:11" ht="25.5">
      <c r="A141" s="91"/>
      <c r="B141" s="92"/>
      <c r="C141" s="123" t="s">
        <v>191</v>
      </c>
      <c r="D141" s="124"/>
      <c r="E141" s="134"/>
      <c r="F141" s="135"/>
      <c r="G141" s="135"/>
      <c r="H141" s="135"/>
      <c r="I141" s="135"/>
      <c r="J141" s="135" t="str">
        <f>TEXT(SUM(J121:J140),"0,00")</f>
        <v>5201,02</v>
      </c>
      <c r="K141" s="73"/>
    </row>
    <row r="142" spans="1:11">
      <c r="A142" s="128"/>
      <c r="B142" s="129" t="s">
        <v>192</v>
      </c>
      <c r="C142" s="130"/>
      <c r="D142" s="131"/>
      <c r="E142" s="130"/>
      <c r="F142" s="132">
        <f>SUM(F$12:F141)</f>
        <v>0</v>
      </c>
      <c r="G142" s="132">
        <f>SUM(G$12:G141)</f>
        <v>0</v>
      </c>
      <c r="H142" s="132">
        <f>SUM(H$12:H141)</f>
        <v>0</v>
      </c>
      <c r="I142" s="133"/>
      <c r="J142" s="2">
        <f>SUM(J12:J141)</f>
        <v>104401.35000000002</v>
      </c>
    </row>
    <row r="143" spans="1:11">
      <c r="A143" s="6"/>
      <c r="B143" s="7"/>
      <c r="C143" s="8" t="s">
        <v>193</v>
      </c>
      <c r="D143" s="9">
        <v>0.21</v>
      </c>
      <c r="E143" s="5"/>
      <c r="F143" s="76"/>
      <c r="G143" s="74"/>
      <c r="H143" s="74"/>
      <c r="I143" s="75"/>
      <c r="J143" s="2">
        <f>ROUND(J142*D143,2)</f>
        <v>21924.28</v>
      </c>
    </row>
    <row r="144" spans="1:11">
      <c r="A144" s="6"/>
      <c r="B144" s="136" t="s">
        <v>195</v>
      </c>
      <c r="C144" s="137"/>
      <c r="D144" s="138"/>
      <c r="E144" s="139"/>
      <c r="F144" s="140"/>
      <c r="G144" s="141"/>
      <c r="H144" s="140"/>
      <c r="I144" s="142"/>
      <c r="J144" s="2">
        <f>J142+J143</f>
        <v>126325.63000000002</v>
      </c>
    </row>
    <row r="145" spans="1:10">
      <c r="A145" s="6"/>
      <c r="B145" s="6"/>
      <c r="C145" s="12"/>
      <c r="D145" s="11"/>
      <c r="E145" s="11"/>
      <c r="F145" s="11"/>
      <c r="G145" s="11"/>
      <c r="H145" s="11"/>
      <c r="I145" s="75"/>
      <c r="J145" s="11"/>
    </row>
    <row r="146" spans="1:10">
      <c r="A146" s="6"/>
      <c r="B146" s="11"/>
      <c r="C146" s="11" t="s">
        <v>194</v>
      </c>
      <c r="D146" s="11"/>
      <c r="E146" s="11"/>
      <c r="F146" s="11"/>
      <c r="G146" s="11"/>
      <c r="H146" s="11"/>
      <c r="I146" s="75"/>
      <c r="J146" s="11"/>
    </row>
    <row r="147" spans="1:10">
      <c r="A147" s="77"/>
      <c r="B147" s="78"/>
      <c r="C147" s="79"/>
      <c r="D147" s="80"/>
      <c r="E147" s="80"/>
      <c r="F147" s="10"/>
      <c r="G147" s="10"/>
      <c r="H147" s="10"/>
      <c r="I147" s="81"/>
      <c r="J147" s="80"/>
    </row>
    <row r="148" spans="1:10">
      <c r="A148" s="77"/>
      <c r="B148" s="78"/>
      <c r="C148" s="79"/>
      <c r="D148" s="80"/>
      <c r="E148" s="80"/>
      <c r="F148" s="10"/>
      <c r="G148" s="10"/>
      <c r="H148" s="10"/>
      <c r="I148" s="81"/>
      <c r="J148" s="80"/>
    </row>
    <row r="149" spans="1:10">
      <c r="A149" s="77"/>
      <c r="B149" s="8" t="s">
        <v>196</v>
      </c>
      <c r="C149" s="79"/>
      <c r="D149" s="82" t="s">
        <v>198</v>
      </c>
      <c r="E149" s="80"/>
      <c r="F149" s="10"/>
      <c r="G149" s="10"/>
      <c r="H149" s="10"/>
      <c r="I149" s="81"/>
      <c r="J149" s="80"/>
    </row>
    <row r="150" spans="1:10">
      <c r="A150" s="77"/>
      <c r="B150" s="78"/>
      <c r="C150" s="79"/>
      <c r="D150" s="80"/>
      <c r="E150" s="80"/>
      <c r="F150" s="10"/>
      <c r="G150" s="10"/>
      <c r="H150" s="10"/>
      <c r="I150" s="81"/>
      <c r="J150" s="80"/>
    </row>
    <row r="151" spans="1:10">
      <c r="A151" s="77"/>
      <c r="B151" s="8" t="s">
        <v>197</v>
      </c>
      <c r="C151" s="79"/>
      <c r="D151" s="80"/>
      <c r="E151" s="80"/>
      <c r="F151" s="10"/>
      <c r="G151" s="10"/>
      <c r="H151" s="10"/>
      <c r="I151" s="81"/>
      <c r="J151" s="80"/>
    </row>
    <row r="152" spans="1:10">
      <c r="A152" s="77"/>
      <c r="B152" s="78"/>
      <c r="C152" s="79"/>
      <c r="D152" s="80"/>
      <c r="E152" s="80"/>
      <c r="F152" s="10"/>
      <c r="G152" s="10"/>
      <c r="H152" s="10"/>
      <c r="I152" s="81"/>
      <c r="J152" s="80"/>
    </row>
    <row r="153" spans="1:10">
      <c r="A153" s="77"/>
      <c r="B153" s="78"/>
      <c r="C153" s="79"/>
      <c r="D153" s="80"/>
      <c r="E153" s="80"/>
      <c r="F153" s="10"/>
      <c r="G153" s="10"/>
      <c r="H153" s="10"/>
      <c r="I153" s="81"/>
      <c r="J153" s="80"/>
    </row>
    <row r="154" spans="1:10">
      <c r="A154" s="77"/>
      <c r="B154" s="78"/>
      <c r="C154" s="79"/>
      <c r="D154" s="83"/>
      <c r="E154" s="83"/>
      <c r="F154" s="80"/>
      <c r="G154" s="80"/>
      <c r="H154" s="80"/>
      <c r="I154" s="81"/>
      <c r="J154" s="80"/>
    </row>
    <row r="155" spans="1:10">
      <c r="A155" s="77"/>
      <c r="B155" s="78"/>
      <c r="C155" s="79"/>
      <c r="D155" s="83"/>
      <c r="E155" s="83"/>
      <c r="F155" s="80"/>
      <c r="G155" s="80"/>
      <c r="H155" s="80"/>
      <c r="I155" s="81"/>
      <c r="J155" s="80"/>
    </row>
    <row r="156" spans="1:10">
      <c r="A156" s="77"/>
      <c r="B156" s="78"/>
      <c r="C156" s="79"/>
      <c r="D156" s="83"/>
      <c r="E156" s="83"/>
      <c r="F156" s="80"/>
      <c r="G156" s="80"/>
      <c r="H156" s="80"/>
      <c r="I156" s="81"/>
      <c r="J156" s="80"/>
    </row>
    <row r="157" spans="1:10">
      <c r="A157" s="77"/>
      <c r="B157" s="78"/>
      <c r="C157" s="79"/>
      <c r="D157" s="83"/>
      <c r="E157" s="83"/>
      <c r="F157" s="80"/>
      <c r="G157" s="80"/>
      <c r="H157" s="80"/>
      <c r="I157" s="81"/>
      <c r="J157" s="80"/>
    </row>
    <row r="158" spans="1:10">
      <c r="A158" s="77"/>
      <c r="B158" s="78"/>
      <c r="C158" s="79"/>
      <c r="D158" s="83"/>
      <c r="E158" s="83"/>
      <c r="F158" s="80"/>
      <c r="G158" s="80"/>
      <c r="H158" s="80"/>
      <c r="I158" s="81"/>
      <c r="J158" s="80"/>
    </row>
    <row r="159" spans="1:10">
      <c r="A159" s="77"/>
      <c r="B159" s="78"/>
      <c r="C159" s="79"/>
      <c r="D159" s="83"/>
      <c r="E159" s="83"/>
      <c r="F159" s="80"/>
      <c r="G159" s="80"/>
      <c r="H159" s="80"/>
      <c r="I159" s="81"/>
      <c r="J159" s="80"/>
    </row>
    <row r="160" spans="1:10">
      <c r="A160" s="77"/>
      <c r="B160" s="78"/>
      <c r="C160" s="79"/>
      <c r="D160" s="83"/>
      <c r="E160" s="83"/>
      <c r="F160" s="80"/>
      <c r="G160" s="80"/>
      <c r="H160" s="80"/>
      <c r="I160" s="81"/>
      <c r="J160" s="80"/>
    </row>
    <row r="161" spans="1:10">
      <c r="A161" s="77"/>
      <c r="B161" s="78"/>
      <c r="C161" s="79"/>
      <c r="D161" s="83"/>
      <c r="E161" s="83"/>
      <c r="F161" s="80"/>
      <c r="G161" s="80"/>
      <c r="H161" s="80"/>
      <c r="I161" s="81"/>
      <c r="J161" s="80"/>
    </row>
    <row r="162" spans="1:10">
      <c r="A162" s="77"/>
      <c r="B162" s="78"/>
      <c r="C162" s="79"/>
      <c r="D162" s="83"/>
      <c r="E162" s="83"/>
      <c r="F162" s="80"/>
      <c r="G162" s="80"/>
      <c r="H162" s="80"/>
      <c r="I162" s="81"/>
      <c r="J162" s="80"/>
    </row>
    <row r="163" spans="1:10">
      <c r="A163" s="77"/>
      <c r="B163" s="78"/>
      <c r="C163" s="79"/>
      <c r="D163" s="83"/>
      <c r="E163" s="83"/>
      <c r="F163" s="80"/>
      <c r="G163" s="80"/>
      <c r="H163" s="80"/>
      <c r="I163" s="81"/>
      <c r="J163" s="80"/>
    </row>
    <row r="164" spans="1:10">
      <c r="A164" s="77"/>
      <c r="B164" s="78"/>
      <c r="C164" s="79"/>
      <c r="D164" s="83"/>
      <c r="E164" s="83"/>
      <c r="F164" s="80"/>
      <c r="G164" s="80"/>
      <c r="H164" s="80"/>
      <c r="I164" s="81"/>
      <c r="J164" s="80"/>
    </row>
    <row r="165" spans="1:10">
      <c r="A165" s="77"/>
      <c r="B165" s="78"/>
      <c r="C165" s="79"/>
      <c r="D165" s="83"/>
      <c r="E165" s="83"/>
      <c r="F165" s="80"/>
      <c r="G165" s="80"/>
      <c r="H165" s="80"/>
      <c r="I165" s="81"/>
      <c r="J165" s="80"/>
    </row>
    <row r="166" spans="1:10">
      <c r="A166" s="77"/>
      <c r="B166" s="78"/>
      <c r="C166" s="79"/>
      <c r="D166" s="83"/>
      <c r="E166" s="83"/>
      <c r="F166" s="80"/>
      <c r="G166" s="80"/>
      <c r="H166" s="80"/>
      <c r="I166" s="81"/>
      <c r="J166" s="80"/>
    </row>
  </sheetData>
  <mergeCells count="3">
    <mergeCell ref="C5:J5"/>
    <mergeCell ref="C6:G6"/>
    <mergeCell ref="C7:G7"/>
  </mergeCells>
  <phoneticPr fontId="1" type="noConversion"/>
  <printOptions horizontalCentered="1"/>
  <pageMargins left="0.56000000000000005" right="0.19685039370078741" top="0.7" bottom="0.78740157480314965" header="0.5" footer="0.5"/>
  <pageSetup paperSize="9" orientation="portrait" useFirstPageNumber="1" horizontalDpi="300" verticalDpi="300" r:id="rId1"/>
  <headerFooter alignWithMargins="0">
    <oddHeader>&amp;L&amp;L&amp;"Times New Roman"&amp;11&amp;BAstera&amp;C&amp;L&amp;"Times New Roman"&amp;11&amp;BAstera&amp;C&amp;"Times New Roman"&amp;11&amp;B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0F384E1ED188D49A7B6BA54482CA8E5" ma:contentTypeVersion="16" ma:contentTypeDescription="Kurkite naują dokumentą." ma:contentTypeScope="" ma:versionID="652157dc2a6f885fb9f9a80967d4eda7">
  <xsd:schema xmlns:xsd="http://www.w3.org/2001/XMLSchema" xmlns:xs="http://www.w3.org/2001/XMLSchema" xmlns:p="http://schemas.microsoft.com/office/2006/metadata/properties" xmlns:ns2="6a8e4a6a-3245-4a76-82a0-34fd84229c85" xmlns:ns3="93f6bebc-5cde-48a3-a555-2cf6baecf3d3" targetNamespace="http://schemas.microsoft.com/office/2006/metadata/properties" ma:root="true" ma:fieldsID="30c67381d24d6c3c2303d931d3588cf8" ns2:_="" ns3:_="">
    <xsd:import namespace="6a8e4a6a-3245-4a76-82a0-34fd84229c85"/>
    <xsd:import namespace="93f6bebc-5cde-48a3-a555-2cf6baecf3d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e4a6a-3245-4a76-82a0-34fd84229c8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4c0934-a844-44ae-a8ed-48a1b43e0afd}" ma:internalName="TaxCatchAll" ma:showField="CatchAllData" ma:web="6a8e4a6a-3245-4a76-82a0-34fd84229c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bebc-5cde-48a3-a555-2cf6baecf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4a4fb273-a100-4234-95b8-7c73779b09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73B1D-B6BE-4CD7-9087-75F5CFC64A5A}"/>
</file>

<file path=customXml/itemProps2.xml><?xml version="1.0" encoding="utf-8"?>
<ds:datastoreItem xmlns:ds="http://schemas.openxmlformats.org/officeDocument/2006/customXml" ds:itemID="{54100979-F109-4B5A-B90E-826A9CF4AA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SAMAT</vt:lpstr>
      <vt:lpstr>M_P1</vt:lpstr>
      <vt:lpstr>SAMAT!Print_Titles</vt:lpstr>
    </vt:vector>
  </TitlesOfParts>
  <Company>Lietuvos ir Kanados bendra įmonė UAB "Astera"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SAMAT</dc:title>
  <dc:subject>Lokalinių sąmatų (be medžiagų) šablonas</dc:subject>
  <dc:creator>©Astera</dc:creator>
  <cp:lastModifiedBy>Marius Gutauskas</cp:lastModifiedBy>
  <cp:lastPrinted>2009-05-19T09:04:09Z</cp:lastPrinted>
  <dcterms:created xsi:type="dcterms:W3CDTF">2009-04-14T06:40:12Z</dcterms:created>
  <dcterms:modified xsi:type="dcterms:W3CDTF">2022-10-26T11:24:41Z</dcterms:modified>
  <cp:category>Šablonas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