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rpel\Desktop\SUTARTYS\GRUODIS\SUT-25-4577\"/>
    </mc:Choice>
  </mc:AlternateContent>
  <bookViews>
    <workbookView xWindow="0" yWindow="0" windowWidth="23040" windowHeight="798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K24" i="1" s="1"/>
  <c r="J19" i="1"/>
  <c r="K19" i="1" s="1"/>
  <c r="J25" i="1"/>
  <c r="K25" i="1" s="1"/>
  <c r="J26" i="1"/>
  <c r="K26" i="1" s="1"/>
  <c r="J23" i="1"/>
  <c r="K23" i="1" s="1"/>
  <c r="J22" i="1"/>
  <c r="K22" i="1" s="1"/>
  <c r="J21" i="1"/>
  <c r="K21" i="1" s="1"/>
  <c r="J20" i="1"/>
  <c r="K20" i="1" s="1"/>
  <c r="J18" i="1"/>
  <c r="K18" i="1" s="1"/>
  <c r="J17" i="1"/>
  <c r="K17" i="1" s="1"/>
  <c r="J16" i="1"/>
  <c r="K16" i="1" s="1"/>
  <c r="J15" i="1"/>
  <c r="K15" i="1" s="1"/>
  <c r="J14" i="1"/>
  <c r="K14" i="1" s="1"/>
  <c r="J27" i="1"/>
  <c r="K27" i="1" s="1"/>
  <c r="J28" i="1"/>
  <c r="K28" i="1" s="1"/>
  <c r="K29" i="1"/>
  <c r="J13" i="1"/>
  <c r="K13" i="1" s="1"/>
  <c r="J12" i="1"/>
  <c r="K12" i="1" s="1"/>
  <c r="J11" i="1"/>
  <c r="K11" i="1" s="1"/>
  <c r="J10" i="1"/>
  <c r="K10" i="1" s="1"/>
  <c r="J9" i="1"/>
  <c r="K9" i="1" s="1"/>
  <c r="J8" i="1"/>
  <c r="K8" i="1" s="1"/>
  <c r="K7" i="1"/>
  <c r="K6" i="1"/>
  <c r="K5" i="1"/>
  <c r="J4" i="1"/>
  <c r="K4" i="1" s="1"/>
  <c r="J3" i="1"/>
  <c r="K3" i="1" s="1"/>
  <c r="J2" i="1"/>
  <c r="K2" i="1" s="1"/>
  <c r="K30" i="1" l="1"/>
</calcChain>
</file>

<file path=xl/sharedStrings.xml><?xml version="1.0" encoding="utf-8"?>
<sst xmlns="http://schemas.openxmlformats.org/spreadsheetml/2006/main" count="191" uniqueCount="164">
  <si>
    <t>Pirkimo dalies Nr.</t>
  </si>
  <si>
    <t>BVPŽ kodas</t>
  </si>
  <si>
    <t>Prekė</t>
  </si>
  <si>
    <t>Reikalavimai</t>
  </si>
  <si>
    <t>Pageidaujama pakuotė</t>
  </si>
  <si>
    <t>Perkamas orientacinis kiekis pakuotėmis</t>
  </si>
  <si>
    <t>Siūlomų pakuočių Skaičius</t>
  </si>
  <si>
    <t>Pakuotės kaina be PVM Eur</t>
  </si>
  <si>
    <t>PVM tarifas</t>
  </si>
  <si>
    <t>Kaina viso  be PVM, Eur</t>
  </si>
  <si>
    <t>Kaina viso su PVM, Eur</t>
  </si>
  <si>
    <t>Gamintojas/
produkto pavadinimas/
katalogo numeris</t>
  </si>
  <si>
    <t>1.</t>
  </si>
  <si>
    <t>33696300-8</t>
  </si>
  <si>
    <r>
      <t>FDG (2-deoksi-2-fluoro-D-gliukozės (C</t>
    </r>
    <r>
      <rPr>
        <vertAlign val="subscript"/>
        <sz val="12"/>
        <color theme="1"/>
        <rFont val="Times New Roman"/>
        <family val="1"/>
      </rPr>
      <t>6</t>
    </r>
    <r>
      <rPr>
        <sz val="12"/>
        <color theme="1"/>
        <rFont val="Times New Roman"/>
        <family val="1"/>
      </rPr>
      <t>H</t>
    </r>
    <r>
      <rPr>
        <vertAlign val="subscript"/>
        <sz val="12"/>
        <color theme="1"/>
        <rFont val="Times New Roman"/>
        <family val="1"/>
      </rPr>
      <t>11</t>
    </r>
    <r>
      <rPr>
        <sz val="12"/>
        <color theme="1"/>
        <rFont val="Times New Roman"/>
        <family val="1"/>
      </rPr>
      <t>FO</t>
    </r>
    <r>
      <rPr>
        <vertAlign val="subscript"/>
        <sz val="12"/>
        <color theme="1"/>
        <rFont val="Times New Roman"/>
        <family val="1"/>
      </rPr>
      <t>5</t>
    </r>
    <r>
      <rPr>
        <sz val="12"/>
        <color theme="1"/>
        <rFont val="Times New Roman"/>
        <family val="1"/>
      </rPr>
      <t>)) referencinis standartas</t>
    </r>
  </si>
  <si>
    <r>
      <t>CAS numeris 29702-43-0. Tirpus metanolyje, dimetilsulfokside ir vandenyje. FDG naudojamas kaip [</t>
    </r>
    <r>
      <rPr>
        <vertAlign val="superscript"/>
        <sz val="12"/>
        <color theme="1"/>
        <rFont val="Times New Roman"/>
        <family val="1"/>
      </rPr>
      <t>18</t>
    </r>
    <r>
      <rPr>
        <sz val="12"/>
        <color theme="1"/>
        <rFont val="Times New Roman"/>
        <family val="1"/>
      </rPr>
      <t>F]FDG etaloninis standartas, kokybės kontrolės tyrimo užtikrinimui, identifikuojant pagamintą produktą. Grynumas ≥ 95 %. Svėrimo paklaida ± 5 %, bet ne daugiau kaip 0,5 mg. Buteliuke turi būti ne mažiau nei 20 mg standarto.</t>
    </r>
  </si>
  <si>
    <t>ne mažiau nei 20 mg</t>
  </si>
  <si>
    <t>2 x 20 mg</t>
  </si>
  <si>
    <t>ABX, 1100.0020</t>
  </si>
  <si>
    <t>2.</t>
  </si>
  <si>
    <r>
      <t>FDM (2-deoksi-2-fluoro-D-manopiranozės (C</t>
    </r>
    <r>
      <rPr>
        <vertAlign val="subscript"/>
        <sz val="12"/>
        <color theme="1"/>
        <rFont val="Times New Roman"/>
        <family val="1"/>
      </rPr>
      <t>6</t>
    </r>
    <r>
      <rPr>
        <sz val="12"/>
        <color theme="1"/>
        <rFont val="Times New Roman"/>
        <family val="1"/>
      </rPr>
      <t>H</t>
    </r>
    <r>
      <rPr>
        <vertAlign val="subscript"/>
        <sz val="12"/>
        <color theme="1"/>
        <rFont val="Times New Roman"/>
        <family val="1"/>
      </rPr>
      <t>11</t>
    </r>
    <r>
      <rPr>
        <sz val="12"/>
        <color theme="1"/>
        <rFont val="Times New Roman"/>
        <family val="1"/>
      </rPr>
      <t>FO</t>
    </r>
    <r>
      <rPr>
        <vertAlign val="subscript"/>
        <sz val="12"/>
        <color theme="1"/>
        <rFont val="Times New Roman"/>
        <family val="1"/>
      </rPr>
      <t>5</t>
    </r>
    <r>
      <rPr>
        <sz val="12"/>
        <color theme="1"/>
        <rFont val="Times New Roman"/>
        <family val="1"/>
      </rPr>
      <t>)) referencinis standartas</t>
    </r>
  </si>
  <si>
    <r>
      <t>CAS numeris 31077-88-0. Tirpus vandenyje. FDM naudojamas kaip etaloninis [</t>
    </r>
    <r>
      <rPr>
        <vertAlign val="superscript"/>
        <sz val="12"/>
        <color theme="1"/>
        <rFont val="Times New Roman"/>
        <family val="1"/>
      </rPr>
      <t>18</t>
    </r>
    <r>
      <rPr>
        <sz val="12"/>
        <color theme="1"/>
        <rFont val="Times New Roman"/>
        <family val="1"/>
      </rPr>
      <t>F]FDG sintezės šalutinio produkto standartas, kokybės kontrolės tyrimo užtikrinimui, identifikuojant pagamintą produktą. Grynumas ≥ 95 %. Svėrimo paklaida ± 5 %, bet ne daugiau kaip 0,5 mg. Buteliuke turi būti ne mažiau nei 20 mg standarto.</t>
    </r>
  </si>
  <si>
    <t>ABX, 1120.0020</t>
  </si>
  <si>
    <t>3.</t>
  </si>
  <si>
    <r>
      <t>Kryptofix 222 (C</t>
    </r>
    <r>
      <rPr>
        <vertAlign val="subscript"/>
        <sz val="12"/>
        <color theme="1"/>
        <rFont val="Times New Roman"/>
        <family val="1"/>
      </rPr>
      <t>18</t>
    </r>
    <r>
      <rPr>
        <sz val="12"/>
        <color theme="1"/>
        <rFont val="Times New Roman"/>
        <family val="1"/>
      </rPr>
      <t>H</t>
    </r>
    <r>
      <rPr>
        <vertAlign val="subscript"/>
        <sz val="12"/>
        <color theme="1"/>
        <rFont val="Times New Roman"/>
        <family val="1"/>
      </rPr>
      <t>36</t>
    </r>
    <r>
      <rPr>
        <sz val="12"/>
        <color theme="1"/>
        <rFont val="Times New Roman"/>
        <family val="1"/>
      </rPr>
      <t>N</t>
    </r>
    <r>
      <rPr>
        <vertAlign val="subscript"/>
        <sz val="12"/>
        <color theme="1"/>
        <rFont val="Times New Roman"/>
        <family val="1"/>
      </rPr>
      <t>2</t>
    </r>
    <r>
      <rPr>
        <sz val="12"/>
        <color theme="1"/>
        <rFont val="Times New Roman"/>
        <family val="1"/>
      </rPr>
      <t>O</t>
    </r>
    <r>
      <rPr>
        <vertAlign val="subscript"/>
        <sz val="12"/>
        <color theme="1"/>
        <rFont val="Times New Roman"/>
        <family val="1"/>
      </rPr>
      <t>6</t>
    </r>
    <r>
      <rPr>
        <sz val="12"/>
        <color theme="1"/>
        <rFont val="Times New Roman"/>
        <family val="1"/>
      </rPr>
      <t>) analitinis standartas</t>
    </r>
  </si>
  <si>
    <t>CAS numeris 23978-09-8. Kryptofix 222 naudojamas kaip fazės perdavimo katalizatorius radiofarmacinių preparatų sintezėje. Grynumas ≥ 99 %. Pakuotė iš 5 buteliukų. Buteliuke turi būti ne mažiau nei 20 mg standarto.</t>
  </si>
  <si>
    <t>5 vnt pakuotėje</t>
  </si>
  <si>
    <t>1 x 20 mg (5 vnt pakuotėje)</t>
  </si>
  <si>
    <t>ABX, 800.0020/005</t>
  </si>
  <si>
    <t>4.</t>
  </si>
  <si>
    <r>
      <t>Gliukozės (D-(+)-Gliukozė (C</t>
    </r>
    <r>
      <rPr>
        <vertAlign val="subscript"/>
        <sz val="12"/>
        <color theme="1"/>
        <rFont val="Times New Roman"/>
        <family val="1"/>
        <charset val="186"/>
      </rPr>
      <t>6</t>
    </r>
    <r>
      <rPr>
        <sz val="12"/>
        <color theme="1"/>
        <rFont val="Times New Roman"/>
        <family val="1"/>
      </rPr>
      <t>H</t>
    </r>
    <r>
      <rPr>
        <vertAlign val="subscript"/>
        <sz val="12"/>
        <color theme="1"/>
        <rFont val="Times New Roman"/>
        <family val="1"/>
        <charset val="186"/>
      </rPr>
      <t>12</t>
    </r>
    <r>
      <rPr>
        <sz val="12"/>
        <color theme="1"/>
        <rFont val="Times New Roman"/>
        <family val="1"/>
      </rPr>
      <t>O</t>
    </r>
    <r>
      <rPr>
        <vertAlign val="subscript"/>
        <sz val="12"/>
        <color theme="1"/>
        <rFont val="Times New Roman"/>
        <family val="1"/>
        <charset val="186"/>
      </rPr>
      <t>6</t>
    </r>
    <r>
      <rPr>
        <sz val="12"/>
        <color theme="1"/>
        <rFont val="Times New Roman"/>
        <family val="1"/>
      </rPr>
      <t>)) analitinis standartas</t>
    </r>
  </si>
  <si>
    <r>
      <t>CAS numeris 50-99-7. Naudojamas kaip etaloninis [</t>
    </r>
    <r>
      <rPr>
        <vertAlign val="superscript"/>
        <sz val="12"/>
        <color theme="1"/>
        <rFont val="Times New Roman"/>
        <family val="1"/>
        <charset val="186"/>
      </rPr>
      <t>18</t>
    </r>
    <r>
      <rPr>
        <sz val="12"/>
        <color theme="1"/>
        <rFont val="Times New Roman"/>
        <family val="1"/>
      </rPr>
      <t>F]FDG sintezės šalutinio produkto standartas, kokybės kontrolės tyrimo užtikrinimui, identifikuojant pagamintą produktą. Grynumas &gt; 99,5%. Buteliuke turi būti ne mažiau nei 20 mg standarto.</t>
    </r>
  </si>
  <si>
    <t>1 x 250 mg</t>
  </si>
  <si>
    <t>CPA Chem, SB19531.250MG</t>
  </si>
  <si>
    <t>5.</t>
  </si>
  <si>
    <r>
      <t>Manozės triflato (Beta-D-manopiranozės 1,3,4,6-tetra-O-acetato 2-O-trifluormetansulfonato (C</t>
    </r>
    <r>
      <rPr>
        <vertAlign val="subscript"/>
        <sz val="12"/>
        <color theme="1"/>
        <rFont val="Times New Roman"/>
        <family val="1"/>
        <charset val="186"/>
      </rPr>
      <t>15</t>
    </r>
    <r>
      <rPr>
        <sz val="12"/>
        <color theme="1"/>
        <rFont val="Times New Roman"/>
        <family val="1"/>
      </rPr>
      <t>H</t>
    </r>
    <r>
      <rPr>
        <vertAlign val="subscript"/>
        <sz val="12"/>
        <color theme="1"/>
        <rFont val="Times New Roman"/>
        <family val="1"/>
        <charset val="186"/>
      </rPr>
      <t>19</t>
    </r>
    <r>
      <rPr>
        <sz val="12"/>
        <color theme="1"/>
        <rFont val="Times New Roman"/>
        <family val="1"/>
      </rPr>
      <t>F</t>
    </r>
    <r>
      <rPr>
        <vertAlign val="subscript"/>
        <sz val="12"/>
        <color theme="1"/>
        <rFont val="Times New Roman"/>
        <family val="1"/>
        <charset val="186"/>
      </rPr>
      <t>3</t>
    </r>
    <r>
      <rPr>
        <sz val="12"/>
        <color theme="1"/>
        <rFont val="Times New Roman"/>
        <family val="1"/>
      </rPr>
      <t>O</t>
    </r>
    <r>
      <rPr>
        <vertAlign val="subscript"/>
        <sz val="12"/>
        <color theme="1"/>
        <rFont val="Times New Roman"/>
        <family val="1"/>
        <charset val="186"/>
      </rPr>
      <t>12</t>
    </r>
    <r>
      <rPr>
        <sz val="12"/>
        <color theme="1"/>
        <rFont val="Times New Roman"/>
        <family val="1"/>
      </rPr>
      <t>S)) analitinis standartas</t>
    </r>
  </si>
  <si>
    <r>
      <rPr>
        <sz val="12"/>
        <color rgb="FF000000"/>
        <rFont val="Times New Roman"/>
      </rPr>
      <t>CAS numeris 92051-23-5. Balta kristalinė medžiaga. Tirpus dimetilsulfokside, etanolyje ir acetonitrile. Naudojamas kaip [</t>
    </r>
    <r>
      <rPr>
        <vertAlign val="superscript"/>
        <sz val="12"/>
        <color rgb="FF000000"/>
        <rFont val="Times New Roman"/>
      </rPr>
      <t>18</t>
    </r>
    <r>
      <rPr>
        <sz val="12"/>
        <color rgb="FF000000"/>
        <rFont val="Times New Roman"/>
      </rPr>
      <t>F]FDG sintezės pradinės medžiagos standartas, kokybės kontrolės tyrimo užtikrinimui, identifikuojant pagamintą produktą. Grynumas ≥ 98 %. Pakuotė iš 5 buteliukų. Buteliuke turi būti ne mažiau nei 20 mg standarto.</t>
    </r>
  </si>
  <si>
    <t>1 x 1000 mg</t>
  </si>
  <si>
    <t xml:space="preserve">ABX, 10S.1000/001 </t>
  </si>
  <si>
    <t xml:space="preserve"> </t>
  </si>
  <si>
    <t>7.</t>
  </si>
  <si>
    <r>
      <t>Acetonitrilo analitinis standartas (CH</t>
    </r>
    <r>
      <rPr>
        <vertAlign val="subscript"/>
        <sz val="12"/>
        <color theme="1"/>
        <rFont val="Times New Roman"/>
        <family val="1"/>
      </rPr>
      <t>3</t>
    </r>
    <r>
      <rPr>
        <sz val="12"/>
        <color theme="1"/>
        <rFont val="Times New Roman"/>
        <family val="1"/>
      </rPr>
      <t>CN)</t>
    </r>
  </si>
  <si>
    <t>CAS numeris 75-05-8. Grynumas ≥ 99,9 %. Analitinis standartas turi būti tinkamas dujų chromatografijai.</t>
  </si>
  <si>
    <t>5 ml</t>
  </si>
  <si>
    <t>2 x 5 ml</t>
  </si>
  <si>
    <t>CPA Chem, SB75.5000</t>
  </si>
  <si>
    <t>8.</t>
  </si>
  <si>
    <r>
      <t>Etanolio analitinis standartas (CH</t>
    </r>
    <r>
      <rPr>
        <vertAlign val="subscript"/>
        <sz val="12"/>
        <color theme="1"/>
        <rFont val="Times New Roman"/>
        <family val="1"/>
      </rPr>
      <t>3</t>
    </r>
    <r>
      <rPr>
        <sz val="12"/>
        <color theme="1"/>
        <rFont val="Times New Roman"/>
        <family val="1"/>
      </rPr>
      <t>CH</t>
    </r>
    <r>
      <rPr>
        <vertAlign val="subscript"/>
        <sz val="12"/>
        <color theme="1"/>
        <rFont val="Times New Roman"/>
        <family val="1"/>
      </rPr>
      <t>2</t>
    </r>
    <r>
      <rPr>
        <sz val="12"/>
        <color theme="1"/>
        <rFont val="Times New Roman"/>
        <family val="1"/>
      </rPr>
      <t>OH)</t>
    </r>
  </si>
  <si>
    <t>CAS numeris 64-17-5. Grynumas ≥ 99,9 %. Analitinis standartas turi būti tinkamas dujų chromatografijai.</t>
  </si>
  <si>
    <t>Sigma ALdrich, 02483-5ML</t>
  </si>
  <si>
    <t>9.</t>
  </si>
  <si>
    <r>
      <t>Acetonitrilas (CH</t>
    </r>
    <r>
      <rPr>
        <vertAlign val="subscript"/>
        <sz val="12"/>
        <color theme="1"/>
        <rFont val="Times New Roman"/>
        <family val="1"/>
      </rPr>
      <t>3</t>
    </r>
    <r>
      <rPr>
        <sz val="12"/>
        <color theme="1"/>
        <rFont val="Times New Roman"/>
        <family val="1"/>
      </rPr>
      <t xml:space="preserve">CN) </t>
    </r>
  </si>
  <si>
    <t>CAS numeris 75-05-8,                                                                     ≥ 99,9% grynumo, skirtas HPLC</t>
  </si>
  <si>
    <t>2,5 L</t>
  </si>
  <si>
    <t>6 x 2,5 L</t>
  </si>
  <si>
    <t>Honeywell, 34851-2.5L</t>
  </si>
  <si>
    <t>10.</t>
  </si>
  <si>
    <t>Natrio hidroksido (NaOH) fiksanalas</t>
  </si>
  <si>
    <t>CAS numeris 1310-73-2. Pakuotė yra ampulės, skirtos paruošti 1000 ml tirpalą, kurio koncentracija yra c(NaOH) = 0,1 mol/l (0,1 N). Reagentas skirtas analizei.</t>
  </si>
  <si>
    <t>1 vnt (ampulė)</t>
  </si>
  <si>
    <t>600 amp.</t>
  </si>
  <si>
    <t>Th. Geyer, 1332-1AMPULLE</t>
  </si>
  <si>
    <t>33190000-8</t>
  </si>
  <si>
    <t>12.</t>
  </si>
  <si>
    <t>Poliesterio chromatografijos popierius impregnuotas silikageliu</t>
  </si>
  <si>
    <t>Poliesterio pagrindu pagamintas ir dengtas  silikageliu popierius, užtikrinantis optimalų įvairių junginių atskyrimą ir skiriamąją gebą. Skirtas plonasluoksnei chromatografijai. Turi porėtą struktūrą, kuri leidžia efektyviai migruoti analites chromatografinio proceso metu. Popieriaus lakštų dydis 4 cm x 8 cm, silikagelio sluoksnio storis 0,20 mm.</t>
  </si>
  <si>
    <t>50 vnt</t>
  </si>
  <si>
    <t>20 x 50 vnt.</t>
  </si>
  <si>
    <t>Macherey-Nagel, 805021</t>
  </si>
  <si>
    <t>13.</t>
  </si>
  <si>
    <t>Stiklo mikropluošto chromatografijos popierius impregnuotas silikageliu</t>
  </si>
  <si>
    <t>iTLC-SG SGI0001. Stiklo mikropluošto chromatografijos popierius impregnuotas silikageliu. Porėtas, šiek tiek rūgštinis popierius. Karpomi popieriaus lakštai.</t>
  </si>
  <si>
    <t>5 x 50 vnt.</t>
  </si>
  <si>
    <t>Agilent, SGI0001</t>
  </si>
  <si>
    <t>14.</t>
  </si>
  <si>
    <t>pH indikatoriaus juostelės</t>
  </si>
  <si>
    <t>pH juostelės su chemiškai surištais indikatoriais. Tinka automatiniam įvertinimui naudojant QUANTOFIX Relax pH skaitytuvą. pH intervalas 2.0–9.0. pH matavimo taškai - 2.0; 2.5; 3.0; 3.5; 4.0; 4.5; 5.0; 5.5; 6.0; 6.5; 7.0; 7.5; 8.0; 8.5; 9.0. 100 testavimo juostelių su spalvų skale.</t>
  </si>
  <si>
    <t>1 vnt</t>
  </si>
  <si>
    <t>10 x 1 vnt.</t>
  </si>
  <si>
    <t>Macherey-Nagel, 92118</t>
  </si>
  <si>
    <t>16.</t>
  </si>
  <si>
    <t>Kintamo tūrio mechaninės pipetės antgaliai</t>
  </si>
  <si>
    <t>0,5-10 µl tūrio antgaliai, skirti 10 µl mechaninei pipetei. Autoklavuojami. Suderinti su ClearLine mechanine pipete. Supakuota dėžutėse.</t>
  </si>
  <si>
    <t>96 vnt dėžutėje</t>
  </si>
  <si>
    <t>4 x 960 vnt.</t>
  </si>
  <si>
    <t>Dutscher, 713275</t>
  </si>
  <si>
    <t>17.</t>
  </si>
  <si>
    <t>Sterilūs kintamo tūrio mechaninės pipetės antgaliai</t>
  </si>
  <si>
    <t>Sterilūs 0,5-10 µl tūrio antgaliai, skirti 10 µl mechaninei pipetei.  Kiekvienas antgalis supakuotas atskirai. Suderinti su ClearLine mechanine pipete. Supakuota dėžutėse.</t>
  </si>
  <si>
    <t>2 x 960 vnt.</t>
  </si>
  <si>
    <t>Dutscher, 713276</t>
  </si>
  <si>
    <t>19.</t>
  </si>
  <si>
    <t>Sterilūs 1-200 µl tūrio antgaliai, skirti 50 µl mechaninei pipetei. Kiekvienas antgalis supakuotas atskirai. Suderinti su ClearLine mechanine pipete. Supakuota dėžutėse.</t>
  </si>
  <si>
    <t>Dutscher, 713249</t>
  </si>
  <si>
    <t>20.</t>
  </si>
  <si>
    <t>100-1000 µl tūrio antgaliai, skirti 1000 µl mechaninei pipetei. Autoklavuojami. Suderinti su ClearLine mechanine pipete. Supakuota dėžutėse.</t>
  </si>
  <si>
    <t>100 vnt dėžutėje</t>
  </si>
  <si>
    <t>4 x 1000 vnt.</t>
  </si>
  <si>
    <t>Dutscher, 027110CL</t>
  </si>
  <si>
    <t>21.</t>
  </si>
  <si>
    <t>Sterilūs 100-1000 µl tūrio antgaliai, skirti 1000 µl mechaninei pipetei. Kiekvienas antgalis supakuotas atskirai. Suderinti su ClearLine mechanine pipete. Supakuota dėžutėse.</t>
  </si>
  <si>
    <t>2 x 1000 vnt.</t>
  </si>
  <si>
    <t>Dutscher, 027120CL</t>
  </si>
  <si>
    <t>22.</t>
  </si>
  <si>
    <t>2 ml užsukami buteliukai kartu su užsukamu dangteliu su septa</t>
  </si>
  <si>
    <t>Buteliukai su užsukamais dangteliais, tamsaus stiklo, sertifikuotas, 2 ml. Buteliuko dydis: 12 x 32 mm (12 mm dangtelis). Suderintas su Agilent 1260 Infinity II radio-HPLC chromatografu ir Agilent 8890 GC dujų chromotografu. Užsukamas dangtelis su PTFE/raudona silikonine septa. Septos sluoskniavimas: dvisluoksnis. Dangtelio dydis: 12 mm. Suderinta su perkamais užsukamais 2 ml buteliukais.</t>
  </si>
  <si>
    <t>100 vnt</t>
  </si>
  <si>
    <t>20 x 100 vnt. (buteliukų) + 2 x 1000 vnt. (kamštelių)</t>
  </si>
  <si>
    <t>30,50 (buteliukai) + 250,00 (kamšteliai)</t>
  </si>
  <si>
    <t>Agilent, 5182-0716 + 5190-1599</t>
  </si>
  <si>
    <t>26.</t>
  </si>
  <si>
    <t>PARAFILM juosta</t>
  </si>
  <si>
    <t>PARAFILM juosta yra plona, lanksti, pusiau skaidrios spalvos, pagaminta iš poliolefino. Juosta yra nelaidi vandeniui bei lengvai prilimpa prie įvairių paviršių. Atspari orui, kitoms dujoms, alkoholiui, įprastoms rūgštims ir vidutiniškai koncentruotiems šarmams.​ Esant 21 °C temperatūrai, ji išsitempia 200 % ir iš dalies grįžta į pradinį dydį esant 82 °C – 93 °C temperatūrai ir pakankamai suminkštėja, kad tarp popieriaus, audinių ir odos susidarytų lipnus ryšys.​ Gali būti būti skirta laboratorinei įrangai ir mėginiams apsaugoti nuo užteršimo arba užsandarinimui. Ilgis iki 75 m, plotis iki 100 mm. Ritinėliai yra apklijuoti popieriumi, kad tarpusavyje nesuliptų.</t>
  </si>
  <si>
    <t>20 x 1 vnt.</t>
  </si>
  <si>
    <t>Dutscher, 090261</t>
  </si>
  <si>
    <t>27.</t>
  </si>
  <si>
    <t xml:space="preserve">4 pH buferis </t>
  </si>
  <si>
    <t>pH buferis skirtas naudoti kaip standartinis tirpalas pH matuoklių kalibravimui bei kokybės kontrolei cheminėse, biologinėse ir farmacinėse laboratorijose. pH vertė yra 4. Tikslumas ±0.02 pH prie 25 °C. Buferis pateikiamas su lentele arba grafiku, nurodančiu pH reikšmės priklausomybę nuo temperatūros nuo 10 °C iki 40 °C.</t>
  </si>
  <si>
    <t>10 ml</t>
  </si>
  <si>
    <t>2 x 6 amp.</t>
  </si>
  <si>
    <t>Honeywell, 38743-6X1EA</t>
  </si>
  <si>
    <t>28.</t>
  </si>
  <si>
    <t>7 pH buferis</t>
  </si>
  <si>
    <t>pH buferis skirtas naudoti kaip standartinis tirpalas pH matuoklių kalibravimui bei kokybės kontrolei cheminėse, biologinėse ir farmacinėse laboratorijose. pH vertė yra 7. Tikslumas ±0.02 pH prie 25 °C. Buferis pateikiamas su lentele arba grafiku, nurodančiu pH reikšmės priklausomybę nuo temperatūros nuo 10 °C iki 40 °C.</t>
  </si>
  <si>
    <t>Honeywell, 38746-6X1EA</t>
  </si>
  <si>
    <t>29.</t>
  </si>
  <si>
    <t>9 pH buferis</t>
  </si>
  <si>
    <t>pH buferis skirtas naudoti kaip standartinis tirpalas pH matuoklių kalibravimui bei kokybės kontrolei cheminėse, biologinėse ir farmacinėse laboratorijose. pH vertė yra 9. Tikslumas ±0.02 pH prie 25 °C. Buferis pateikiamas su lentele arba grafiku, nurodančiu pH reikšmės priklausomybę nuo temperatūros nuo 10 °C iki 40 °C.</t>
  </si>
  <si>
    <t>Honeywell, 38748-6X1EA</t>
  </si>
  <si>
    <t>30.</t>
  </si>
  <si>
    <t>HPLC stiklinis įleidžiamas filtras tirpalams (HPLC Solvent Bottle Inlet Filters) su adapteriu</t>
  </si>
  <si>
    <t>Stiklinis filtras, naudojamas HPLC tirpalų buteliuose. Filtro porų dydis yra 20 µm. PTFE (politetrafluoretileno) filtro adapteris, skirtas 1/8 colio (3,2 mm) išorinio skersmens vamzdeliams. Šis adapteris naudojamas kartu su stikliniais tirpiklių butelių įleidimo filtrais, siekiant užtikrinti tinkamą prijungimą prie butelio galvutės surinkimo vamzdelio.</t>
  </si>
  <si>
    <t>100 x 1 vnt. (filtrų) + 25 x 4 vnt. (adapterių)</t>
  </si>
  <si>
    <t>69,00 filtras + 36,00 adapteriai</t>
  </si>
  <si>
    <t>Agilent, 5041-2168 + 5062-8517</t>
  </si>
  <si>
    <t>31.</t>
  </si>
  <si>
    <t>10 µL automatinis mėginių ėmimo švirkštas su fiksuota adata</t>
  </si>
  <si>
    <t>Agilent ALS švirkštas su fiksuota adata, nerūdijančio plieno stūmokliu, skirtas įprastinei skysčių mėginių GC analizei. Suderintas su Agilent 8890 GC dujų chromotografu. Adatos matuoklis: 23-26s, adatos ilgis: 42 mm, adatos taško stilius: kūgis.</t>
  </si>
  <si>
    <t>4 x 1 vnt.</t>
  </si>
  <si>
    <t>Agilent, 5181-1267</t>
  </si>
  <si>
    <t>32.</t>
  </si>
  <si>
    <t>0,1 N jodo tirpalas</t>
  </si>
  <si>
    <t>Tamsiai rudas, skaidrus tirpalas, be drumzlių ar nuosėdų. Koncentracija 0,1 N. Pakuotė tamsaus stiklo su sandariu uždarymu. CAS numeris 7553-56-2.</t>
  </si>
  <si>
    <t>250 ml</t>
  </si>
  <si>
    <t>2 x 1 L</t>
  </si>
  <si>
    <t>Th. Geyer, 1805-1L</t>
  </si>
  <si>
    <t>33.</t>
  </si>
  <si>
    <r>
      <t>Jodas (I</t>
    </r>
    <r>
      <rPr>
        <vertAlign val="subscript"/>
        <sz val="12"/>
        <color theme="1"/>
        <rFont val="Times New Roman"/>
        <family val="1"/>
        <charset val="186"/>
      </rPr>
      <t>2</t>
    </r>
    <r>
      <rPr>
        <sz val="12"/>
        <color theme="1"/>
        <rFont val="Times New Roman"/>
        <family val="1"/>
      </rPr>
      <t>)</t>
    </r>
  </si>
  <si>
    <t>Tamsiai pilkai violetiniai kristalai. Grynumas ≥ 99,8% (ACS / Ph. Eur. kokybė). Molekulinė masė 253,81 g/mol. Netirpsta vandenyje (tiesiogiai), gerai tirpsta jodido tirpaluose (KI). Lydymosi temperatūra 113–114 °C. Lakus kambario temperatūroje. Pakuotė tamsaus stiklo su sandariu uždarymu. CAS numeris 7553-56-2.</t>
  </si>
  <si>
    <t>250 g</t>
  </si>
  <si>
    <t>5 x 250 g</t>
  </si>
  <si>
    <t>AnalytiChem, CL00.1001.0250</t>
  </si>
  <si>
    <t>34.</t>
  </si>
  <si>
    <t>Kalio jodidas (KI)</t>
  </si>
  <si>
    <t>Balti arba beveik balti kristalai. Grynumas ≥ 99,5% (Ph. Eur. / ACS reagent grade). Molekulinė masė 166,00 g/mol. Lengvai tirpsta vandenyje, netirpsta alkoholyje. CAS numeris 7681-11-0.</t>
  </si>
  <si>
    <t>Honeywell, 30315-250G</t>
  </si>
  <si>
    <t>35.</t>
  </si>
  <si>
    <t>Kietosios fazės ekstrakcijos (ang. SPE) kolonėlė CHROMAFIX PS-H⁺, 0,8 ml</t>
  </si>
  <si>
    <t xml:space="preserve">Skirta katijonų pašalinimui iš vandeninių tirpalų. Kolonėlės tūris 0,8 ml sorbento tipas: polistireno-divinilbenzeno (PS/DVB) kopolimeras, stiprus katijonų mainiklis, H⁺ forma, dalelių dydis: 100 µm, dalelių tipas: visiškai porėtos dalelės (FPP), pH stabilumas: 1,0–14,0, maksimalus slėgis: 10 bar. Kolonėlės medžiaga: Polipropilenas (PP) su polietileno (PE) filtro elementais. Įleidimo angoje yra moteriškas Luer jungtis, išleidimo angoje – vyriškas Luer antgalis. Pakuotėje yra 5 kolonėlės. </t>
  </si>
  <si>
    <t>1 pakuotė (5 kolonėlės)</t>
  </si>
  <si>
    <t>50 kolonėlių</t>
  </si>
  <si>
    <t>Macherey-Nagel, 731861</t>
  </si>
  <si>
    <t>Bendra pasiūlymo kaina su PVM.</t>
  </si>
  <si>
    <t>Pastabos:
1. Į kainą įskaičiuota pristatymas ir transportavimas.
2. Tiekėjas privalo pateikti siūlomų prekių analizės sertifikatus (COA) su visais analitiniais duomenimis, jei jie yra taikomi.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</si>
</sst>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16" x14ac:knownFonts="1">
    <font>
      <sz val="11"/>
      <color theme="1"/>
      <name val="Calibri"/>
      <family val="2"/>
      <charset val="186"/>
      <scheme val="minor"/>
    </font>
    <font>
      <sz val="12"/>
      <color theme="1"/>
      <name val="Times New Roman"/>
      <family val="1"/>
    </font>
    <font>
      <vertAlign val="subscript"/>
      <sz val="12"/>
      <color theme="1"/>
      <name val="Times New Roman"/>
      <family val="1"/>
    </font>
    <font>
      <vertAlign val="superscript"/>
      <sz val="12"/>
      <color theme="1"/>
      <name val="Times New Roman"/>
      <family val="1"/>
    </font>
    <font>
      <sz val="12"/>
      <name val="Times New Roman"/>
      <family val="1"/>
    </font>
    <font>
      <sz val="12"/>
      <color theme="1"/>
      <name val="Times New Roman"/>
      <family val="1"/>
      <charset val="186"/>
    </font>
    <font>
      <sz val="12"/>
      <color rgb="FF000000"/>
      <name val="Times New Roman"/>
      <family val="1"/>
      <charset val="186"/>
    </font>
    <font>
      <b/>
      <sz val="12"/>
      <color rgb="FF000000"/>
      <name val="Times New Roman"/>
      <family val="1"/>
    </font>
    <font>
      <vertAlign val="superscript"/>
      <sz val="12"/>
      <color theme="1"/>
      <name val="Times New Roman"/>
      <family val="1"/>
      <charset val="186"/>
    </font>
    <font>
      <vertAlign val="subscript"/>
      <sz val="12"/>
      <color theme="1"/>
      <name val="Times New Roman"/>
      <family val="1"/>
      <charset val="186"/>
    </font>
    <font>
      <sz val="12"/>
      <color theme="1"/>
      <name val="Times New Roman"/>
    </font>
    <font>
      <b/>
      <sz val="12"/>
      <name val="Times New Roman"/>
      <family val="1"/>
      <charset val="186"/>
    </font>
    <font>
      <b/>
      <sz val="12"/>
      <color theme="1"/>
      <name val="Times New Roman"/>
      <family val="1"/>
      <charset val="186"/>
    </font>
    <font>
      <sz val="12"/>
      <color rgb="FF000000"/>
      <name val="Times New Roman"/>
      <family val="1"/>
    </font>
    <font>
      <sz val="12"/>
      <color rgb="FF000000"/>
      <name val="Times New Roman"/>
    </font>
    <font>
      <vertAlign val="superscript"/>
      <sz val="12"/>
      <color rgb="FF000000"/>
      <name val="Times New Roman"/>
    </font>
  </fonts>
  <fills count="3">
    <fill>
      <patternFill patternType="none"/>
    </fill>
    <fill>
      <patternFill patternType="gray125"/>
    </fill>
    <fill>
      <patternFill patternType="solid">
        <fgColor rgb="FFFFFFFF"/>
        <bgColor rgb="FF000000"/>
      </patternFill>
    </fill>
  </fills>
  <borders count="11">
    <border>
      <left/>
      <right/>
      <top/>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4" fillId="0" borderId="2" xfId="0" applyFont="1" applyBorder="1" applyAlignment="1">
      <alignment horizontal="center" vertical="center" wrapText="1"/>
    </xf>
    <xf numFmtId="0" fontId="5" fillId="0" borderId="0" xfId="0" applyFont="1" applyAlignment="1">
      <alignment horizontal="center" vertical="center" wrapText="1"/>
    </xf>
    <xf numFmtId="0" fontId="6" fillId="0" borderId="2" xfId="0" applyFont="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0" borderId="3" xfId="0" applyFont="1" applyBorder="1" applyAlignment="1">
      <alignment horizontal="center" vertical="center"/>
    </xf>
    <xf numFmtId="0" fontId="10" fillId="0" borderId="3" xfId="0" applyFont="1" applyBorder="1" applyAlignment="1">
      <alignment horizontal="center" vertical="center" wrapText="1"/>
    </xf>
    <xf numFmtId="0" fontId="1" fillId="0" borderId="0" xfId="0" applyFont="1" applyAlignment="1">
      <alignment horizontal="left" vertical="top" wrapText="1"/>
    </xf>
    <xf numFmtId="0" fontId="7" fillId="2" borderId="0" xfId="0" applyFont="1" applyFill="1" applyAlignment="1">
      <alignment horizontal="center" vertical="center" wrapText="1"/>
    </xf>
    <xf numFmtId="0" fontId="1" fillId="0" borderId="0" xfId="0" applyFont="1" applyAlignment="1">
      <alignment horizontal="center" vertical="center"/>
    </xf>
    <xf numFmtId="0" fontId="7" fillId="2" borderId="9" xfId="0" applyFont="1" applyFill="1" applyBorder="1" applyAlignment="1">
      <alignment horizontal="center" vertical="center"/>
    </xf>
    <xf numFmtId="164" fontId="11" fillId="0" borderId="2" xfId="0" applyNumberFormat="1" applyFont="1" applyBorder="1" applyAlignment="1">
      <alignment horizontal="center" vertical="center" wrapText="1"/>
    </xf>
    <xf numFmtId="2" fontId="11"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2" fillId="0" borderId="10" xfId="0" applyFont="1" applyBorder="1" applyAlignment="1">
      <alignment horizontal="center" vertical="center"/>
    </xf>
    <xf numFmtId="2" fontId="1" fillId="0" borderId="2" xfId="0" applyNumberFormat="1" applyFont="1" applyBorder="1" applyAlignment="1">
      <alignment horizontal="center" vertical="center" wrapText="1"/>
    </xf>
    <xf numFmtId="0" fontId="13" fillId="2" borderId="2" xfId="0" applyFont="1" applyFill="1" applyBorder="1" applyAlignment="1">
      <alignment horizontal="center" vertical="center" wrapText="1"/>
    </xf>
    <xf numFmtId="165" fontId="1" fillId="0" borderId="2"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3"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2" fillId="0" borderId="10" xfId="0" applyNumberFormat="1" applyFont="1" applyBorder="1" applyAlignment="1">
      <alignment horizontal="center" vertical="center"/>
    </xf>
    <xf numFmtId="165" fontId="1" fillId="0" borderId="0" xfId="0" applyNumberFormat="1" applyFont="1" applyAlignment="1">
      <alignment horizontal="left" vertical="top" wrapText="1"/>
    </xf>
    <xf numFmtId="165" fontId="1" fillId="0" borderId="0" xfId="0" applyNumberFormat="1" applyFont="1"/>
    <xf numFmtId="2"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0" xfId="0" applyNumberFormat="1" applyFont="1" applyAlignment="1">
      <alignment horizontal="left" vertical="top" wrapText="1"/>
    </xf>
    <xf numFmtId="2" fontId="1" fillId="0" borderId="0" xfId="0" applyNumberFormat="1" applyFont="1"/>
    <xf numFmtId="0" fontId="14"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topLeftCell="A28" zoomScale="80" zoomScaleNormal="80" workbookViewId="0">
      <selection activeCell="A25" sqref="A25"/>
    </sheetView>
  </sheetViews>
  <sheetFormatPr defaultColWidth="9.109375" defaultRowHeight="15.6" x14ac:dyDescent="0.3"/>
  <cols>
    <col min="1" max="1" width="8.88671875" style="5"/>
    <col min="2" max="2" width="13.44140625" style="5" customWidth="1"/>
    <col min="3" max="3" width="44.33203125" style="5" customWidth="1"/>
    <col min="4" max="4" width="49.44140625" style="5" customWidth="1"/>
    <col min="5" max="5" width="17.33203125" style="5" customWidth="1"/>
    <col min="6" max="7" width="15" style="5" customWidth="1"/>
    <col min="8" max="8" width="15" style="38" customWidth="1"/>
    <col min="9" max="9" width="15" style="5" customWidth="1"/>
    <col min="10" max="11" width="15" style="44" customWidth="1"/>
    <col min="12" max="12" width="17.109375" style="5" customWidth="1"/>
    <col min="13" max="14" width="15" style="5" customWidth="1"/>
    <col min="15" max="16384" width="9.109375" style="5"/>
  </cols>
  <sheetData>
    <row r="1" spans="1:18" ht="62.4" x14ac:dyDescent="0.3">
      <c r="A1" s="13" t="s">
        <v>0</v>
      </c>
      <c r="B1" s="15" t="s">
        <v>1</v>
      </c>
      <c r="C1" s="14" t="s">
        <v>2</v>
      </c>
      <c r="D1" s="21" t="s">
        <v>3</v>
      </c>
      <c r="E1" s="15" t="s">
        <v>4</v>
      </c>
      <c r="F1" s="15" t="s">
        <v>5</v>
      </c>
      <c r="G1" s="15" t="s">
        <v>6</v>
      </c>
      <c r="H1" s="32" t="s">
        <v>7</v>
      </c>
      <c r="I1" s="22" t="s">
        <v>8</v>
      </c>
      <c r="J1" s="23" t="s">
        <v>9</v>
      </c>
      <c r="K1" s="23" t="s">
        <v>10</v>
      </c>
      <c r="L1" s="24" t="s">
        <v>11</v>
      </c>
      <c r="M1" s="19"/>
      <c r="N1" s="19"/>
    </row>
    <row r="2" spans="1:18" ht="117.75" customHeight="1" x14ac:dyDescent="0.3">
      <c r="A2" s="4" t="s">
        <v>12</v>
      </c>
      <c r="B2" s="46" t="s">
        <v>13</v>
      </c>
      <c r="C2" s="3" t="s">
        <v>14</v>
      </c>
      <c r="D2" s="1" t="s">
        <v>15</v>
      </c>
      <c r="E2" s="2" t="s">
        <v>16</v>
      </c>
      <c r="F2" s="1">
        <v>2</v>
      </c>
      <c r="G2" s="1" t="s">
        <v>17</v>
      </c>
      <c r="H2" s="31">
        <v>243.1</v>
      </c>
      <c r="I2" s="1">
        <v>21</v>
      </c>
      <c r="J2" s="29">
        <f>H2*F2</f>
        <v>486.2</v>
      </c>
      <c r="K2" s="29">
        <f t="shared" ref="K2:K29" si="0">J2*1.21</f>
        <v>588.30200000000002</v>
      </c>
      <c r="L2" s="30" t="s">
        <v>18</v>
      </c>
      <c r="M2" s="8"/>
      <c r="N2" s="8"/>
    </row>
    <row r="3" spans="1:18" ht="112.2" x14ac:dyDescent="0.3">
      <c r="A3" s="4" t="s">
        <v>19</v>
      </c>
      <c r="B3" s="47"/>
      <c r="C3" s="3" t="s">
        <v>20</v>
      </c>
      <c r="D3" s="1" t="s">
        <v>21</v>
      </c>
      <c r="E3" s="2" t="s">
        <v>16</v>
      </c>
      <c r="F3" s="1">
        <v>2</v>
      </c>
      <c r="G3" s="1" t="s">
        <v>17</v>
      </c>
      <c r="H3" s="31">
        <v>442</v>
      </c>
      <c r="I3" s="1">
        <v>21</v>
      </c>
      <c r="J3" s="29">
        <f>H3*F3</f>
        <v>884</v>
      </c>
      <c r="K3" s="29">
        <f t="shared" si="0"/>
        <v>1069.6399999999999</v>
      </c>
      <c r="L3" s="1" t="s">
        <v>22</v>
      </c>
      <c r="M3" s="8"/>
      <c r="N3" s="8"/>
    </row>
    <row r="4" spans="1:18" ht="78" x14ac:dyDescent="0.3">
      <c r="A4" s="4" t="s">
        <v>23</v>
      </c>
      <c r="B4" s="47"/>
      <c r="C4" s="3" t="s">
        <v>24</v>
      </c>
      <c r="D4" s="1" t="s">
        <v>25</v>
      </c>
      <c r="E4" s="2" t="s">
        <v>26</v>
      </c>
      <c r="F4" s="1">
        <v>1</v>
      </c>
      <c r="G4" s="1" t="s">
        <v>27</v>
      </c>
      <c r="H4" s="31">
        <v>47.25</v>
      </c>
      <c r="I4" s="1">
        <v>21</v>
      </c>
      <c r="J4" s="29">
        <f>H4*F4</f>
        <v>47.25</v>
      </c>
      <c r="K4" s="29">
        <f t="shared" si="0"/>
        <v>57.172499999999999</v>
      </c>
      <c r="L4" s="1" t="s">
        <v>28</v>
      </c>
      <c r="M4" s="8"/>
      <c r="N4" s="8"/>
    </row>
    <row r="5" spans="1:18" ht="81" x14ac:dyDescent="0.3">
      <c r="A5" s="4" t="s">
        <v>29</v>
      </c>
      <c r="B5" s="47"/>
      <c r="C5" s="3" t="s">
        <v>30</v>
      </c>
      <c r="D5" s="1" t="s">
        <v>31</v>
      </c>
      <c r="E5" s="1" t="s">
        <v>16</v>
      </c>
      <c r="F5" s="1">
        <v>2</v>
      </c>
      <c r="G5" s="1" t="s">
        <v>32</v>
      </c>
      <c r="H5" s="31">
        <v>27</v>
      </c>
      <c r="I5" s="1">
        <v>21</v>
      </c>
      <c r="J5" s="29">
        <v>27</v>
      </c>
      <c r="K5" s="29">
        <f t="shared" si="0"/>
        <v>32.67</v>
      </c>
      <c r="L5" s="1" t="s">
        <v>33</v>
      </c>
      <c r="M5" s="8"/>
      <c r="N5" s="8"/>
    </row>
    <row r="6" spans="1:18" ht="112.2" x14ac:dyDescent="0.3">
      <c r="A6" s="4" t="s">
        <v>34</v>
      </c>
      <c r="B6" s="47"/>
      <c r="C6" s="3" t="s">
        <v>35</v>
      </c>
      <c r="D6" s="45" t="s">
        <v>36</v>
      </c>
      <c r="E6" s="2" t="s">
        <v>26</v>
      </c>
      <c r="F6" s="1">
        <v>1</v>
      </c>
      <c r="G6" s="1" t="s">
        <v>37</v>
      </c>
      <c r="H6" s="31">
        <v>1027</v>
      </c>
      <c r="I6" s="1">
        <v>21</v>
      </c>
      <c r="J6" s="29">
        <v>1027</v>
      </c>
      <c r="K6" s="29">
        <f t="shared" si="0"/>
        <v>1242.67</v>
      </c>
      <c r="L6" s="1" t="s">
        <v>38</v>
      </c>
      <c r="M6" s="8"/>
      <c r="N6" s="8"/>
    </row>
    <row r="7" spans="1:18" ht="46.8" x14ac:dyDescent="0.3">
      <c r="A7" s="4" t="s">
        <v>40</v>
      </c>
      <c r="B7" s="47"/>
      <c r="C7" s="1" t="s">
        <v>41</v>
      </c>
      <c r="D7" s="1" t="s">
        <v>42</v>
      </c>
      <c r="E7" s="2" t="s">
        <v>43</v>
      </c>
      <c r="F7" s="1">
        <v>2</v>
      </c>
      <c r="G7" s="1" t="s">
        <v>44</v>
      </c>
      <c r="H7" s="31">
        <v>22</v>
      </c>
      <c r="I7" s="1">
        <v>21</v>
      </c>
      <c r="J7" s="29">
        <v>44</v>
      </c>
      <c r="K7" s="29">
        <f t="shared" si="0"/>
        <v>53.239999999999995</v>
      </c>
      <c r="L7" s="1" t="s">
        <v>45</v>
      </c>
      <c r="M7" s="8"/>
      <c r="N7" s="8"/>
      <c r="R7" s="5" t="s">
        <v>39</v>
      </c>
    </row>
    <row r="8" spans="1:18" ht="46.8" x14ac:dyDescent="0.3">
      <c r="A8" s="4" t="s">
        <v>46</v>
      </c>
      <c r="B8" s="47"/>
      <c r="C8" s="1" t="s">
        <v>47</v>
      </c>
      <c r="D8" s="1" t="s">
        <v>48</v>
      </c>
      <c r="E8" s="2" t="s">
        <v>43</v>
      </c>
      <c r="F8" s="1">
        <v>2</v>
      </c>
      <c r="G8" s="1" t="s">
        <v>44</v>
      </c>
      <c r="H8" s="31">
        <v>34.6</v>
      </c>
      <c r="I8" s="1">
        <v>21</v>
      </c>
      <c r="J8" s="29">
        <f>H8*2</f>
        <v>69.2</v>
      </c>
      <c r="K8" s="29">
        <f t="shared" si="0"/>
        <v>83.731999999999999</v>
      </c>
      <c r="L8" s="1" t="s">
        <v>49</v>
      </c>
      <c r="M8" s="8"/>
      <c r="N8" s="8"/>
    </row>
    <row r="9" spans="1:18" ht="31.2" x14ac:dyDescent="0.3">
      <c r="A9" s="4" t="s">
        <v>50</v>
      </c>
      <c r="B9" s="47"/>
      <c r="C9" s="6" t="s">
        <v>51</v>
      </c>
      <c r="D9" s="7" t="s">
        <v>52</v>
      </c>
      <c r="E9" s="1" t="s">
        <v>53</v>
      </c>
      <c r="F9" s="1">
        <v>6</v>
      </c>
      <c r="G9" s="1" t="s">
        <v>54</v>
      </c>
      <c r="H9" s="31">
        <v>29</v>
      </c>
      <c r="I9" s="1">
        <v>21</v>
      </c>
      <c r="J9" s="29">
        <f>H9*F9</f>
        <v>174</v>
      </c>
      <c r="K9" s="29">
        <f t="shared" si="0"/>
        <v>210.54</v>
      </c>
      <c r="L9" s="1" t="s">
        <v>55</v>
      </c>
      <c r="M9" s="8"/>
      <c r="N9" s="8"/>
    </row>
    <row r="10" spans="1:18" ht="62.4" x14ac:dyDescent="0.3">
      <c r="A10" s="4" t="s">
        <v>56</v>
      </c>
      <c r="B10" s="47"/>
      <c r="C10" s="9" t="s">
        <v>57</v>
      </c>
      <c r="D10" s="1" t="s">
        <v>58</v>
      </c>
      <c r="E10" s="1" t="s">
        <v>59</v>
      </c>
      <c r="F10" s="1">
        <v>600</v>
      </c>
      <c r="G10" s="1" t="s">
        <v>60</v>
      </c>
      <c r="H10" s="31">
        <v>8.1</v>
      </c>
      <c r="I10" s="1">
        <v>21</v>
      </c>
      <c r="J10" s="29">
        <f>H10*600</f>
        <v>4860</v>
      </c>
      <c r="K10" s="29">
        <f t="shared" si="0"/>
        <v>5880.5999999999995</v>
      </c>
      <c r="L10" s="1" t="s">
        <v>61</v>
      </c>
      <c r="M10" s="8"/>
      <c r="N10" s="8"/>
    </row>
    <row r="11" spans="1:18" ht="124.8" x14ac:dyDescent="0.3">
      <c r="A11" s="1" t="s">
        <v>63</v>
      </c>
      <c r="B11" s="48"/>
      <c r="C11" s="1" t="s">
        <v>64</v>
      </c>
      <c r="D11" s="8" t="s">
        <v>65</v>
      </c>
      <c r="E11" s="1" t="s">
        <v>66</v>
      </c>
      <c r="F11" s="1">
        <v>20</v>
      </c>
      <c r="G11" s="1" t="s">
        <v>67</v>
      </c>
      <c r="H11" s="31">
        <v>31.2</v>
      </c>
      <c r="I11" s="1">
        <v>21</v>
      </c>
      <c r="J11" s="29">
        <f>H11*F11</f>
        <v>624</v>
      </c>
      <c r="K11" s="29">
        <f t="shared" si="0"/>
        <v>755.04</v>
      </c>
      <c r="L11" s="1" t="s">
        <v>68</v>
      </c>
      <c r="M11" s="8"/>
      <c r="N11" s="8"/>
    </row>
    <row r="12" spans="1:18" ht="111.75" customHeight="1" x14ac:dyDescent="0.3">
      <c r="A12" s="1" t="s">
        <v>69</v>
      </c>
      <c r="B12" s="49" t="s">
        <v>62</v>
      </c>
      <c r="C12" s="11" t="s">
        <v>70</v>
      </c>
      <c r="D12" s="1" t="s">
        <v>71</v>
      </c>
      <c r="E12" s="1" t="s">
        <v>66</v>
      </c>
      <c r="F12" s="1">
        <v>5</v>
      </c>
      <c r="G12" s="1" t="s">
        <v>72</v>
      </c>
      <c r="H12" s="31">
        <v>742</v>
      </c>
      <c r="I12" s="1">
        <v>21</v>
      </c>
      <c r="J12" s="29">
        <f>H12*F12</f>
        <v>3710</v>
      </c>
      <c r="K12" s="29">
        <f t="shared" si="0"/>
        <v>4489.0999999999995</v>
      </c>
      <c r="L12" s="1" t="s">
        <v>73</v>
      </c>
      <c r="M12" s="8"/>
      <c r="N12" s="8"/>
    </row>
    <row r="13" spans="1:18" ht="93.6" x14ac:dyDescent="0.3">
      <c r="A13" s="1" t="s">
        <v>74</v>
      </c>
      <c r="B13" s="49"/>
      <c r="C13" s="1" t="s">
        <v>75</v>
      </c>
      <c r="D13" s="1" t="s">
        <v>76</v>
      </c>
      <c r="E13" s="1" t="s">
        <v>77</v>
      </c>
      <c r="F13" s="1">
        <v>10</v>
      </c>
      <c r="G13" s="1" t="s">
        <v>78</v>
      </c>
      <c r="H13" s="31">
        <v>12</v>
      </c>
      <c r="I13" s="1">
        <v>21</v>
      </c>
      <c r="J13" s="29">
        <f>H13*F13</f>
        <v>120</v>
      </c>
      <c r="K13" s="29">
        <f t="shared" si="0"/>
        <v>145.19999999999999</v>
      </c>
      <c r="L13" s="1" t="s">
        <v>79</v>
      </c>
      <c r="M13" s="8"/>
      <c r="N13" s="8"/>
    </row>
    <row r="14" spans="1:18" ht="46.8" x14ac:dyDescent="0.3">
      <c r="A14" s="1" t="s">
        <v>80</v>
      </c>
      <c r="B14" s="49"/>
      <c r="C14" s="1" t="s">
        <v>81</v>
      </c>
      <c r="D14" s="10" t="s">
        <v>82</v>
      </c>
      <c r="E14" s="1" t="s">
        <v>83</v>
      </c>
      <c r="F14" s="1">
        <v>40</v>
      </c>
      <c r="G14" s="1" t="s">
        <v>84</v>
      </c>
      <c r="H14" s="31">
        <v>23</v>
      </c>
      <c r="I14" s="1">
        <v>21</v>
      </c>
      <c r="J14" s="29">
        <f>H14*4</f>
        <v>92</v>
      </c>
      <c r="K14" s="29">
        <f t="shared" si="0"/>
        <v>111.32</v>
      </c>
      <c r="L14" s="1" t="s">
        <v>85</v>
      </c>
      <c r="M14" s="8"/>
      <c r="N14" s="8"/>
    </row>
    <row r="15" spans="1:18" ht="62.4" x14ac:dyDescent="0.3">
      <c r="A15" s="1" t="s">
        <v>86</v>
      </c>
      <c r="B15" s="49"/>
      <c r="C15" s="1" t="s">
        <v>87</v>
      </c>
      <c r="D15" s="10" t="s">
        <v>88</v>
      </c>
      <c r="E15" s="1" t="s">
        <v>83</v>
      </c>
      <c r="F15" s="1">
        <v>20</v>
      </c>
      <c r="G15" s="1" t="s">
        <v>89</v>
      </c>
      <c r="H15" s="31">
        <v>24.9</v>
      </c>
      <c r="I15" s="1">
        <v>21</v>
      </c>
      <c r="J15" s="29">
        <f>H15*2</f>
        <v>49.8</v>
      </c>
      <c r="K15" s="29">
        <f t="shared" si="0"/>
        <v>60.257999999999996</v>
      </c>
      <c r="L15" s="1" t="s">
        <v>90</v>
      </c>
      <c r="M15" s="8"/>
      <c r="N15" s="8"/>
    </row>
    <row r="16" spans="1:18" ht="62.4" x14ac:dyDescent="0.3">
      <c r="A16" s="1" t="s">
        <v>91</v>
      </c>
      <c r="B16" s="49"/>
      <c r="C16" s="1" t="s">
        <v>87</v>
      </c>
      <c r="D16" s="10" t="s">
        <v>92</v>
      </c>
      <c r="E16" s="1" t="s">
        <v>83</v>
      </c>
      <c r="F16" s="1">
        <v>20</v>
      </c>
      <c r="G16" s="1" t="s">
        <v>89</v>
      </c>
      <c r="H16" s="31">
        <v>22</v>
      </c>
      <c r="I16" s="1">
        <v>21</v>
      </c>
      <c r="J16" s="29">
        <f>H16*2</f>
        <v>44</v>
      </c>
      <c r="K16" s="29">
        <f t="shared" si="0"/>
        <v>53.239999999999995</v>
      </c>
      <c r="L16" s="1" t="s">
        <v>93</v>
      </c>
      <c r="M16" s="8"/>
      <c r="N16" s="8"/>
    </row>
    <row r="17" spans="1:19" ht="46.8" x14ac:dyDescent="0.3">
      <c r="A17" s="1" t="s">
        <v>94</v>
      </c>
      <c r="B17" s="49"/>
      <c r="C17" s="1" t="s">
        <v>81</v>
      </c>
      <c r="D17" s="10" t="s">
        <v>95</v>
      </c>
      <c r="E17" s="1" t="s">
        <v>96</v>
      </c>
      <c r="F17" s="1">
        <v>40</v>
      </c>
      <c r="G17" s="1" t="s">
        <v>97</v>
      </c>
      <c r="H17" s="31">
        <v>27</v>
      </c>
      <c r="I17" s="1">
        <v>21</v>
      </c>
      <c r="J17" s="29">
        <f>H17*4</f>
        <v>108</v>
      </c>
      <c r="K17" s="29">
        <f t="shared" si="0"/>
        <v>130.68</v>
      </c>
      <c r="L17" s="1" t="s">
        <v>98</v>
      </c>
      <c r="M17" s="8"/>
      <c r="N17" s="8"/>
    </row>
    <row r="18" spans="1:19" ht="62.4" x14ac:dyDescent="0.3">
      <c r="A18" s="1" t="s">
        <v>99</v>
      </c>
      <c r="B18" s="49"/>
      <c r="C18" s="1" t="s">
        <v>87</v>
      </c>
      <c r="D18" s="10" t="s">
        <v>100</v>
      </c>
      <c r="E18" s="1" t="s">
        <v>96</v>
      </c>
      <c r="F18" s="1">
        <v>20</v>
      </c>
      <c r="G18" s="1" t="s">
        <v>101</v>
      </c>
      <c r="H18" s="31">
        <v>29</v>
      </c>
      <c r="I18" s="1">
        <v>21</v>
      </c>
      <c r="J18" s="29">
        <f>H18*2</f>
        <v>58</v>
      </c>
      <c r="K18" s="29">
        <f t="shared" si="0"/>
        <v>70.179999999999993</v>
      </c>
      <c r="L18" s="1" t="s">
        <v>102</v>
      </c>
      <c r="M18" s="8"/>
      <c r="N18" s="8"/>
    </row>
    <row r="19" spans="1:19" ht="140.4" x14ac:dyDescent="0.3">
      <c r="A19" s="1" t="s">
        <v>103</v>
      </c>
      <c r="B19" s="49"/>
      <c r="C19" s="1" t="s">
        <v>104</v>
      </c>
      <c r="D19" s="1" t="s">
        <v>105</v>
      </c>
      <c r="E19" s="1" t="s">
        <v>106</v>
      </c>
      <c r="F19" s="1">
        <v>20</v>
      </c>
      <c r="G19" s="1" t="s">
        <v>107</v>
      </c>
      <c r="H19" s="31" t="s">
        <v>108</v>
      </c>
      <c r="I19" s="1">
        <v>21</v>
      </c>
      <c r="J19" s="29">
        <f>(30.5*20)+(250*2)</f>
        <v>1110</v>
      </c>
      <c r="K19" s="29">
        <f t="shared" si="0"/>
        <v>1343.1</v>
      </c>
      <c r="L19" s="1" t="s">
        <v>109</v>
      </c>
      <c r="M19" s="8"/>
      <c r="N19" s="8"/>
    </row>
    <row r="20" spans="1:19" ht="218.4" x14ac:dyDescent="0.3">
      <c r="A20" s="1" t="s">
        <v>110</v>
      </c>
      <c r="B20" s="49"/>
      <c r="C20" s="12" t="s">
        <v>111</v>
      </c>
      <c r="D20" s="1" t="s">
        <v>112</v>
      </c>
      <c r="E20" s="1" t="s">
        <v>77</v>
      </c>
      <c r="F20" s="1">
        <v>20</v>
      </c>
      <c r="G20" s="1" t="s">
        <v>113</v>
      </c>
      <c r="H20" s="31">
        <v>21</v>
      </c>
      <c r="I20" s="1">
        <v>21</v>
      </c>
      <c r="J20" s="29">
        <f>H20*F20</f>
        <v>420</v>
      </c>
      <c r="K20" s="29">
        <f t="shared" si="0"/>
        <v>508.2</v>
      </c>
      <c r="L20" s="1" t="s">
        <v>114</v>
      </c>
      <c r="M20" s="8"/>
      <c r="N20" s="8"/>
    </row>
    <row r="21" spans="1:19" ht="109.2" x14ac:dyDescent="0.3">
      <c r="A21" s="1" t="s">
        <v>115</v>
      </c>
      <c r="B21" s="49"/>
      <c r="C21" s="1" t="s">
        <v>116</v>
      </c>
      <c r="D21" s="1" t="s">
        <v>117</v>
      </c>
      <c r="E21" s="1" t="s">
        <v>118</v>
      </c>
      <c r="F21" s="1">
        <v>12</v>
      </c>
      <c r="G21" s="1" t="s">
        <v>119</v>
      </c>
      <c r="H21" s="31">
        <v>75</v>
      </c>
      <c r="I21" s="1">
        <v>21</v>
      </c>
      <c r="J21" s="29">
        <f>H21*2</f>
        <v>150</v>
      </c>
      <c r="K21" s="29">
        <f t="shared" si="0"/>
        <v>181.5</v>
      </c>
      <c r="L21" s="1" t="s">
        <v>120</v>
      </c>
      <c r="M21" s="8"/>
      <c r="N21" s="8"/>
      <c r="S21" s="8"/>
    </row>
    <row r="22" spans="1:19" ht="109.2" x14ac:dyDescent="0.3">
      <c r="A22" s="1" t="s">
        <v>121</v>
      </c>
      <c r="B22" s="49"/>
      <c r="C22" s="1" t="s">
        <v>122</v>
      </c>
      <c r="D22" s="1" t="s">
        <v>123</v>
      </c>
      <c r="E22" s="1" t="s">
        <v>118</v>
      </c>
      <c r="F22" s="1">
        <v>12</v>
      </c>
      <c r="G22" s="1" t="s">
        <v>119</v>
      </c>
      <c r="H22" s="31">
        <v>76.5</v>
      </c>
      <c r="I22" s="1">
        <v>21</v>
      </c>
      <c r="J22" s="29">
        <f>H22*2</f>
        <v>153</v>
      </c>
      <c r="K22" s="29">
        <f t="shared" si="0"/>
        <v>185.13</v>
      </c>
      <c r="L22" s="1" t="s">
        <v>124</v>
      </c>
      <c r="M22" s="8"/>
      <c r="N22" s="8"/>
    </row>
    <row r="23" spans="1:19" ht="147" customHeight="1" x14ac:dyDescent="0.3">
      <c r="A23" s="1" t="s">
        <v>125</v>
      </c>
      <c r="B23" s="49"/>
      <c r="C23" s="1" t="s">
        <v>126</v>
      </c>
      <c r="D23" s="1" t="s">
        <v>127</v>
      </c>
      <c r="E23" s="1" t="s">
        <v>118</v>
      </c>
      <c r="F23" s="1">
        <v>12</v>
      </c>
      <c r="G23" s="1" t="s">
        <v>119</v>
      </c>
      <c r="H23" s="31">
        <v>155</v>
      </c>
      <c r="I23" s="1">
        <v>21</v>
      </c>
      <c r="J23" s="29">
        <f>H23*2</f>
        <v>310</v>
      </c>
      <c r="K23" s="29">
        <f t="shared" si="0"/>
        <v>375.09999999999997</v>
      </c>
      <c r="L23" s="1" t="s">
        <v>128</v>
      </c>
      <c r="M23" s="8"/>
      <c r="N23" s="8"/>
    </row>
    <row r="24" spans="1:19" ht="84.75" customHeight="1" x14ac:dyDescent="0.3">
      <c r="A24" s="1" t="s">
        <v>129</v>
      </c>
      <c r="B24" s="49"/>
      <c r="C24" s="1" t="s">
        <v>130</v>
      </c>
      <c r="D24" s="1" t="s">
        <v>131</v>
      </c>
      <c r="E24" s="1" t="s">
        <v>77</v>
      </c>
      <c r="F24" s="1">
        <v>100</v>
      </c>
      <c r="G24" s="1" t="s">
        <v>132</v>
      </c>
      <c r="H24" s="31" t="s">
        <v>133</v>
      </c>
      <c r="I24" s="1">
        <v>21</v>
      </c>
      <c r="J24" s="29">
        <f>(69*100)+(36*25)</f>
        <v>7800</v>
      </c>
      <c r="K24" s="29">
        <f t="shared" si="0"/>
        <v>9438</v>
      </c>
      <c r="L24" s="1" t="s">
        <v>134</v>
      </c>
      <c r="M24" s="8"/>
      <c r="N24" s="8"/>
    </row>
    <row r="25" spans="1:19" ht="77.25" customHeight="1" x14ac:dyDescent="0.3">
      <c r="A25" s="16" t="s">
        <v>135</v>
      </c>
      <c r="B25" s="49"/>
      <c r="C25" s="17" t="s">
        <v>136</v>
      </c>
      <c r="D25" s="7" t="s">
        <v>137</v>
      </c>
      <c r="E25" s="7" t="s">
        <v>77</v>
      </c>
      <c r="F25" s="7">
        <v>4</v>
      </c>
      <c r="G25" s="7" t="s">
        <v>138</v>
      </c>
      <c r="H25" s="33">
        <v>64.400000000000006</v>
      </c>
      <c r="I25" s="7">
        <v>21</v>
      </c>
      <c r="J25" s="39">
        <f>H25*4</f>
        <v>257.60000000000002</v>
      </c>
      <c r="K25" s="39">
        <f t="shared" si="0"/>
        <v>311.69600000000003</v>
      </c>
      <c r="L25" s="1" t="s">
        <v>139</v>
      </c>
      <c r="M25" s="8"/>
      <c r="N25" s="8"/>
    </row>
    <row r="26" spans="1:19" ht="77.25" customHeight="1" x14ac:dyDescent="0.3">
      <c r="A26" s="16" t="s">
        <v>140</v>
      </c>
      <c r="B26" s="49"/>
      <c r="C26" s="17" t="s">
        <v>141</v>
      </c>
      <c r="D26" s="7" t="s">
        <v>142</v>
      </c>
      <c r="E26" s="7" t="s">
        <v>143</v>
      </c>
      <c r="F26" s="7">
        <v>5</v>
      </c>
      <c r="G26" s="7" t="s">
        <v>144</v>
      </c>
      <c r="H26" s="33">
        <v>23</v>
      </c>
      <c r="I26" s="7">
        <v>21</v>
      </c>
      <c r="J26" s="39">
        <f>H26*2</f>
        <v>46</v>
      </c>
      <c r="K26" s="39">
        <f t="shared" si="0"/>
        <v>55.66</v>
      </c>
      <c r="L26" s="7" t="s">
        <v>145</v>
      </c>
      <c r="M26" s="8"/>
      <c r="N26" s="8"/>
    </row>
    <row r="27" spans="1:19" ht="210" customHeight="1" x14ac:dyDescent="0.3">
      <c r="A27" s="4" t="s">
        <v>146</v>
      </c>
      <c r="B27" s="49"/>
      <c r="C27" s="4" t="s">
        <v>147</v>
      </c>
      <c r="D27" s="1" t="s">
        <v>148</v>
      </c>
      <c r="E27" s="4" t="s">
        <v>149</v>
      </c>
      <c r="F27" s="4">
        <v>5</v>
      </c>
      <c r="G27" s="4" t="s">
        <v>150</v>
      </c>
      <c r="H27" s="34">
        <v>77.3</v>
      </c>
      <c r="I27" s="16">
        <v>21</v>
      </c>
      <c r="J27" s="40">
        <f>H27*F27</f>
        <v>386.5</v>
      </c>
      <c r="K27" s="40">
        <f t="shared" si="0"/>
        <v>467.66499999999996</v>
      </c>
      <c r="L27" s="7" t="s">
        <v>151</v>
      </c>
      <c r="M27" s="8"/>
      <c r="N27" s="8"/>
    </row>
    <row r="28" spans="1:19" ht="62.4" x14ac:dyDescent="0.3">
      <c r="A28" s="4" t="s">
        <v>152</v>
      </c>
      <c r="B28" s="50" t="s">
        <v>13</v>
      </c>
      <c r="C28" s="4" t="s">
        <v>153</v>
      </c>
      <c r="D28" s="1" t="s">
        <v>154</v>
      </c>
      <c r="E28" s="4" t="s">
        <v>149</v>
      </c>
      <c r="F28" s="4">
        <v>5</v>
      </c>
      <c r="G28" s="4" t="s">
        <v>150</v>
      </c>
      <c r="H28" s="35">
        <v>35</v>
      </c>
      <c r="I28" s="4">
        <v>21</v>
      </c>
      <c r="J28" s="41">
        <f>H28*F28</f>
        <v>175</v>
      </c>
      <c r="K28" s="41">
        <f t="shared" si="0"/>
        <v>211.75</v>
      </c>
      <c r="L28" s="1" t="s">
        <v>155</v>
      </c>
      <c r="M28" s="8"/>
      <c r="N28" s="8"/>
    </row>
    <row r="29" spans="1:19" ht="156" x14ac:dyDescent="0.3">
      <c r="A29" s="4" t="s">
        <v>156</v>
      </c>
      <c r="B29" s="51"/>
      <c r="C29" s="1" t="s">
        <v>157</v>
      </c>
      <c r="D29" s="1" t="s">
        <v>158</v>
      </c>
      <c r="E29" s="1" t="s">
        <v>159</v>
      </c>
      <c r="F29" s="4">
        <v>10</v>
      </c>
      <c r="G29" s="4" t="s">
        <v>160</v>
      </c>
      <c r="H29" s="35">
        <v>180</v>
      </c>
      <c r="I29" s="4">
        <v>21</v>
      </c>
      <c r="J29" s="41">
        <v>180</v>
      </c>
      <c r="K29" s="41">
        <f t="shared" si="0"/>
        <v>217.79999999999998</v>
      </c>
      <c r="L29" s="1" t="s">
        <v>161</v>
      </c>
      <c r="M29" s="8"/>
      <c r="N29" s="8"/>
    </row>
    <row r="30" spans="1:19" x14ac:dyDescent="0.3">
      <c r="A30" s="25"/>
      <c r="B30" s="52"/>
      <c r="C30" s="27"/>
      <c r="D30" s="27"/>
      <c r="E30" s="27"/>
      <c r="F30" s="26"/>
      <c r="G30" s="28"/>
      <c r="H30" s="36" t="s">
        <v>162</v>
      </c>
      <c r="I30" s="28"/>
      <c r="J30" s="42"/>
      <c r="K30" s="41">
        <f>SUM(K2:K29)</f>
        <v>28329.185499999996</v>
      </c>
      <c r="L30" s="4"/>
      <c r="M30" s="8"/>
      <c r="N30" s="8"/>
    </row>
    <row r="31" spans="1:19" ht="124.5" customHeight="1" x14ac:dyDescent="0.3">
      <c r="B31" s="49" t="s">
        <v>62</v>
      </c>
      <c r="C31" s="18" t="s">
        <v>163</v>
      </c>
      <c r="D31" s="18"/>
      <c r="E31" s="18"/>
      <c r="F31" s="18"/>
      <c r="G31" s="18"/>
      <c r="H31" s="37"/>
      <c r="I31" s="18"/>
      <c r="J31" s="43"/>
      <c r="K31" s="43"/>
      <c r="L31" s="18"/>
      <c r="M31" s="8"/>
      <c r="N31" s="8"/>
    </row>
    <row r="32" spans="1:19" ht="99" customHeight="1" x14ac:dyDescent="0.3">
      <c r="B32" s="49"/>
      <c r="L32" s="18"/>
      <c r="M32" s="8"/>
      <c r="N32" s="8"/>
    </row>
    <row r="33" spans="2:14" x14ac:dyDescent="0.3">
      <c r="B33" s="46" t="s">
        <v>13</v>
      </c>
      <c r="M33" s="8"/>
      <c r="N33" s="8"/>
    </row>
    <row r="34" spans="2:14" x14ac:dyDescent="0.3">
      <c r="B34" s="47"/>
      <c r="M34" s="20"/>
      <c r="N34" s="20"/>
    </row>
    <row r="35" spans="2:14" x14ac:dyDescent="0.3">
      <c r="B35" s="48"/>
      <c r="M35" s="20"/>
      <c r="N35" s="20"/>
    </row>
    <row r="36" spans="2:14" x14ac:dyDescent="0.3">
      <c r="B36" s="4" t="s">
        <v>62</v>
      </c>
      <c r="M36" s="20"/>
      <c r="N36" s="20"/>
    </row>
    <row r="37" spans="2:14" ht="67.5" customHeight="1" x14ac:dyDescent="0.3">
      <c r="B37" s="26"/>
      <c r="M37" s="20"/>
      <c r="N37" s="20"/>
    </row>
    <row r="38" spans="2:14" ht="137.25" customHeight="1" x14ac:dyDescent="0.3">
      <c r="M38" s="18"/>
    </row>
  </sheetData>
  <mergeCells count="5">
    <mergeCell ref="B2:B11"/>
    <mergeCell ref="B12:B27"/>
    <mergeCell ref="B31:B32"/>
    <mergeCell ref="B28:B30"/>
    <mergeCell ref="B33:B35"/>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6bf7cd-c11a-4cea-b386-213f392b36fd">
      <Terms xmlns="http://schemas.microsoft.com/office/infopath/2007/PartnerControls"/>
    </lcf76f155ced4ddcb4097134ff3c332f>
    <_x0072_hu0 xmlns="326bf7cd-c11a-4cea-b386-213f392b36fd" xsi:nil="true"/>
    <TaxCatchAll xmlns="07e747b7-6bca-4deb-9adf-eb8a2b5ba514" xsi:nil="true"/>
    <Komentaras xmlns="326bf7cd-c11a-4cea-b386-213f392b36fd" xsi:nil="true"/>
    <_dlc_DocId xmlns="39d4e82a-e167-424c-b662-198cc6fac914">WXA43QE2MHX3-1231820549-68317</_dlc_DocId>
    <_dlc_DocIdUrl xmlns="39d4e82a-e167-424c-b662-198cc6fac914">
      <Url>https://labochema.sharepoint.com/lt/_layouts/15/DocIdRedir.aspx?ID=WXA43QE2MHX3-1231820549-68317</Url>
      <Description>WXA43QE2MHX3-1231820549-68317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F3F7E840BD726448B6F4EEB0E306C256" ma:contentTypeVersion="19" ma:contentTypeDescription="Create a new document." ma:contentTypeScope="" ma:versionID="224270f56697ba302206180db9ef0c8d">
  <xsd:schema xmlns:xsd="http://www.w3.org/2001/XMLSchema" xmlns:xs="http://www.w3.org/2001/XMLSchema" xmlns:p="http://schemas.microsoft.com/office/2006/metadata/properties" xmlns:ns2="39d4e82a-e167-424c-b662-198cc6fac914" xmlns:ns3="326bf7cd-c11a-4cea-b386-213f392b36fd" xmlns:ns4="07e747b7-6bca-4deb-9adf-eb8a2b5ba514" targetNamespace="http://schemas.microsoft.com/office/2006/metadata/properties" ma:root="true" ma:fieldsID="a517d4e1432826c97731b6083fa9706d" ns2:_="" ns3:_="" ns4:_="">
    <xsd:import namespace="39d4e82a-e167-424c-b662-198cc6fac914"/>
    <xsd:import namespace="326bf7cd-c11a-4cea-b386-213f392b36fd"/>
    <xsd:import namespace="07e747b7-6bca-4deb-9adf-eb8a2b5ba51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3:MediaServiceEventHashCode" minOccurs="0"/>
                <xsd:element ref="ns3:MediaServiceGenerationTime" minOccurs="0"/>
                <xsd:element ref="ns3:Komentaras" minOccurs="0"/>
                <xsd:element ref="ns3:_x0072_hu0" minOccurs="0"/>
                <xsd:element ref="ns3:MediaServiceDateTake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4e82a-e167-424c-b662-198cc6fac91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26bf7cd-c11a-4cea-b386-213f392b36f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Komentaras" ma:index="19" nillable="true" ma:displayName="Komentaras" ma:format="Dropdown" ma:internalName="Komentaras">
      <xsd:simpleType>
        <xsd:restriction base="dms:Text">
          <xsd:maxLength value="255"/>
        </xsd:restriction>
      </xsd:simpleType>
    </xsd:element>
    <xsd:element name="_x0072_hu0" ma:index="20" nillable="true" ma:displayName="Text" ma:internalName="_x0072_hu0">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047604-14fb-48a2-872f-3566c49172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e747b7-6bca-4deb-9adf-eb8a2b5ba51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517b013a-7460-4529-93f1-c493073ba672}" ma:internalName="TaxCatchAll" ma:showField="CatchAllData" ma:web="07e747b7-6bca-4deb-9adf-eb8a2b5ba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EA203-0F59-49D8-AC58-2134CC20D85F}">
  <ds:schemaRefs/>
</ds:datastoreItem>
</file>

<file path=customXml/itemProps2.xml><?xml version="1.0" encoding="utf-8"?>
<ds:datastoreItem xmlns:ds="http://schemas.openxmlformats.org/officeDocument/2006/customXml" ds:itemID="{CE6B9B36-E41D-43AE-A590-1443A7E1F71B}">
  <ds:schemaRefs>
    <ds:schemaRef ds:uri="http://purl.org/dc/elements/1.1/"/>
    <ds:schemaRef ds:uri="39d4e82a-e167-424c-b662-198cc6fac914"/>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schemas.microsoft.com/office/infopath/2007/PartnerControls"/>
    <ds:schemaRef ds:uri="07e747b7-6bca-4deb-9adf-eb8a2b5ba514"/>
    <ds:schemaRef ds:uri="326bf7cd-c11a-4cea-b386-213f392b36fd"/>
    <ds:schemaRef ds:uri="http://www.w3.org/XML/1998/namespace"/>
    <ds:schemaRef ds:uri="http://purl.org/dc/dcmitype/"/>
  </ds:schemaRefs>
</ds:datastoreItem>
</file>

<file path=customXml/itemProps3.xml><?xml version="1.0" encoding="utf-8"?>
<ds:datastoreItem xmlns:ds="http://schemas.openxmlformats.org/officeDocument/2006/customXml" ds:itemID="{7EAA05EC-10CE-4F7F-9756-7FC4D6FB134A}">
  <ds:schemaRefs>
    <ds:schemaRef ds:uri="http://schemas.microsoft.com/sharepoint/v3/contenttype/forms"/>
  </ds:schemaRefs>
</ds:datastoreItem>
</file>

<file path=customXml/itemProps4.xml><?xml version="1.0" encoding="utf-8"?>
<ds:datastoreItem xmlns:ds="http://schemas.openxmlformats.org/officeDocument/2006/customXml" ds:itemID="{F096EA03-0CAF-4982-923A-FC5B74585A82}">
  <ds:schemaRefs>
    <ds:schemaRef ds:uri="http://schemas.microsoft.com/sharepoint/events"/>
  </ds:schemaRefs>
</ds:datastoreItem>
</file>

<file path=customXml/itemProps5.xml><?xml version="1.0" encoding="utf-8"?>
<ds:datastoreItem xmlns:ds="http://schemas.openxmlformats.org/officeDocument/2006/customXml" ds:itemID="{6688D3F1-2E1F-4D6E-B979-BCC795D1A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4e82a-e167-424c-b662-198cc6fac914"/>
    <ds:schemaRef ds:uri="326bf7cd-c11a-4cea-b386-213f392b36fd"/>
    <ds:schemaRef ds:uri="07e747b7-6bca-4deb-9adf-eb8a2b5ba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Agnė Lisauskaitė</dc:creator>
  <cp:keywords/>
  <dc:description/>
  <cp:lastModifiedBy>Neringa Peleckienė</cp:lastModifiedBy>
  <cp:revision/>
  <dcterms:created xsi:type="dcterms:W3CDTF">2024-01-05T10:31:42Z</dcterms:created>
  <dcterms:modified xsi:type="dcterms:W3CDTF">2026-01-13T06:30:38Z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0x010100F3F7E840BD726448B6F4EEB0E306C256</vt:lpwstr>
  </property>
  <property fmtid="{D5CDD505-2E9C-101B-9397-08002B2CF9AE}" pid="3" name="_dlc_DocIdItemGuid">
    <vt:lpwstr>f316e594-f578-4686-90c2-bff60d3d9aea</vt:lpwstr>
  </property>
  <property fmtid="{D5CDD505-2E9C-101B-9397-08002B2CF9AE}" pid="4" name="MediaServiceImageTags">
    <vt:lpwstr/>
  </property>
</Properties>
</file>