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120" windowHeight="7515"/>
  </bookViews>
  <sheets>
    <sheet name="Sheet1" sheetId="1" r:id="rId1"/>
  </sheets>
  <definedNames>
    <definedName name="_xlnm.Print_Area" localSheetId="0">Sheet1!$A$1:$P$125</definedName>
    <definedName name="_xlnm.Print_Titles" localSheetId="0">Sheet1!$6:$8</definedName>
  </definedNames>
  <calcPr calcId="125725"/>
</workbook>
</file>

<file path=xl/calcChain.xml><?xml version="1.0" encoding="utf-8"?>
<calcChain xmlns="http://schemas.openxmlformats.org/spreadsheetml/2006/main">
  <c r="H108" i="1"/>
  <c r="O108" s="1"/>
  <c r="H120"/>
  <c r="O120" s="1"/>
  <c r="H119"/>
  <c r="O119" s="1"/>
  <c r="H118"/>
  <c r="O118" s="1"/>
  <c r="H117"/>
  <c r="O117" s="1"/>
  <c r="H116"/>
  <c r="O116" s="1"/>
  <c r="H115"/>
  <c r="O115" s="1"/>
  <c r="H114"/>
  <c r="O114" s="1"/>
  <c r="H113"/>
  <c r="O113" s="1"/>
  <c r="H112"/>
  <c r="O112" s="1"/>
  <c r="H111"/>
  <c r="O111" s="1"/>
  <c r="H110"/>
  <c r="O110" s="1"/>
  <c r="H109"/>
  <c r="O109" s="1"/>
  <c r="H107"/>
  <c r="O107" s="1"/>
  <c r="H106"/>
  <c r="O106" s="1"/>
  <c r="H105"/>
  <c r="O105" s="1"/>
  <c r="H104"/>
  <c r="O104" s="1"/>
  <c r="H103"/>
  <c r="O103" s="1"/>
  <c r="H102"/>
  <c r="O102" s="1"/>
  <c r="H101"/>
  <c r="O101" s="1"/>
  <c r="H100"/>
  <c r="O100" s="1"/>
  <c r="H99"/>
  <c r="O99" s="1"/>
  <c r="H98"/>
  <c r="O98" s="1"/>
  <c r="H97"/>
  <c r="O97" s="1"/>
  <c r="H96"/>
  <c r="O96" s="1"/>
  <c r="H95"/>
  <c r="O95" s="1"/>
  <c r="H94"/>
  <c r="O94" s="1"/>
  <c r="H93"/>
  <c r="O93" s="1"/>
  <c r="H88"/>
  <c r="O88" s="1"/>
  <c r="H87"/>
  <c r="O87" s="1"/>
  <c r="H86"/>
  <c r="O86" s="1"/>
  <c r="H85"/>
  <c r="O85" s="1"/>
  <c r="N89" s="1"/>
  <c r="H80"/>
  <c r="O80" s="1"/>
  <c r="H79"/>
  <c r="O79" s="1"/>
  <c r="H78"/>
  <c r="H77"/>
  <c r="O77" s="1"/>
  <c r="H76"/>
  <c r="O76" s="1"/>
  <c r="H75"/>
  <c r="O75" s="1"/>
  <c r="H74"/>
  <c r="O74" s="1"/>
  <c r="H73"/>
  <c r="O73" s="1"/>
  <c r="H72"/>
  <c r="O72" s="1"/>
  <c r="H71"/>
  <c r="O71" s="1"/>
  <c r="H70"/>
  <c r="O70" s="1"/>
  <c r="H69"/>
  <c r="O69" s="1"/>
  <c r="H68"/>
  <c r="O68" s="1"/>
  <c r="H67"/>
  <c r="O67" s="1"/>
  <c r="H66"/>
  <c r="O66" s="1"/>
  <c r="H65"/>
  <c r="O65" s="1"/>
  <c r="H64"/>
  <c r="O64" s="1"/>
  <c r="H63"/>
  <c r="O63" s="1"/>
  <c r="H62"/>
  <c r="O62" s="1"/>
  <c r="H61"/>
  <c r="O61" s="1"/>
  <c r="H60"/>
  <c r="O60" s="1"/>
  <c r="H59"/>
  <c r="O59" s="1"/>
  <c r="H58"/>
  <c r="O58" s="1"/>
  <c r="H51"/>
  <c r="O51" s="1"/>
  <c r="H52"/>
  <c r="O52" s="1"/>
  <c r="H53"/>
  <c r="O53" s="1"/>
  <c r="H49"/>
  <c r="O49" s="1"/>
  <c r="H50"/>
  <c r="O50" s="1"/>
  <c r="H47"/>
  <c r="O47" s="1"/>
  <c r="H48"/>
  <c r="O48" s="1"/>
  <c r="H45"/>
  <c r="O45" s="1"/>
  <c r="H46"/>
  <c r="O46" s="1"/>
  <c r="H43"/>
  <c r="O43" s="1"/>
  <c r="H44"/>
  <c r="O44" s="1"/>
  <c r="H41"/>
  <c r="O41" s="1"/>
  <c r="H42"/>
  <c r="O42" s="1"/>
  <c r="H36"/>
  <c r="O36" s="1"/>
  <c r="H34"/>
  <c r="O34" s="1"/>
  <c r="H35"/>
  <c r="O35" s="1"/>
  <c r="H32"/>
  <c r="O32" s="1"/>
  <c r="H33"/>
  <c r="O33" s="1"/>
  <c r="H30"/>
  <c r="O30" s="1"/>
  <c r="H31"/>
  <c r="O31" s="1"/>
  <c r="H28"/>
  <c r="O28" s="1"/>
  <c r="H29"/>
  <c r="O29" s="1"/>
  <c r="H26"/>
  <c r="O26" s="1"/>
  <c r="H27"/>
  <c r="O27" s="1"/>
  <c r="H24"/>
  <c r="O24" s="1"/>
  <c r="N37" s="1"/>
  <c r="N38" s="1"/>
  <c r="H25"/>
  <c r="O25" s="1"/>
  <c r="H18"/>
  <c r="O18" s="1"/>
  <c r="H19"/>
  <c r="O19" s="1"/>
  <c r="H17"/>
  <c r="O17" s="1"/>
  <c r="N20" s="1"/>
  <c r="N21" s="1"/>
  <c r="H11"/>
  <c r="O11" s="1"/>
  <c r="H12"/>
  <c r="O12" s="1"/>
  <c r="N121" l="1"/>
  <c r="N81"/>
  <c r="N90"/>
  <c r="N91" s="1"/>
  <c r="N122"/>
  <c r="N123" s="1"/>
  <c r="N54"/>
  <c r="N55" s="1"/>
  <c r="N39"/>
  <c r="N22"/>
  <c r="N13"/>
  <c r="N14"/>
  <c r="N15" s="1"/>
  <c r="N82" l="1"/>
  <c r="N83" s="1"/>
  <c r="N56"/>
</calcChain>
</file>

<file path=xl/sharedStrings.xml><?xml version="1.0" encoding="utf-8"?>
<sst xmlns="http://schemas.openxmlformats.org/spreadsheetml/2006/main" count="504" uniqueCount="224">
  <si>
    <t>Standartas, TS</t>
  </si>
  <si>
    <t>vnt.</t>
  </si>
  <si>
    <t>I ketv.</t>
  </si>
  <si>
    <t>II ketv.</t>
  </si>
  <si>
    <t>III ketv.</t>
  </si>
  <si>
    <t>IV ketv.</t>
  </si>
  <si>
    <t>106.00.011-0</t>
  </si>
  <si>
    <t>Švytuoklinė pakaba</t>
  </si>
  <si>
    <t>106.00.012-0</t>
  </si>
  <si>
    <t>Energijos slopintuvo varžtas su veržle 473x30  Ш-2В-90</t>
  </si>
  <si>
    <t>106.02.007-2</t>
  </si>
  <si>
    <t>Spyna (užraktas)</t>
  </si>
  <si>
    <t>106.01.002-0</t>
  </si>
  <si>
    <t>Laikiklis spynos</t>
  </si>
  <si>
    <t>106.01.003-0</t>
  </si>
  <si>
    <t>106.01.004-0</t>
  </si>
  <si>
    <t xml:space="preserve">Velenėlis spynos keltuko </t>
  </si>
  <si>
    <t>106.01.005-0</t>
  </si>
  <si>
    <t xml:space="preserve">Velenėlis traukos apkabos </t>
  </si>
  <si>
    <t>518.00.003-2</t>
  </si>
  <si>
    <t>Kronšteinas apatinis</t>
  </si>
  <si>
    <t>Kronšteinas viršutinis</t>
  </si>
  <si>
    <t>Spyruoklė centravimo sijalės</t>
  </si>
  <si>
    <t>518.00.008-2</t>
  </si>
  <si>
    <t>Tarpinė</t>
  </si>
  <si>
    <t>Įvorė</t>
  </si>
  <si>
    <t xml:space="preserve">Spyruoklė </t>
  </si>
  <si>
    <t xml:space="preserve">Tarpinė </t>
  </si>
  <si>
    <t>Manžetas</t>
  </si>
  <si>
    <t>Vožtuvas apsauginis- įleidžiamasis surinktas (alsuoklis)</t>
  </si>
  <si>
    <t>Gaubtas vožtuvo</t>
  </si>
  <si>
    <t xml:space="preserve">Strypas </t>
  </si>
  <si>
    <t>Cisterninio vagono vidinė štanga</t>
  </si>
  <si>
    <t>Kablys pusvagonio liuko (uždarymo mechanizmo)</t>
  </si>
  <si>
    <t>Pavara</t>
  </si>
  <si>
    <t>740.15.002-0</t>
  </si>
  <si>
    <t>Korpusas vožtuvo (išleidžiamo vožtuvo lizdas)</t>
  </si>
  <si>
    <t xml:space="preserve">Įvorė kreipiančioji </t>
  </si>
  <si>
    <t xml:space="preserve">Vožtuvas išleidimo </t>
  </si>
  <si>
    <t xml:space="preserve">Keltukas spynos </t>
  </si>
  <si>
    <t>Pleištas traukos apkabos (tempiklio)</t>
  </si>
  <si>
    <t>Fitinginė atrama (vienguba)</t>
  </si>
  <si>
    <t>vnt</t>
  </si>
  <si>
    <t xml:space="preserve">Varžtas atmetamasis </t>
  </si>
  <si>
    <t>518.00.002-6</t>
  </si>
  <si>
    <t xml:space="preserve">Spyruoklė (apsauginė)   </t>
  </si>
  <si>
    <t>7-HO-68-1</t>
  </si>
  <si>
    <t>Autosankaba CA-3</t>
  </si>
  <si>
    <t>Poveržlė sferinė</t>
  </si>
  <si>
    <t>Cilindras surinktas</t>
  </si>
  <si>
    <t>Žarna (rankovė)</t>
  </si>
  <si>
    <t>Velenėlis 25 mm</t>
  </si>
  <si>
    <t>Varžtas grandinėlės tvirtinimo</t>
  </si>
  <si>
    <t>Švytuoklė (8-ašiui cist. vag.)</t>
  </si>
  <si>
    <t>Mova cisternos tvirtinimo juostos</t>
  </si>
  <si>
    <t>Apkaba 8-ašių cisterniniam vagonui</t>
  </si>
  <si>
    <t>Tarpinė iškrovimo liuko (mineralvežio hoperio)</t>
  </si>
  <si>
    <t>7016.45.107-01</t>
  </si>
  <si>
    <t xml:space="preserve">P11 </t>
  </si>
  <si>
    <t>Pirkimo objekto pavadinimas</t>
  </si>
  <si>
    <t>Mata vimo vnt.</t>
  </si>
  <si>
    <t>Eil. Nr.</t>
  </si>
  <si>
    <t>106.00.006-0</t>
  </si>
  <si>
    <t xml:space="preserve">Varžtas M20x145 </t>
  </si>
  <si>
    <t>Brėžinio Nr. (markė ir t.t.)</t>
  </si>
  <si>
    <t>518.00.004-2</t>
  </si>
  <si>
    <t>Apkaba traukos</t>
  </si>
  <si>
    <t>106.00.001-1</t>
  </si>
  <si>
    <t>Kronšteinas</t>
  </si>
  <si>
    <t>106.00.009-0</t>
  </si>
  <si>
    <t xml:space="preserve">Šturvalas </t>
  </si>
  <si>
    <t>601.06.114</t>
  </si>
  <si>
    <t>TУ 2500-295-00152106-93</t>
  </si>
  <si>
    <t>518.00.018-4;</t>
  </si>
  <si>
    <t>Grandinėlės ilgintojas</t>
  </si>
  <si>
    <t>Žiedas grandinėlei</t>
  </si>
  <si>
    <t>Idėklas</t>
  </si>
  <si>
    <t>Kronšteinas fiksavimo</t>
  </si>
  <si>
    <t>106.00.008-0</t>
  </si>
  <si>
    <t>Svirtis atkabinimo įtaiso</t>
  </si>
  <si>
    <t>Plokštė atraminė</t>
  </si>
  <si>
    <t>106.00.003-0</t>
  </si>
  <si>
    <t>855.08.001</t>
  </si>
  <si>
    <t>Sektoriaus įvorė</t>
  </si>
  <si>
    <t>904.50.010-5 СБ</t>
  </si>
  <si>
    <t>923.45.230-0 CБ</t>
  </si>
  <si>
    <t>7016.45.170 СБ</t>
  </si>
  <si>
    <t>ЭР-29256 СБ</t>
  </si>
  <si>
    <t>715.45.081-2</t>
  </si>
  <si>
    <t>Audinys filtravimo</t>
  </si>
  <si>
    <t>1405.01.290 СБ</t>
  </si>
  <si>
    <t>602.14.101</t>
  </si>
  <si>
    <t>Cilindro korpusas</t>
  </si>
  <si>
    <t>Stūmoklio diskas</t>
  </si>
  <si>
    <t>ЧУ24.5.0022.40СБ</t>
  </si>
  <si>
    <t>Užspaudžiamoji įvorė</t>
  </si>
  <si>
    <t>ЧУ24.5.0022.013</t>
  </si>
  <si>
    <t>Stūmoklio poveržlė</t>
  </si>
  <si>
    <t>ЧУ24.5.0022.014</t>
  </si>
  <si>
    <t>Priekinis dangtelis</t>
  </si>
  <si>
    <t>ЧУ24.5.0022.008</t>
  </si>
  <si>
    <t xml:space="preserve">Varžtas </t>
  </si>
  <si>
    <t>ЧУ24.5.0022.026</t>
  </si>
  <si>
    <t>923.45.020-0 СБ</t>
  </si>
  <si>
    <t>912.45.020-0 СБ</t>
  </si>
  <si>
    <t>1443.01.200 СБ</t>
  </si>
  <si>
    <t>Cisternos išpylimo dangčio sandarinimo žiedas</t>
  </si>
  <si>
    <t>Velenėlis spynos keltuko su dvejomis kiaurymėmis</t>
  </si>
  <si>
    <t xml:space="preserve">ТУ У 35.2-32258888-574.2008 </t>
  </si>
  <si>
    <t xml:space="preserve">Autosankaba CA-3M </t>
  </si>
  <si>
    <t xml:space="preserve">518.01.000 CБ  </t>
  </si>
  <si>
    <t>ТУ 2539-170-00152106-97</t>
  </si>
  <si>
    <t xml:space="preserve">M1450.02.000 CБ  </t>
  </si>
  <si>
    <t xml:space="preserve">ЧУ24.5.0023.40 CБ  </t>
  </si>
  <si>
    <t xml:space="preserve">Mineralvežio iškrovimo liuko dangtis </t>
  </si>
  <si>
    <t xml:space="preserve">HT.01.00.000 CБ  </t>
  </si>
  <si>
    <t xml:space="preserve">ТУ 2500-295-00152106-93 </t>
  </si>
  <si>
    <t xml:space="preserve">ЧУ245002330 CБ  </t>
  </si>
  <si>
    <t xml:space="preserve">Traukė </t>
  </si>
  <si>
    <t xml:space="preserve">912.45.470-0 CБ  </t>
  </si>
  <si>
    <t>Dangtis pakrovimo</t>
  </si>
  <si>
    <t xml:space="preserve">Sektorius </t>
  </si>
  <si>
    <t>Sektorius sliekinis</t>
  </si>
  <si>
    <t xml:space="preserve">Velenas iškrovimo mechanizmo </t>
  </si>
  <si>
    <t xml:space="preserve">Atrama atlenkiama </t>
  </si>
  <si>
    <t xml:space="preserve">Sandariklis  </t>
  </si>
  <si>
    <t xml:space="preserve">Sandariklis </t>
  </si>
  <si>
    <t xml:space="preserve">Velenas sklendės pavaros </t>
  </si>
  <si>
    <t xml:space="preserve">Cementovežio iškrovimo liuko tarpinė </t>
  </si>
  <si>
    <t xml:space="preserve">ТУ38.005.295-77;      ТУ 2500-295-00152106-93 </t>
  </si>
  <si>
    <t xml:space="preserve">Dangtis iškrovimo angos </t>
  </si>
  <si>
    <t xml:space="preserve">1443.01.300 CБ  </t>
  </si>
  <si>
    <t xml:space="preserve">1443.01.180 CБ  </t>
  </si>
  <si>
    <t xml:space="preserve">Išpylimo vožtuvas </t>
  </si>
  <si>
    <t xml:space="preserve">Sijelė centravimo </t>
  </si>
  <si>
    <t>1443.01.124</t>
  </si>
  <si>
    <t>Petys (atkabinimo svirties)</t>
  </si>
  <si>
    <t>M1761.101</t>
  </si>
  <si>
    <t>M 1761.200-1</t>
  </si>
  <si>
    <t>kompl</t>
  </si>
  <si>
    <t>Ribotuvas (atkabinimo svirties)</t>
  </si>
  <si>
    <t>M1761.001</t>
  </si>
  <si>
    <t>1443.01.210 CБ</t>
  </si>
  <si>
    <t>Varžtas atmetamasis (rygelinis uždarymas)</t>
  </si>
  <si>
    <t xml:space="preserve">1547.01.230 CБ </t>
  </si>
  <si>
    <t>Poreikis 2017 m.</t>
  </si>
  <si>
    <t>Poreikis 2018 m.</t>
  </si>
  <si>
    <t>Grandinėlė blokuojamoji (22 grandys), varžtas M14+2 vnt. M14 veržlės</t>
  </si>
  <si>
    <t>Žiedas išpilimo vožtuvo dangtelio prispaudimo</t>
  </si>
  <si>
    <t>Atraminis guolis (цапфа)</t>
  </si>
  <si>
    <t>ЧУ24.5.0023.003</t>
  </si>
  <si>
    <t>7017.45.107</t>
  </si>
  <si>
    <r>
      <t>Iš viso</t>
    </r>
    <r>
      <rPr>
        <b/>
        <sz val="11"/>
        <rFont val="Times New Roman"/>
        <family val="1"/>
        <charset val="204"/>
      </rPr>
      <t xml:space="preserve">      </t>
    </r>
    <r>
      <rPr>
        <b/>
        <sz val="11"/>
        <rFont val="Times New Roman"/>
        <family val="1"/>
        <charset val="186"/>
      </rPr>
      <t xml:space="preserve"> 2017 + 2018 I ketv. </t>
    </r>
  </si>
  <si>
    <t>1 p.o.d.</t>
  </si>
  <si>
    <t>2 p.o.d.</t>
  </si>
  <si>
    <t>3 p.o.d.</t>
  </si>
  <si>
    <t>4 p.o.d.</t>
  </si>
  <si>
    <t>5 p.o.d.</t>
  </si>
  <si>
    <t>6 p.o.d.</t>
  </si>
  <si>
    <t>7 p.o.d.</t>
  </si>
  <si>
    <t>Atrama priekinė УП-1 (mechaniškai apdirbti 350 mm, be skylių kniedėms)</t>
  </si>
  <si>
    <t xml:space="preserve">890.07.029       </t>
  </si>
  <si>
    <t>526.621.020</t>
  </si>
  <si>
    <t>890.07.035</t>
  </si>
  <si>
    <t>890.07.024</t>
  </si>
  <si>
    <t>757.45.013</t>
  </si>
  <si>
    <t>8326-H</t>
  </si>
  <si>
    <t>ТУ 2500-295-00152106-93</t>
  </si>
  <si>
    <t>Dangtelis apatinis su apkaba ir varžtu (tvirtinimo auselės su apkaba  turi būti vientisos)</t>
  </si>
  <si>
    <t>Kaina, EUR/vnt.</t>
  </si>
  <si>
    <t>Bendra kaina EUR be PVM</t>
  </si>
  <si>
    <t>Prekės gamintojas</t>
  </si>
  <si>
    <t>Bendra pirkimo objekto dalies kaina EUR be PVM:</t>
  </si>
  <si>
    <t>PVM 21 proc. EUR:</t>
  </si>
  <si>
    <t>Bendra pirkimo objekto dalies kaina EUR su PVM:</t>
  </si>
  <si>
    <t>2016 m.  atviro konkurso sąlygų                      3 Priedas</t>
  </si>
  <si>
    <t>Siūlomos prekės brėžinio numeris, markė ir t.t.</t>
  </si>
  <si>
    <t>Siūlomos prekės standartas, TS</t>
  </si>
  <si>
    <t>188.01</t>
  </si>
  <si>
    <t>Prekinių vagonų automatinių sankabų, ju dalių ir kėbulo dalių techniniai reikalavimai, kiekiai bei jų pasiskirstymas ketvirčiais 2017-2018 metams</t>
  </si>
  <si>
    <t xml:space="preserve">   1835.01.000</t>
  </si>
  <si>
    <t>DSLZ</t>
  </si>
  <si>
    <t>Ural Vagon Zavod</t>
  </si>
  <si>
    <t>Dneprovagonmasch</t>
  </si>
  <si>
    <t xml:space="preserve">106.00.002-2;        </t>
  </si>
  <si>
    <t>KVSZ</t>
  </si>
  <si>
    <t>Dneprolit</t>
  </si>
  <si>
    <t xml:space="preserve"> ЯЭ.ЛЦ-1114.000/Л;      </t>
  </si>
  <si>
    <t>OСT 24.152.01-77, ГОСТ 22703-2012</t>
  </si>
  <si>
    <t>NLZ</t>
  </si>
  <si>
    <t>106.01.017-0</t>
  </si>
  <si>
    <t xml:space="preserve">106.01.008-0 </t>
  </si>
  <si>
    <t xml:space="preserve">106.01.011-0 </t>
  </si>
  <si>
    <t>106.01.012-0</t>
  </si>
  <si>
    <t xml:space="preserve">M1695.003;           </t>
  </si>
  <si>
    <t xml:space="preserve">M1695.001-01; </t>
  </si>
  <si>
    <t>BZRP</t>
  </si>
  <si>
    <t>OOO Zapchast</t>
  </si>
  <si>
    <t xml:space="preserve">106.00.010-0 CБ  </t>
  </si>
  <si>
    <t xml:space="preserve">106.00.010-0 CБ   </t>
  </si>
  <si>
    <t xml:space="preserve">     0890.00.00.000      </t>
  </si>
  <si>
    <t xml:space="preserve">  0890.02.00.000 CБ  </t>
  </si>
  <si>
    <t xml:space="preserve">    0890.00.00.001  </t>
  </si>
  <si>
    <t xml:space="preserve">  0890.00.00.002  </t>
  </si>
  <si>
    <t xml:space="preserve">        0890.00.00.014          </t>
  </si>
  <si>
    <t xml:space="preserve">      0890.00.00.005</t>
  </si>
  <si>
    <t xml:space="preserve">   0890.00.00.015</t>
  </si>
  <si>
    <t xml:space="preserve">    0890.00.00.006</t>
  </si>
  <si>
    <t xml:space="preserve">   8051.008-4</t>
  </si>
  <si>
    <t xml:space="preserve">1443.01.123; </t>
  </si>
  <si>
    <t>0890.007</t>
  </si>
  <si>
    <t>PLMZ</t>
  </si>
  <si>
    <t>Kinelskij z-d</t>
  </si>
  <si>
    <t>Invest Oil</t>
  </si>
  <si>
    <t>Azovmasch</t>
  </si>
  <si>
    <t>Tambovskij VRZ</t>
  </si>
  <si>
    <t>OOO Stal</t>
  </si>
  <si>
    <t xml:space="preserve"> 1000.45.007</t>
  </si>
  <si>
    <t>OOO SZPO</t>
  </si>
  <si>
    <t>Transpnevmatika</t>
  </si>
  <si>
    <t xml:space="preserve"> Vodolej</t>
  </si>
  <si>
    <t xml:space="preserve"> К923.45.70-0 CБ</t>
  </si>
  <si>
    <t xml:space="preserve">ГОСТ 2593-2014 </t>
  </si>
  <si>
    <t xml:space="preserve">  ТУ 2500-295-00152106-93 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</si>
</sst>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17">
    <font>
      <sz val="10"/>
      <name val="Arial"/>
      <charset val="186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</font>
    <font>
      <b/>
      <sz val="11"/>
      <name val="Times New Roman"/>
      <family val="1"/>
      <charset val="204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sz val="10"/>
      <name val="Arial"/>
      <family val="2"/>
      <charset val="186"/>
    </font>
    <font>
      <b/>
      <sz val="10"/>
      <name val="Arial"/>
      <family val="2"/>
    </font>
    <font>
      <b/>
      <sz val="11"/>
      <name val="Arial"/>
      <family val="2"/>
      <charset val="204"/>
    </font>
    <font>
      <b/>
      <sz val="11"/>
      <name val="Arial"/>
      <family val="2"/>
      <charset val="186"/>
    </font>
    <font>
      <b/>
      <sz val="10"/>
      <name val="Times New Roman"/>
      <family val="1"/>
      <charset val="204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1">
    <xf numFmtId="0" fontId="0" fillId="0" borderId="0" xfId="0"/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 vertical="center"/>
    </xf>
    <xf numFmtId="0" fontId="7" fillId="3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8" fillId="3" borderId="0" xfId="0" applyFont="1" applyFill="1"/>
    <xf numFmtId="0" fontId="8" fillId="0" borderId="0" xfId="0" applyFont="1" applyFill="1" applyAlignment="1">
      <alignment horizontal="center" vertical="top"/>
    </xf>
    <xf numFmtId="0" fontId="8" fillId="0" borderId="0" xfId="0" applyFont="1" applyFill="1"/>
    <xf numFmtId="0" fontId="8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9" fillId="3" borderId="0" xfId="0" applyFont="1" applyFill="1"/>
    <xf numFmtId="2" fontId="9" fillId="3" borderId="0" xfId="0" applyNumberFormat="1" applyFont="1" applyFill="1"/>
    <xf numFmtId="0" fontId="10" fillId="0" borderId="0" xfId="0" applyFont="1" applyFill="1"/>
    <xf numFmtId="0" fontId="9" fillId="0" borderId="0" xfId="0" applyFont="1" applyFill="1"/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Fill="1" applyBorder="1"/>
    <xf numFmtId="0" fontId="6" fillId="3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/>
    <xf numFmtId="0" fontId="4" fillId="0" borderId="1" xfId="0" applyFont="1" applyFill="1" applyBorder="1"/>
    <xf numFmtId="0" fontId="4" fillId="3" borderId="1" xfId="0" applyFont="1" applyFill="1" applyBorder="1"/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horizontal="left" vertical="center" wrapText="1"/>
    </xf>
    <xf numFmtId="0" fontId="4" fillId="3" borderId="0" xfId="0" applyNumberFormat="1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2" fontId="4" fillId="3" borderId="0" xfId="0" applyNumberFormat="1" applyFont="1" applyFill="1" applyAlignment="1">
      <alignment horizontal="left" vertical="top" wrapText="1"/>
    </xf>
    <xf numFmtId="0" fontId="7" fillId="3" borderId="0" xfId="0" applyNumberFormat="1" applyFont="1" applyFill="1"/>
    <xf numFmtId="0" fontId="10" fillId="3" borderId="0" xfId="0" applyFont="1" applyFill="1"/>
    <xf numFmtId="0" fontId="4" fillId="3" borderId="1" xfId="0" applyFont="1" applyFill="1" applyBorder="1" applyAlignment="1">
      <alignment vertical="center" wrapText="1"/>
    </xf>
    <xf numFmtId="0" fontId="4" fillId="3" borderId="0" xfId="0" applyFont="1" applyFill="1" applyAlignment="1">
      <alignment horizontal="left" vertical="top" wrapText="1"/>
    </xf>
    <xf numFmtId="0" fontId="6" fillId="3" borderId="1" xfId="1" applyFont="1" applyFill="1" applyBorder="1" applyAlignment="1">
      <alignment horizontal="left" vertical="center" wrapText="1"/>
    </xf>
    <xf numFmtId="0" fontId="6" fillId="3" borderId="1" xfId="1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/>
    <xf numFmtId="0" fontId="4" fillId="0" borderId="0" xfId="0" applyFont="1" applyFill="1" applyBorder="1" applyAlignment="1"/>
    <xf numFmtId="2" fontId="6" fillId="3" borderId="0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8" fillId="3" borderId="0" xfId="0" applyFont="1" applyFill="1" applyBorder="1"/>
    <xf numFmtId="0" fontId="4" fillId="3" borderId="0" xfId="0" applyFont="1" applyFill="1" applyBorder="1" applyAlignment="1"/>
    <xf numFmtId="0" fontId="8" fillId="3" borderId="1" xfId="0" applyFont="1" applyFill="1" applyBorder="1"/>
    <xf numFmtId="49" fontId="4" fillId="3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/>
    <xf numFmtId="0" fontId="9" fillId="3" borderId="0" xfId="0" applyFont="1" applyFill="1" applyBorder="1"/>
    <xf numFmtId="2" fontId="9" fillId="3" borderId="0" xfId="0" applyNumberFormat="1" applyFont="1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top"/>
    </xf>
    <xf numFmtId="164" fontId="4" fillId="3" borderId="0" xfId="0" applyNumberFormat="1" applyFont="1" applyFill="1" applyAlignment="1">
      <alignment horizontal="left" vertical="top" wrapText="1"/>
    </xf>
    <xf numFmtId="0" fontId="4" fillId="3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1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/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/>
    </xf>
  </cellXfs>
  <cellStyles count="2">
    <cellStyle name="Normal 2" xfId="1"/>
    <cellStyle name="Paprastas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7</xdr:col>
      <xdr:colOff>0</xdr:colOff>
      <xdr:row>8</xdr:row>
      <xdr:rowOff>0</xdr:rowOff>
    </xdr:to>
    <xdr:pic>
      <xdr:nvPicPr>
        <xdr:cNvPr id="126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5600" y="2524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0</xdr:colOff>
      <xdr:row>8</xdr:row>
      <xdr:rowOff>0</xdr:rowOff>
    </xdr:to>
    <xdr:pic>
      <xdr:nvPicPr>
        <xdr:cNvPr id="126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5600" y="2524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4"/>
  <sheetViews>
    <sheetView tabSelected="1" view="pageBreakPreview" zoomScale="80" zoomScaleNormal="98" zoomScaleSheetLayoutView="80" workbookViewId="0">
      <selection activeCell="P19" sqref="P19"/>
    </sheetView>
  </sheetViews>
  <sheetFormatPr defaultRowHeight="15"/>
  <cols>
    <col min="1" max="1" width="5.28515625" style="12" customWidth="1"/>
    <col min="2" max="2" width="25.28515625" style="13" customWidth="1"/>
    <col min="3" max="3" width="19" style="14" customWidth="1"/>
    <col min="4" max="4" width="16.28515625" style="18" customWidth="1"/>
    <col min="5" max="5" width="14.42578125" style="18" customWidth="1"/>
    <col min="6" max="6" width="13.85546875" style="13" customWidth="1"/>
    <col min="7" max="7" width="6.42578125" style="13" customWidth="1"/>
    <col min="8" max="8" width="12" style="11" customWidth="1"/>
    <col min="9" max="9" width="7.140625" style="19" customWidth="1"/>
    <col min="10" max="10" width="8" style="19" customWidth="1"/>
    <col min="11" max="11" width="10.5703125" style="19" customWidth="1"/>
    <col min="12" max="12" width="8" style="19" customWidth="1"/>
    <col min="13" max="13" width="11" style="16" customWidth="1"/>
    <col min="14" max="14" width="10" style="17" customWidth="1"/>
    <col min="15" max="15" width="13.140625" style="17" customWidth="1"/>
    <col min="16" max="16" width="11.85546875" style="13" customWidth="1"/>
    <col min="17" max="16384" width="9.140625" style="13"/>
  </cols>
  <sheetData>
    <row r="1" spans="1:16" ht="6" customHeight="1">
      <c r="I1" s="16"/>
      <c r="J1" s="16"/>
      <c r="K1" s="65"/>
      <c r="L1" s="66"/>
      <c r="M1" s="66"/>
      <c r="N1" s="67"/>
      <c r="O1" s="67"/>
    </row>
    <row r="2" spans="1:16" ht="18.75">
      <c r="A2" s="91" t="s">
        <v>175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6" ht="18.75">
      <c r="A3" s="94" t="s">
        <v>179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6" ht="18.75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</row>
    <row r="5" spans="1:16" ht="18.7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9"/>
      <c r="O5" s="57"/>
    </row>
    <row r="6" spans="1:16" ht="29.25" customHeight="1">
      <c r="A6" s="83" t="s">
        <v>61</v>
      </c>
      <c r="B6" s="83" t="s">
        <v>59</v>
      </c>
      <c r="C6" s="95" t="s">
        <v>64</v>
      </c>
      <c r="D6" s="83" t="s">
        <v>0</v>
      </c>
      <c r="E6" s="84" t="s">
        <v>176</v>
      </c>
      <c r="F6" s="83" t="s">
        <v>177</v>
      </c>
      <c r="G6" s="83" t="s">
        <v>60</v>
      </c>
      <c r="H6" s="97" t="s">
        <v>152</v>
      </c>
      <c r="I6" s="87" t="s">
        <v>145</v>
      </c>
      <c r="J6" s="87"/>
      <c r="K6" s="87"/>
      <c r="L6" s="87"/>
      <c r="M6" s="7" t="s">
        <v>146</v>
      </c>
      <c r="N6" s="82" t="s">
        <v>169</v>
      </c>
      <c r="O6" s="82" t="s">
        <v>170</v>
      </c>
      <c r="P6" s="80" t="s">
        <v>171</v>
      </c>
    </row>
    <row r="7" spans="1:16" ht="19.5" customHeight="1">
      <c r="A7" s="83"/>
      <c r="B7" s="83"/>
      <c r="C7" s="96"/>
      <c r="D7" s="83"/>
      <c r="E7" s="85"/>
      <c r="F7" s="83"/>
      <c r="G7" s="83"/>
      <c r="H7" s="98"/>
      <c r="I7" s="87" t="s">
        <v>2</v>
      </c>
      <c r="J7" s="87" t="s">
        <v>3</v>
      </c>
      <c r="K7" s="87" t="s">
        <v>4</v>
      </c>
      <c r="L7" s="87" t="s">
        <v>5</v>
      </c>
      <c r="M7" s="100" t="s">
        <v>2</v>
      </c>
      <c r="N7" s="82"/>
      <c r="O7" s="82"/>
      <c r="P7" s="81"/>
    </row>
    <row r="8" spans="1:16" ht="69" customHeight="1">
      <c r="A8" s="83"/>
      <c r="B8" s="83"/>
      <c r="C8" s="96"/>
      <c r="D8" s="83"/>
      <c r="E8" s="86"/>
      <c r="F8" s="83"/>
      <c r="G8" s="83"/>
      <c r="H8" s="98"/>
      <c r="I8" s="87"/>
      <c r="J8" s="87"/>
      <c r="K8" s="87"/>
      <c r="L8" s="87"/>
      <c r="M8" s="100"/>
      <c r="N8" s="82"/>
      <c r="O8" s="82"/>
      <c r="P8" s="81"/>
    </row>
    <row r="9" spans="1:16" ht="14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  <c r="K9" s="2">
        <v>11</v>
      </c>
      <c r="L9" s="2">
        <v>12</v>
      </c>
      <c r="M9" s="2">
        <v>13</v>
      </c>
      <c r="N9" s="2">
        <v>14</v>
      </c>
      <c r="O9" s="2">
        <v>15</v>
      </c>
      <c r="P9" s="2">
        <v>16</v>
      </c>
    </row>
    <row r="10" spans="1:16" ht="18.75">
      <c r="A10" s="77" t="s">
        <v>153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9"/>
    </row>
    <row r="11" spans="1:16" ht="42.75">
      <c r="A11" s="9">
        <v>1</v>
      </c>
      <c r="B11" s="27" t="s">
        <v>47</v>
      </c>
      <c r="C11" s="25" t="s">
        <v>180</v>
      </c>
      <c r="D11" s="23" t="s">
        <v>108</v>
      </c>
      <c r="E11" s="25" t="s">
        <v>180</v>
      </c>
      <c r="F11" s="23" t="s">
        <v>108</v>
      </c>
      <c r="G11" s="2" t="s">
        <v>1</v>
      </c>
      <c r="H11" s="5">
        <f>SUM(I11:M11)</f>
        <v>340</v>
      </c>
      <c r="I11" s="24">
        <v>70</v>
      </c>
      <c r="J11" s="24">
        <v>70</v>
      </c>
      <c r="K11" s="24">
        <v>70</v>
      </c>
      <c r="L11" s="24">
        <v>70</v>
      </c>
      <c r="M11" s="5">
        <v>60</v>
      </c>
      <c r="N11" s="8">
        <v>326</v>
      </c>
      <c r="O11" s="8">
        <f>H11*N11</f>
        <v>110840</v>
      </c>
      <c r="P11" s="71" t="s">
        <v>183</v>
      </c>
    </row>
    <row r="12" spans="1:16" ht="28.5">
      <c r="A12" s="9">
        <v>2</v>
      </c>
      <c r="B12" s="27" t="s">
        <v>109</v>
      </c>
      <c r="C12" s="22" t="s">
        <v>110</v>
      </c>
      <c r="D12" s="23"/>
      <c r="E12" s="22" t="s">
        <v>110</v>
      </c>
      <c r="F12" s="2"/>
      <c r="G12" s="2" t="s">
        <v>1</v>
      </c>
      <c r="H12" s="5">
        <f>SUM(I12:M12)</f>
        <v>10</v>
      </c>
      <c r="I12" s="24">
        <v>2</v>
      </c>
      <c r="J12" s="24">
        <v>2</v>
      </c>
      <c r="K12" s="24">
        <v>2</v>
      </c>
      <c r="L12" s="24">
        <v>2</v>
      </c>
      <c r="M12" s="5">
        <v>2</v>
      </c>
      <c r="N12" s="8">
        <v>594</v>
      </c>
      <c r="O12" s="8">
        <f>H12*N12</f>
        <v>5940</v>
      </c>
      <c r="P12" s="71" t="s">
        <v>182</v>
      </c>
    </row>
    <row r="13" spans="1:16" ht="14.25">
      <c r="A13" s="73" t="s">
        <v>172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4">
        <f>SUM(O11:O12)</f>
        <v>116780</v>
      </c>
      <c r="O13" s="75"/>
      <c r="P13" s="76"/>
    </row>
    <row r="14" spans="1:16" ht="14.25">
      <c r="A14" s="73" t="s">
        <v>173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4">
        <f>0.21*N13</f>
        <v>24523.8</v>
      </c>
      <c r="O14" s="75"/>
      <c r="P14" s="76"/>
    </row>
    <row r="15" spans="1:16" ht="14.25">
      <c r="A15" s="73" t="s">
        <v>174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4">
        <f>N13+N14</f>
        <v>141303.79999999999</v>
      </c>
      <c r="O15" s="75"/>
      <c r="P15" s="76"/>
    </row>
    <row r="16" spans="1:16" ht="15" customHeight="1">
      <c r="A16" s="77" t="s">
        <v>154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9"/>
    </row>
    <row r="17" spans="1:16" ht="45.75" customHeight="1">
      <c r="A17" s="9">
        <v>1</v>
      </c>
      <c r="B17" s="21" t="s">
        <v>40</v>
      </c>
      <c r="C17" s="22" t="s">
        <v>184</v>
      </c>
      <c r="D17" s="23"/>
      <c r="E17" s="22" t="s">
        <v>184</v>
      </c>
      <c r="F17" s="2"/>
      <c r="G17" s="2" t="s">
        <v>1</v>
      </c>
      <c r="H17" s="5">
        <f>SUM(I17:M17)</f>
        <v>1000</v>
      </c>
      <c r="I17" s="24">
        <v>200</v>
      </c>
      <c r="J17" s="24">
        <v>200</v>
      </c>
      <c r="K17" s="24">
        <v>200</v>
      </c>
      <c r="L17" s="24">
        <v>200</v>
      </c>
      <c r="M17" s="5">
        <v>200</v>
      </c>
      <c r="N17" s="8">
        <v>9.99</v>
      </c>
      <c r="O17" s="8">
        <f>H17*N17</f>
        <v>9990</v>
      </c>
      <c r="P17" s="71" t="s">
        <v>182</v>
      </c>
    </row>
    <row r="18" spans="1:16" ht="20.25" customHeight="1">
      <c r="A18" s="9">
        <v>2</v>
      </c>
      <c r="B18" s="28" t="s">
        <v>134</v>
      </c>
      <c r="C18" s="22" t="s">
        <v>6</v>
      </c>
      <c r="D18" s="23"/>
      <c r="E18" s="22" t="s">
        <v>6</v>
      </c>
      <c r="F18" s="2"/>
      <c r="G18" s="2" t="s">
        <v>1</v>
      </c>
      <c r="H18" s="5">
        <f>SUM(I18:M18)</f>
        <v>450</v>
      </c>
      <c r="I18" s="24">
        <v>73</v>
      </c>
      <c r="J18" s="24">
        <v>73</v>
      </c>
      <c r="K18" s="24">
        <v>72</v>
      </c>
      <c r="L18" s="24">
        <v>72</v>
      </c>
      <c r="M18" s="5">
        <v>160</v>
      </c>
      <c r="N18" s="8">
        <v>12</v>
      </c>
      <c r="O18" s="8">
        <f>H18*N18</f>
        <v>5400</v>
      </c>
      <c r="P18" s="32" t="s">
        <v>185</v>
      </c>
    </row>
    <row r="19" spans="1:16" ht="23.25" customHeight="1">
      <c r="A19" s="9">
        <v>3</v>
      </c>
      <c r="B19" s="28" t="s">
        <v>7</v>
      </c>
      <c r="C19" s="22" t="s">
        <v>8</v>
      </c>
      <c r="D19" s="23"/>
      <c r="E19" s="22" t="s">
        <v>8</v>
      </c>
      <c r="F19" s="2"/>
      <c r="G19" s="2" t="s">
        <v>1</v>
      </c>
      <c r="H19" s="5">
        <f>SUM(I19:M19)</f>
        <v>500</v>
      </c>
      <c r="I19" s="24">
        <v>85</v>
      </c>
      <c r="J19" s="24">
        <v>85</v>
      </c>
      <c r="K19" s="24">
        <v>85</v>
      </c>
      <c r="L19" s="24">
        <v>85</v>
      </c>
      <c r="M19" s="5">
        <v>160</v>
      </c>
      <c r="N19" s="8">
        <v>2.93</v>
      </c>
      <c r="O19" s="8">
        <f>H19*N19</f>
        <v>1465</v>
      </c>
      <c r="P19" s="32" t="s">
        <v>185</v>
      </c>
    </row>
    <row r="20" spans="1:16" ht="16.5" customHeight="1">
      <c r="A20" s="73" t="s">
        <v>172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4">
        <f>SUM(O17:O19)</f>
        <v>16855</v>
      </c>
      <c r="O20" s="75"/>
      <c r="P20" s="76"/>
    </row>
    <row r="21" spans="1:16" ht="14.25">
      <c r="A21" s="73" t="s">
        <v>173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4">
        <f>0.21*N20</f>
        <v>3539.5499999999997</v>
      </c>
      <c r="O21" s="75"/>
      <c r="P21" s="76"/>
    </row>
    <row r="22" spans="1:16" ht="14.25">
      <c r="A22" s="73" t="s">
        <v>174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4">
        <f>N20+N21</f>
        <v>20394.55</v>
      </c>
      <c r="O22" s="75"/>
      <c r="P22" s="76"/>
    </row>
    <row r="23" spans="1:16" ht="15" customHeight="1">
      <c r="A23" s="77" t="s">
        <v>155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9"/>
    </row>
    <row r="24" spans="1:16" ht="34.5" customHeight="1">
      <c r="A24" s="9">
        <v>1</v>
      </c>
      <c r="B24" s="47" t="s">
        <v>55</v>
      </c>
      <c r="C24" s="26" t="s">
        <v>44</v>
      </c>
      <c r="D24" s="30"/>
      <c r="E24" s="26" t="s">
        <v>44</v>
      </c>
      <c r="F24" s="7"/>
      <c r="G24" s="7" t="s">
        <v>1</v>
      </c>
      <c r="H24" s="5">
        <f t="shared" ref="H24:H36" si="0">SUM(I24:M24)</f>
        <v>16</v>
      </c>
      <c r="I24" s="24">
        <v>4</v>
      </c>
      <c r="J24" s="24">
        <v>4</v>
      </c>
      <c r="K24" s="24">
        <v>4</v>
      </c>
      <c r="L24" s="24"/>
      <c r="M24" s="5">
        <v>4</v>
      </c>
      <c r="N24" s="8">
        <v>254</v>
      </c>
      <c r="O24" s="8">
        <f>H24*N24</f>
        <v>4064</v>
      </c>
      <c r="P24" s="32" t="s">
        <v>186</v>
      </c>
    </row>
    <row r="25" spans="1:16" ht="78.75" customHeight="1">
      <c r="A25" s="9">
        <v>2</v>
      </c>
      <c r="B25" s="27" t="s">
        <v>160</v>
      </c>
      <c r="C25" s="22" t="s">
        <v>187</v>
      </c>
      <c r="D25" s="2" t="s">
        <v>188</v>
      </c>
      <c r="E25" s="22" t="s">
        <v>187</v>
      </c>
      <c r="F25" s="2" t="s">
        <v>188</v>
      </c>
      <c r="G25" s="2" t="s">
        <v>1</v>
      </c>
      <c r="H25" s="5">
        <f t="shared" si="0"/>
        <v>600</v>
      </c>
      <c r="I25" s="24">
        <v>120</v>
      </c>
      <c r="J25" s="24">
        <v>120</v>
      </c>
      <c r="K25" s="24">
        <v>120</v>
      </c>
      <c r="L25" s="24">
        <v>120</v>
      </c>
      <c r="M25" s="5">
        <v>120</v>
      </c>
      <c r="N25" s="8">
        <v>119</v>
      </c>
      <c r="O25" s="8">
        <f t="shared" ref="O25:O36" si="1">H25*N25</f>
        <v>71400</v>
      </c>
      <c r="P25" s="32" t="s">
        <v>189</v>
      </c>
    </row>
    <row r="26" spans="1:16" ht="48" customHeight="1">
      <c r="A26" s="9">
        <v>3</v>
      </c>
      <c r="B26" s="27" t="s">
        <v>9</v>
      </c>
      <c r="C26" s="22" t="s">
        <v>10</v>
      </c>
      <c r="D26" s="23"/>
      <c r="E26" s="22" t="s">
        <v>10</v>
      </c>
      <c r="F26" s="2"/>
      <c r="G26" s="2" t="s">
        <v>1</v>
      </c>
      <c r="H26" s="5">
        <f t="shared" si="0"/>
        <v>30</v>
      </c>
      <c r="I26" s="24">
        <v>4</v>
      </c>
      <c r="J26" s="24">
        <v>4</v>
      </c>
      <c r="K26" s="24">
        <v>4</v>
      </c>
      <c r="L26" s="24">
        <v>4</v>
      </c>
      <c r="M26" s="5">
        <v>14</v>
      </c>
      <c r="N26" s="8">
        <v>4.2</v>
      </c>
      <c r="O26" s="8">
        <f t="shared" si="1"/>
        <v>126</v>
      </c>
      <c r="P26" s="32" t="s">
        <v>185</v>
      </c>
    </row>
    <row r="27" spans="1:16" ht="32.25" customHeight="1">
      <c r="A27" s="9">
        <v>4</v>
      </c>
      <c r="B27" s="28" t="s">
        <v>11</v>
      </c>
      <c r="C27" s="25" t="s">
        <v>12</v>
      </c>
      <c r="D27" s="23"/>
      <c r="E27" s="25" t="s">
        <v>12</v>
      </c>
      <c r="F27" s="2"/>
      <c r="G27" s="2" t="s">
        <v>1</v>
      </c>
      <c r="H27" s="5">
        <f t="shared" si="0"/>
        <v>250</v>
      </c>
      <c r="I27" s="24">
        <v>45</v>
      </c>
      <c r="J27" s="24">
        <v>45</v>
      </c>
      <c r="K27" s="24">
        <v>45</v>
      </c>
      <c r="L27" s="24">
        <v>45</v>
      </c>
      <c r="M27" s="5">
        <v>70</v>
      </c>
      <c r="N27" s="8">
        <v>18</v>
      </c>
      <c r="O27" s="8">
        <f t="shared" si="1"/>
        <v>4500</v>
      </c>
      <c r="P27" s="32" t="s">
        <v>185</v>
      </c>
    </row>
    <row r="28" spans="1:16" ht="24" customHeight="1">
      <c r="A28" s="9">
        <v>5</v>
      </c>
      <c r="B28" s="28" t="s">
        <v>13</v>
      </c>
      <c r="C28" s="25" t="s">
        <v>14</v>
      </c>
      <c r="D28" s="23"/>
      <c r="E28" s="25" t="s">
        <v>14</v>
      </c>
      <c r="F28" s="2"/>
      <c r="G28" s="2" t="s">
        <v>1</v>
      </c>
      <c r="H28" s="5">
        <f t="shared" si="0"/>
        <v>350</v>
      </c>
      <c r="I28" s="24">
        <v>70</v>
      </c>
      <c r="J28" s="24">
        <v>70</v>
      </c>
      <c r="K28" s="24">
        <v>70</v>
      </c>
      <c r="L28" s="24">
        <v>70</v>
      </c>
      <c r="M28" s="5">
        <v>70</v>
      </c>
      <c r="N28" s="8">
        <v>7.45</v>
      </c>
      <c r="O28" s="8">
        <f t="shared" si="1"/>
        <v>2607.5</v>
      </c>
      <c r="P28" s="32" t="s">
        <v>185</v>
      </c>
    </row>
    <row r="29" spans="1:16" ht="32.25" customHeight="1">
      <c r="A29" s="9">
        <v>6</v>
      </c>
      <c r="B29" s="29" t="s">
        <v>107</v>
      </c>
      <c r="C29" s="26" t="s">
        <v>190</v>
      </c>
      <c r="D29" s="31"/>
      <c r="E29" s="26" t="s">
        <v>190</v>
      </c>
      <c r="F29" s="2"/>
      <c r="G29" s="2" t="s">
        <v>1</v>
      </c>
      <c r="H29" s="5">
        <f t="shared" si="0"/>
        <v>1100</v>
      </c>
      <c r="I29" s="24">
        <v>220</v>
      </c>
      <c r="J29" s="24">
        <v>220</v>
      </c>
      <c r="K29" s="24">
        <v>220</v>
      </c>
      <c r="L29" s="24">
        <v>220</v>
      </c>
      <c r="M29" s="5">
        <v>220</v>
      </c>
      <c r="N29" s="8">
        <v>8.4</v>
      </c>
      <c r="O29" s="8">
        <f t="shared" si="1"/>
        <v>9240</v>
      </c>
      <c r="P29" s="32" t="s">
        <v>185</v>
      </c>
    </row>
    <row r="30" spans="1:16" ht="33" customHeight="1">
      <c r="A30" s="9">
        <v>7</v>
      </c>
      <c r="B30" s="28" t="s">
        <v>39</v>
      </c>
      <c r="C30" s="25" t="s">
        <v>15</v>
      </c>
      <c r="D30" s="23"/>
      <c r="E30" s="25" t="s">
        <v>15</v>
      </c>
      <c r="F30" s="2"/>
      <c r="G30" s="2" t="s">
        <v>1</v>
      </c>
      <c r="H30" s="5">
        <f t="shared" si="0"/>
        <v>400</v>
      </c>
      <c r="I30" s="24">
        <v>80</v>
      </c>
      <c r="J30" s="24">
        <v>80</v>
      </c>
      <c r="K30" s="24">
        <v>80</v>
      </c>
      <c r="L30" s="24">
        <v>80</v>
      </c>
      <c r="M30" s="5">
        <v>80</v>
      </c>
      <c r="N30" s="8">
        <v>4.97</v>
      </c>
      <c r="O30" s="8">
        <f t="shared" si="1"/>
        <v>1988</v>
      </c>
      <c r="P30" s="32" t="s">
        <v>185</v>
      </c>
    </row>
    <row r="31" spans="1:16" ht="21.75" customHeight="1">
      <c r="A31" s="9">
        <v>8</v>
      </c>
      <c r="B31" s="28" t="s">
        <v>16</v>
      </c>
      <c r="C31" s="25" t="s">
        <v>17</v>
      </c>
      <c r="D31" s="23"/>
      <c r="E31" s="25" t="s">
        <v>17</v>
      </c>
      <c r="F31" s="2"/>
      <c r="G31" s="2" t="s">
        <v>1</v>
      </c>
      <c r="H31" s="5">
        <f t="shared" si="0"/>
        <v>400</v>
      </c>
      <c r="I31" s="24">
        <v>80</v>
      </c>
      <c r="J31" s="24">
        <v>80</v>
      </c>
      <c r="K31" s="24">
        <v>80</v>
      </c>
      <c r="L31" s="24">
        <v>80</v>
      </c>
      <c r="M31" s="5">
        <v>80</v>
      </c>
      <c r="N31" s="8">
        <v>7.85</v>
      </c>
      <c r="O31" s="8">
        <f t="shared" si="1"/>
        <v>3140</v>
      </c>
      <c r="P31" s="32" t="s">
        <v>185</v>
      </c>
    </row>
    <row r="32" spans="1:16" ht="31.5" customHeight="1">
      <c r="A32" s="9">
        <v>9</v>
      </c>
      <c r="B32" s="28" t="s">
        <v>74</v>
      </c>
      <c r="C32" s="52" t="s">
        <v>191</v>
      </c>
      <c r="D32" s="23"/>
      <c r="E32" s="52" t="s">
        <v>191</v>
      </c>
      <c r="F32" s="2"/>
      <c r="G32" s="2" t="s">
        <v>1</v>
      </c>
      <c r="H32" s="5">
        <f t="shared" si="0"/>
        <v>12500</v>
      </c>
      <c r="I32" s="24">
        <v>2500</v>
      </c>
      <c r="J32" s="24">
        <v>2500</v>
      </c>
      <c r="K32" s="24">
        <v>2500</v>
      </c>
      <c r="L32" s="24">
        <v>2500</v>
      </c>
      <c r="M32" s="5">
        <v>2500</v>
      </c>
      <c r="N32" s="8">
        <v>0.33</v>
      </c>
      <c r="O32" s="8">
        <f t="shared" si="1"/>
        <v>4125</v>
      </c>
      <c r="P32" s="32" t="s">
        <v>185</v>
      </c>
    </row>
    <row r="33" spans="1:16" ht="33.75" customHeight="1">
      <c r="A33" s="9">
        <v>10</v>
      </c>
      <c r="B33" s="28" t="s">
        <v>75</v>
      </c>
      <c r="C33" s="52" t="s">
        <v>192</v>
      </c>
      <c r="D33" s="23"/>
      <c r="E33" s="52" t="s">
        <v>192</v>
      </c>
      <c r="F33" s="2"/>
      <c r="G33" s="2" t="s">
        <v>1</v>
      </c>
      <c r="H33" s="5">
        <f t="shared" si="0"/>
        <v>6250</v>
      </c>
      <c r="I33" s="24">
        <v>1250</v>
      </c>
      <c r="J33" s="24">
        <v>1250</v>
      </c>
      <c r="K33" s="24">
        <v>1250</v>
      </c>
      <c r="L33" s="24">
        <v>1250</v>
      </c>
      <c r="M33" s="5">
        <v>1250</v>
      </c>
      <c r="N33" s="8">
        <v>0.33</v>
      </c>
      <c r="O33" s="8">
        <f t="shared" si="1"/>
        <v>2062.5</v>
      </c>
      <c r="P33" s="32" t="s">
        <v>185</v>
      </c>
    </row>
    <row r="34" spans="1:16" ht="33.75" customHeight="1">
      <c r="A34" s="9">
        <v>11</v>
      </c>
      <c r="B34" s="28" t="s">
        <v>52</v>
      </c>
      <c r="C34" s="52" t="s">
        <v>193</v>
      </c>
      <c r="D34" s="23"/>
      <c r="E34" s="52" t="s">
        <v>193</v>
      </c>
      <c r="F34" s="2"/>
      <c r="G34" s="2" t="s">
        <v>1</v>
      </c>
      <c r="H34" s="5">
        <f t="shared" si="0"/>
        <v>500</v>
      </c>
      <c r="I34" s="24">
        <v>100</v>
      </c>
      <c r="J34" s="24">
        <v>100</v>
      </c>
      <c r="K34" s="24">
        <v>100</v>
      </c>
      <c r="L34" s="24">
        <v>100</v>
      </c>
      <c r="M34" s="5">
        <v>100</v>
      </c>
      <c r="N34" s="8">
        <v>1.7</v>
      </c>
      <c r="O34" s="8">
        <f t="shared" si="1"/>
        <v>850</v>
      </c>
      <c r="P34" s="32" t="s">
        <v>185</v>
      </c>
    </row>
    <row r="35" spans="1:16" ht="24" customHeight="1">
      <c r="A35" s="9">
        <v>12</v>
      </c>
      <c r="B35" s="29" t="s">
        <v>53</v>
      </c>
      <c r="C35" s="34" t="s">
        <v>73</v>
      </c>
      <c r="D35" s="31"/>
      <c r="E35" s="34" t="s">
        <v>73</v>
      </c>
      <c r="F35" s="7"/>
      <c r="G35" s="7" t="s">
        <v>1</v>
      </c>
      <c r="H35" s="5">
        <f t="shared" si="0"/>
        <v>25</v>
      </c>
      <c r="I35" s="5">
        <v>5</v>
      </c>
      <c r="J35" s="5">
        <v>5</v>
      </c>
      <c r="K35" s="5">
        <v>5</v>
      </c>
      <c r="L35" s="5">
        <v>5</v>
      </c>
      <c r="M35" s="5">
        <v>5</v>
      </c>
      <c r="N35" s="8">
        <v>15.01</v>
      </c>
      <c r="O35" s="8">
        <f t="shared" si="1"/>
        <v>375.25</v>
      </c>
      <c r="P35" s="32" t="s">
        <v>186</v>
      </c>
    </row>
    <row r="36" spans="1:16" ht="33" customHeight="1">
      <c r="A36" s="9">
        <v>13</v>
      </c>
      <c r="B36" s="28" t="s">
        <v>18</v>
      </c>
      <c r="C36" s="25" t="s">
        <v>19</v>
      </c>
      <c r="D36" s="23"/>
      <c r="E36" s="25" t="s">
        <v>19</v>
      </c>
      <c r="F36" s="2"/>
      <c r="G36" s="2" t="s">
        <v>1</v>
      </c>
      <c r="H36" s="5">
        <f t="shared" si="0"/>
        <v>25</v>
      </c>
      <c r="I36" s="24">
        <v>5</v>
      </c>
      <c r="J36" s="24">
        <v>5</v>
      </c>
      <c r="K36" s="24">
        <v>5</v>
      </c>
      <c r="L36" s="24">
        <v>5</v>
      </c>
      <c r="M36" s="5">
        <v>5</v>
      </c>
      <c r="N36" s="8">
        <v>29</v>
      </c>
      <c r="O36" s="8">
        <f t="shared" si="1"/>
        <v>725</v>
      </c>
      <c r="P36" s="71" t="s">
        <v>182</v>
      </c>
    </row>
    <row r="37" spans="1:16" ht="21.75" customHeight="1">
      <c r="A37" s="73" t="s">
        <v>172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4">
        <f>SUM(O24:O36)</f>
        <v>105203.25</v>
      </c>
      <c r="O37" s="75"/>
      <c r="P37" s="76"/>
    </row>
    <row r="38" spans="1:16" ht="14.25">
      <c r="A38" s="73" t="s">
        <v>173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4">
        <f>0.21*N37</f>
        <v>22092.682499999999</v>
      </c>
      <c r="O38" s="75"/>
      <c r="P38" s="76"/>
    </row>
    <row r="39" spans="1:16" ht="14.25">
      <c r="A39" s="73" t="s">
        <v>174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4">
        <f>N37+N38</f>
        <v>127295.9325</v>
      </c>
      <c r="O39" s="75"/>
      <c r="P39" s="76"/>
    </row>
    <row r="40" spans="1:16" ht="15" customHeight="1">
      <c r="A40" s="77" t="s">
        <v>156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9"/>
    </row>
    <row r="41" spans="1:16" ht="32.25" customHeight="1">
      <c r="A41" s="9">
        <v>1</v>
      </c>
      <c r="B41" s="21" t="s">
        <v>20</v>
      </c>
      <c r="C41" s="25" t="s">
        <v>194</v>
      </c>
      <c r="D41" s="23"/>
      <c r="E41" s="25" t="s">
        <v>194</v>
      </c>
      <c r="F41" s="2"/>
      <c r="G41" s="2" t="s">
        <v>1</v>
      </c>
      <c r="H41" s="5">
        <f t="shared" ref="H41:H53" si="2">SUM(I41:M41)</f>
        <v>100</v>
      </c>
      <c r="I41" s="24">
        <v>20</v>
      </c>
      <c r="J41" s="24">
        <v>20</v>
      </c>
      <c r="K41" s="24">
        <v>20</v>
      </c>
      <c r="L41" s="24">
        <v>20</v>
      </c>
      <c r="M41" s="5">
        <v>20</v>
      </c>
      <c r="N41" s="8">
        <v>3.78</v>
      </c>
      <c r="O41" s="8">
        <f>H41*N41</f>
        <v>378</v>
      </c>
      <c r="P41" s="32" t="s">
        <v>181</v>
      </c>
    </row>
    <row r="42" spans="1:16" ht="35.25" customHeight="1">
      <c r="A42" s="9">
        <v>2</v>
      </c>
      <c r="B42" s="21" t="s">
        <v>21</v>
      </c>
      <c r="C42" s="22" t="s">
        <v>195</v>
      </c>
      <c r="D42" s="23"/>
      <c r="E42" s="22" t="s">
        <v>195</v>
      </c>
      <c r="F42" s="2"/>
      <c r="G42" s="2" t="s">
        <v>1</v>
      </c>
      <c r="H42" s="5">
        <f t="shared" si="2"/>
        <v>300</v>
      </c>
      <c r="I42" s="24">
        <v>60</v>
      </c>
      <c r="J42" s="24">
        <v>60</v>
      </c>
      <c r="K42" s="24">
        <v>60</v>
      </c>
      <c r="L42" s="24">
        <v>60</v>
      </c>
      <c r="M42" s="5">
        <v>60</v>
      </c>
      <c r="N42" s="8">
        <v>4.8899999999999997</v>
      </c>
      <c r="O42" s="8">
        <f t="shared" ref="O42:O53" si="3">H42*N42</f>
        <v>1467</v>
      </c>
      <c r="P42" s="32" t="s">
        <v>181</v>
      </c>
    </row>
    <row r="43" spans="1:16" ht="33" customHeight="1">
      <c r="A43" s="9">
        <v>3</v>
      </c>
      <c r="B43" s="56" t="s">
        <v>22</v>
      </c>
      <c r="C43" s="26" t="s">
        <v>23</v>
      </c>
      <c r="D43" s="31"/>
      <c r="E43" s="26" t="s">
        <v>23</v>
      </c>
      <c r="F43" s="7"/>
      <c r="G43" s="7" t="s">
        <v>1</v>
      </c>
      <c r="H43" s="5">
        <f t="shared" si="2"/>
        <v>30</v>
      </c>
      <c r="I43" s="5"/>
      <c r="J43" s="5"/>
      <c r="K43" s="5">
        <v>12</v>
      </c>
      <c r="L43" s="5">
        <v>12</v>
      </c>
      <c r="M43" s="5">
        <v>6</v>
      </c>
      <c r="N43" s="8">
        <v>16.600000000000001</v>
      </c>
      <c r="O43" s="8">
        <f t="shared" si="3"/>
        <v>498.00000000000006</v>
      </c>
      <c r="P43" s="32" t="s">
        <v>196</v>
      </c>
    </row>
    <row r="44" spans="1:16" ht="30" customHeight="1">
      <c r="A44" s="9">
        <v>4</v>
      </c>
      <c r="B44" s="56" t="s">
        <v>63</v>
      </c>
      <c r="C44" s="26" t="s">
        <v>62</v>
      </c>
      <c r="D44" s="31"/>
      <c r="E44" s="26" t="s">
        <v>62</v>
      </c>
      <c r="F44" s="7"/>
      <c r="G44" s="7" t="s">
        <v>1</v>
      </c>
      <c r="H44" s="5">
        <f t="shared" si="2"/>
        <v>21200</v>
      </c>
      <c r="I44" s="5">
        <v>4240</v>
      </c>
      <c r="J44" s="5">
        <v>4240</v>
      </c>
      <c r="K44" s="5">
        <v>4240</v>
      </c>
      <c r="L44" s="5">
        <v>4240</v>
      </c>
      <c r="M44" s="5">
        <v>4240</v>
      </c>
      <c r="N44" s="8">
        <v>1.2</v>
      </c>
      <c r="O44" s="8">
        <f t="shared" si="3"/>
        <v>25440</v>
      </c>
      <c r="P44" s="32" t="s">
        <v>185</v>
      </c>
    </row>
    <row r="45" spans="1:16" ht="31.5" customHeight="1">
      <c r="A45" s="9">
        <v>5</v>
      </c>
      <c r="B45" s="28" t="s">
        <v>76</v>
      </c>
      <c r="C45" s="25" t="s">
        <v>65</v>
      </c>
      <c r="D45" s="23"/>
      <c r="E45" s="25" t="s">
        <v>65</v>
      </c>
      <c r="F45" s="2"/>
      <c r="G45" s="2" t="s">
        <v>1</v>
      </c>
      <c r="H45" s="5">
        <f t="shared" si="2"/>
        <v>30</v>
      </c>
      <c r="I45" s="24">
        <v>6</v>
      </c>
      <c r="J45" s="24">
        <v>6</v>
      </c>
      <c r="K45" s="24">
        <v>6</v>
      </c>
      <c r="L45" s="24">
        <v>6</v>
      </c>
      <c r="M45" s="5">
        <v>6</v>
      </c>
      <c r="N45" s="8">
        <v>12.24</v>
      </c>
      <c r="O45" s="8">
        <f t="shared" si="3"/>
        <v>367.2</v>
      </c>
      <c r="P45" s="32" t="s">
        <v>186</v>
      </c>
    </row>
    <row r="46" spans="1:16" ht="30" customHeight="1">
      <c r="A46" s="9">
        <v>6</v>
      </c>
      <c r="B46" s="28" t="s">
        <v>66</v>
      </c>
      <c r="C46" s="25" t="s">
        <v>67</v>
      </c>
      <c r="D46" s="23"/>
      <c r="E46" s="25" t="s">
        <v>67</v>
      </c>
      <c r="F46" s="2"/>
      <c r="G46" s="2" t="s">
        <v>1</v>
      </c>
      <c r="H46" s="5">
        <f t="shared" si="2"/>
        <v>200</v>
      </c>
      <c r="I46" s="24">
        <v>40</v>
      </c>
      <c r="J46" s="24">
        <v>40</v>
      </c>
      <c r="K46" s="24">
        <v>40</v>
      </c>
      <c r="L46" s="24">
        <v>40</v>
      </c>
      <c r="M46" s="5">
        <v>40</v>
      </c>
      <c r="N46" s="8">
        <v>144.1</v>
      </c>
      <c r="O46" s="8">
        <f t="shared" si="3"/>
        <v>28820</v>
      </c>
      <c r="P46" s="32" t="s">
        <v>189</v>
      </c>
    </row>
    <row r="47" spans="1:16" ht="18.75" customHeight="1">
      <c r="A47" s="9">
        <v>7</v>
      </c>
      <c r="B47" s="28" t="s">
        <v>77</v>
      </c>
      <c r="C47" s="25" t="s">
        <v>78</v>
      </c>
      <c r="D47" s="23"/>
      <c r="E47" s="25" t="s">
        <v>78</v>
      </c>
      <c r="F47" s="2"/>
      <c r="G47" s="2" t="s">
        <v>1</v>
      </c>
      <c r="H47" s="5">
        <f t="shared" si="2"/>
        <v>200</v>
      </c>
      <c r="I47" s="24">
        <v>40</v>
      </c>
      <c r="J47" s="24">
        <v>40</v>
      </c>
      <c r="K47" s="24">
        <v>40</v>
      </c>
      <c r="L47" s="24">
        <v>40</v>
      </c>
      <c r="M47" s="5">
        <v>40</v>
      </c>
      <c r="N47" s="8">
        <v>2.2999999999999998</v>
      </c>
      <c r="O47" s="8">
        <f t="shared" si="3"/>
        <v>459.99999999999994</v>
      </c>
      <c r="P47" s="32" t="s">
        <v>185</v>
      </c>
    </row>
    <row r="48" spans="1:16" ht="33" customHeight="1">
      <c r="A48" s="9">
        <v>8</v>
      </c>
      <c r="B48" s="27" t="s">
        <v>79</v>
      </c>
      <c r="C48" s="25" t="s">
        <v>198</v>
      </c>
      <c r="D48" s="23"/>
      <c r="E48" s="25" t="s">
        <v>199</v>
      </c>
      <c r="F48" s="2"/>
      <c r="G48" s="2" t="s">
        <v>1</v>
      </c>
      <c r="H48" s="5">
        <f t="shared" si="2"/>
        <v>125</v>
      </c>
      <c r="I48" s="24">
        <v>25</v>
      </c>
      <c r="J48" s="24">
        <v>25</v>
      </c>
      <c r="K48" s="24">
        <v>25</v>
      </c>
      <c r="L48" s="24">
        <v>25</v>
      </c>
      <c r="M48" s="5">
        <v>25</v>
      </c>
      <c r="N48" s="8">
        <v>9.6</v>
      </c>
      <c r="O48" s="8">
        <f t="shared" si="3"/>
        <v>1200</v>
      </c>
      <c r="P48" s="32" t="s">
        <v>185</v>
      </c>
    </row>
    <row r="49" spans="1:16" ht="14.25">
      <c r="A49" s="9">
        <v>9</v>
      </c>
      <c r="B49" s="47" t="s">
        <v>80</v>
      </c>
      <c r="C49" s="34" t="s">
        <v>81</v>
      </c>
      <c r="D49" s="31"/>
      <c r="E49" s="34" t="s">
        <v>81</v>
      </c>
      <c r="F49" s="7"/>
      <c r="G49" s="7" t="s">
        <v>1</v>
      </c>
      <c r="H49" s="5">
        <f t="shared" si="2"/>
        <v>350</v>
      </c>
      <c r="I49" s="5">
        <v>56</v>
      </c>
      <c r="J49" s="5">
        <v>56</v>
      </c>
      <c r="K49" s="5">
        <v>56</v>
      </c>
      <c r="L49" s="5">
        <v>56</v>
      </c>
      <c r="M49" s="5">
        <v>126</v>
      </c>
      <c r="N49" s="8">
        <v>39</v>
      </c>
      <c r="O49" s="8">
        <f t="shared" si="3"/>
        <v>13650</v>
      </c>
      <c r="P49" s="32" t="s">
        <v>185</v>
      </c>
    </row>
    <row r="50" spans="1:16" ht="14.25">
      <c r="A50" s="3">
        <v>10</v>
      </c>
      <c r="B50" s="28" t="s">
        <v>68</v>
      </c>
      <c r="C50" s="25" t="s">
        <v>69</v>
      </c>
      <c r="D50" s="23"/>
      <c r="E50" s="25" t="s">
        <v>69</v>
      </c>
      <c r="F50" s="2"/>
      <c r="G50" s="2" t="s">
        <v>1</v>
      </c>
      <c r="H50" s="5">
        <f t="shared" si="2"/>
        <v>70</v>
      </c>
      <c r="I50" s="24">
        <v>12</v>
      </c>
      <c r="J50" s="24">
        <v>11</v>
      </c>
      <c r="K50" s="24">
        <v>11</v>
      </c>
      <c r="L50" s="24">
        <v>11</v>
      </c>
      <c r="M50" s="5">
        <v>25</v>
      </c>
      <c r="N50" s="8">
        <v>3</v>
      </c>
      <c r="O50" s="8">
        <f t="shared" si="3"/>
        <v>210</v>
      </c>
      <c r="P50" s="32" t="s">
        <v>185</v>
      </c>
    </row>
    <row r="51" spans="1:16" ht="29.25" customHeight="1">
      <c r="A51" s="3">
        <v>11</v>
      </c>
      <c r="B51" s="28" t="s">
        <v>136</v>
      </c>
      <c r="C51" s="25" t="s">
        <v>137</v>
      </c>
      <c r="D51" s="23"/>
      <c r="E51" s="25" t="s">
        <v>137</v>
      </c>
      <c r="F51" s="2"/>
      <c r="G51" s="2" t="s">
        <v>1</v>
      </c>
      <c r="H51" s="5">
        <f t="shared" si="2"/>
        <v>1100</v>
      </c>
      <c r="I51" s="24">
        <v>220</v>
      </c>
      <c r="J51" s="24">
        <v>220</v>
      </c>
      <c r="K51" s="24">
        <v>220</v>
      </c>
      <c r="L51" s="24">
        <v>220</v>
      </c>
      <c r="M51" s="5">
        <v>220</v>
      </c>
      <c r="N51" s="8">
        <v>2.6</v>
      </c>
      <c r="O51" s="8">
        <f t="shared" si="3"/>
        <v>2860</v>
      </c>
      <c r="P51" s="71" t="s">
        <v>197</v>
      </c>
    </row>
    <row r="52" spans="1:16" ht="54.75" customHeight="1">
      <c r="A52" s="3">
        <v>12</v>
      </c>
      <c r="B52" s="28" t="s">
        <v>147</v>
      </c>
      <c r="C52" s="25" t="s">
        <v>138</v>
      </c>
      <c r="D52" s="23"/>
      <c r="E52" s="25" t="s">
        <v>138</v>
      </c>
      <c r="F52" s="2"/>
      <c r="G52" s="2" t="s">
        <v>139</v>
      </c>
      <c r="H52" s="5">
        <f t="shared" si="2"/>
        <v>1100</v>
      </c>
      <c r="I52" s="24">
        <v>220</v>
      </c>
      <c r="J52" s="24">
        <v>220</v>
      </c>
      <c r="K52" s="24">
        <v>220</v>
      </c>
      <c r="L52" s="24">
        <v>220</v>
      </c>
      <c r="M52" s="5">
        <v>220</v>
      </c>
      <c r="N52" s="8">
        <v>3.3</v>
      </c>
      <c r="O52" s="8">
        <f t="shared" si="3"/>
        <v>3630</v>
      </c>
      <c r="P52" s="71" t="s">
        <v>197</v>
      </c>
    </row>
    <row r="53" spans="1:16" ht="29.25" customHeight="1">
      <c r="A53" s="3">
        <v>13</v>
      </c>
      <c r="B53" s="28" t="s">
        <v>140</v>
      </c>
      <c r="C53" s="25" t="s">
        <v>141</v>
      </c>
      <c r="D53" s="23"/>
      <c r="E53" s="25" t="s">
        <v>141</v>
      </c>
      <c r="F53" s="2"/>
      <c r="G53" s="2" t="s">
        <v>1</v>
      </c>
      <c r="H53" s="5">
        <f t="shared" si="2"/>
        <v>1100</v>
      </c>
      <c r="I53" s="24">
        <v>220</v>
      </c>
      <c r="J53" s="24">
        <v>220</v>
      </c>
      <c r="K53" s="24">
        <v>220</v>
      </c>
      <c r="L53" s="24">
        <v>220</v>
      </c>
      <c r="M53" s="5">
        <v>220</v>
      </c>
      <c r="N53" s="8">
        <v>1</v>
      </c>
      <c r="O53" s="8">
        <f t="shared" si="3"/>
        <v>1100</v>
      </c>
      <c r="P53" s="71" t="s">
        <v>197</v>
      </c>
    </row>
    <row r="54" spans="1:16" s="53" customFormat="1" ht="14.25">
      <c r="A54" s="73" t="s">
        <v>172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4">
        <f>SUM(O41:O53)</f>
        <v>80080.2</v>
      </c>
      <c r="O54" s="75"/>
      <c r="P54" s="76"/>
    </row>
    <row r="55" spans="1:16" ht="14.25">
      <c r="A55" s="73" t="s">
        <v>173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4">
        <f>0.21*N54</f>
        <v>16816.842000000001</v>
      </c>
      <c r="O55" s="75"/>
      <c r="P55" s="76"/>
    </row>
    <row r="56" spans="1:16" ht="14.25">
      <c r="A56" s="73" t="s">
        <v>174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4">
        <f>N54+N55</f>
        <v>96897.042000000001</v>
      </c>
      <c r="O56" s="75"/>
      <c r="P56" s="76"/>
    </row>
    <row r="57" spans="1:16" ht="15" customHeight="1">
      <c r="A57" s="77" t="s">
        <v>157</v>
      </c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9"/>
    </row>
    <row r="58" spans="1:16" s="53" customFormat="1" ht="42.75">
      <c r="A58" s="2">
        <v>1</v>
      </c>
      <c r="B58" s="21" t="s">
        <v>29</v>
      </c>
      <c r="C58" s="22" t="s">
        <v>200</v>
      </c>
      <c r="D58" s="2"/>
      <c r="E58" s="22" t="s">
        <v>200</v>
      </c>
      <c r="F58" s="2"/>
      <c r="G58" s="2" t="s">
        <v>1</v>
      </c>
      <c r="H58" s="5">
        <f t="shared" ref="H58:H80" si="4">SUM(I58:M58)</f>
        <v>100</v>
      </c>
      <c r="I58" s="24">
        <v>20</v>
      </c>
      <c r="J58" s="24">
        <v>20</v>
      </c>
      <c r="K58" s="24">
        <v>20</v>
      </c>
      <c r="L58" s="24">
        <v>20</v>
      </c>
      <c r="M58" s="5">
        <v>20</v>
      </c>
      <c r="N58" s="58">
        <v>44</v>
      </c>
      <c r="O58" s="8">
        <f>H58*N58</f>
        <v>4400</v>
      </c>
      <c r="P58" s="32" t="s">
        <v>211</v>
      </c>
    </row>
    <row r="59" spans="1:16" s="53" customFormat="1" ht="48" customHeight="1">
      <c r="A59" s="2">
        <v>2</v>
      </c>
      <c r="B59" s="21" t="s">
        <v>30</v>
      </c>
      <c r="C59" s="22" t="s">
        <v>201</v>
      </c>
      <c r="D59" s="1"/>
      <c r="E59" s="22" t="s">
        <v>201</v>
      </c>
      <c r="F59" s="2"/>
      <c r="G59" s="2" t="s">
        <v>1</v>
      </c>
      <c r="H59" s="5">
        <f t="shared" si="4"/>
        <v>175</v>
      </c>
      <c r="I59" s="24">
        <v>35</v>
      </c>
      <c r="J59" s="24">
        <v>35</v>
      </c>
      <c r="K59" s="24">
        <v>35</v>
      </c>
      <c r="L59" s="24">
        <v>35</v>
      </c>
      <c r="M59" s="5">
        <v>35</v>
      </c>
      <c r="N59" s="58">
        <v>6</v>
      </c>
      <c r="O59" s="8">
        <f t="shared" ref="O59:O80" si="5">H59*N59</f>
        <v>1050</v>
      </c>
      <c r="P59" s="32" t="s">
        <v>211</v>
      </c>
    </row>
    <row r="60" spans="1:16" s="53" customFormat="1" ht="42.75">
      <c r="A60" s="2">
        <v>3</v>
      </c>
      <c r="B60" s="21" t="s">
        <v>36</v>
      </c>
      <c r="C60" s="22" t="s">
        <v>202</v>
      </c>
      <c r="D60" s="1"/>
      <c r="E60" s="22" t="s">
        <v>202</v>
      </c>
      <c r="F60" s="2"/>
      <c r="G60" s="2" t="s">
        <v>1</v>
      </c>
      <c r="H60" s="5">
        <f t="shared" si="4"/>
        <v>175</v>
      </c>
      <c r="I60" s="24">
        <v>35</v>
      </c>
      <c r="J60" s="24">
        <v>35</v>
      </c>
      <c r="K60" s="24">
        <v>35</v>
      </c>
      <c r="L60" s="24">
        <v>35</v>
      </c>
      <c r="M60" s="5">
        <v>35</v>
      </c>
      <c r="N60" s="58">
        <v>8.8000000000000007</v>
      </c>
      <c r="O60" s="8">
        <f t="shared" si="5"/>
        <v>1540.0000000000002</v>
      </c>
      <c r="P60" s="32" t="s">
        <v>211</v>
      </c>
    </row>
    <row r="61" spans="1:16" s="53" customFormat="1" ht="51.75" customHeight="1">
      <c r="A61" s="2">
        <v>4</v>
      </c>
      <c r="B61" s="21" t="s">
        <v>37</v>
      </c>
      <c r="C61" s="22" t="s">
        <v>203</v>
      </c>
      <c r="D61" s="1"/>
      <c r="E61" s="22" t="s">
        <v>203</v>
      </c>
      <c r="F61" s="2"/>
      <c r="G61" s="2" t="s">
        <v>1</v>
      </c>
      <c r="H61" s="5">
        <f t="shared" si="4"/>
        <v>175</v>
      </c>
      <c r="I61" s="24">
        <v>35</v>
      </c>
      <c r="J61" s="24">
        <v>35</v>
      </c>
      <c r="K61" s="24">
        <v>35</v>
      </c>
      <c r="L61" s="24">
        <v>35</v>
      </c>
      <c r="M61" s="5">
        <v>35</v>
      </c>
      <c r="N61" s="58">
        <v>6.4</v>
      </c>
      <c r="O61" s="8">
        <f t="shared" si="5"/>
        <v>1120</v>
      </c>
      <c r="P61" s="32" t="s">
        <v>211</v>
      </c>
    </row>
    <row r="62" spans="1:16" s="53" customFormat="1" ht="14.25">
      <c r="A62" s="2">
        <v>5</v>
      </c>
      <c r="B62" s="21" t="s">
        <v>25</v>
      </c>
      <c r="C62" s="22" t="s">
        <v>161</v>
      </c>
      <c r="D62" s="1"/>
      <c r="E62" s="22" t="s">
        <v>161</v>
      </c>
      <c r="F62" s="2"/>
      <c r="G62" s="2" t="s">
        <v>1</v>
      </c>
      <c r="H62" s="5">
        <f t="shared" si="4"/>
        <v>220</v>
      </c>
      <c r="I62" s="24">
        <v>50</v>
      </c>
      <c r="J62" s="24">
        <v>50</v>
      </c>
      <c r="K62" s="24">
        <v>50</v>
      </c>
      <c r="L62" s="24">
        <v>50</v>
      </c>
      <c r="M62" s="5">
        <v>20</v>
      </c>
      <c r="N62" s="58">
        <v>5.6</v>
      </c>
      <c r="O62" s="8">
        <f t="shared" si="5"/>
        <v>1232</v>
      </c>
      <c r="P62" s="32" t="s">
        <v>211</v>
      </c>
    </row>
    <row r="63" spans="1:16" s="53" customFormat="1" ht="33" customHeight="1">
      <c r="A63" s="2">
        <v>6</v>
      </c>
      <c r="B63" s="21" t="s">
        <v>31</v>
      </c>
      <c r="C63" s="22" t="s">
        <v>204</v>
      </c>
      <c r="D63" s="1"/>
      <c r="E63" s="22" t="s">
        <v>204</v>
      </c>
      <c r="F63" s="2"/>
      <c r="G63" s="2" t="s">
        <v>1</v>
      </c>
      <c r="H63" s="5">
        <f t="shared" si="4"/>
        <v>250</v>
      </c>
      <c r="I63" s="24">
        <v>50</v>
      </c>
      <c r="J63" s="24">
        <v>50</v>
      </c>
      <c r="K63" s="24">
        <v>50</v>
      </c>
      <c r="L63" s="24">
        <v>50</v>
      </c>
      <c r="M63" s="5">
        <v>50</v>
      </c>
      <c r="N63" s="58">
        <v>1.6</v>
      </c>
      <c r="O63" s="8">
        <f t="shared" si="5"/>
        <v>400</v>
      </c>
      <c r="P63" s="32" t="s">
        <v>211</v>
      </c>
    </row>
    <row r="64" spans="1:16" s="53" customFormat="1" ht="39.75" customHeight="1">
      <c r="A64" s="2">
        <v>7</v>
      </c>
      <c r="B64" s="21" t="s">
        <v>38</v>
      </c>
      <c r="C64" s="22" t="s">
        <v>205</v>
      </c>
      <c r="D64" s="1"/>
      <c r="E64" s="22" t="s">
        <v>205</v>
      </c>
      <c r="F64" s="2"/>
      <c r="G64" s="2" t="s">
        <v>1</v>
      </c>
      <c r="H64" s="5">
        <f t="shared" si="4"/>
        <v>200</v>
      </c>
      <c r="I64" s="24">
        <v>40</v>
      </c>
      <c r="J64" s="24">
        <v>40</v>
      </c>
      <c r="K64" s="24">
        <v>40</v>
      </c>
      <c r="L64" s="24">
        <v>40</v>
      </c>
      <c r="M64" s="5">
        <v>40</v>
      </c>
      <c r="N64" s="58">
        <v>6</v>
      </c>
      <c r="O64" s="8">
        <f t="shared" si="5"/>
        <v>1200</v>
      </c>
      <c r="P64" s="32" t="s">
        <v>211</v>
      </c>
    </row>
    <row r="65" spans="1:16" s="53" customFormat="1" ht="39.75" customHeight="1">
      <c r="A65" s="2">
        <v>8</v>
      </c>
      <c r="B65" s="21" t="s">
        <v>48</v>
      </c>
      <c r="C65" s="72" t="s">
        <v>210</v>
      </c>
      <c r="D65" s="1"/>
      <c r="E65" s="72" t="s">
        <v>210</v>
      </c>
      <c r="F65" s="2"/>
      <c r="G65" s="2" t="s">
        <v>1</v>
      </c>
      <c r="H65" s="5">
        <f t="shared" si="4"/>
        <v>290</v>
      </c>
      <c r="I65" s="24">
        <v>58</v>
      </c>
      <c r="J65" s="24">
        <v>57</v>
      </c>
      <c r="K65" s="24">
        <v>58</v>
      </c>
      <c r="L65" s="24">
        <v>57</v>
      </c>
      <c r="M65" s="5">
        <v>60</v>
      </c>
      <c r="N65" s="58">
        <v>1</v>
      </c>
      <c r="O65" s="8">
        <f t="shared" si="5"/>
        <v>290</v>
      </c>
      <c r="P65" s="32" t="s">
        <v>211</v>
      </c>
    </row>
    <row r="66" spans="1:16" s="53" customFormat="1" ht="42.75">
      <c r="A66" s="2">
        <v>9</v>
      </c>
      <c r="B66" s="21" t="s">
        <v>45</v>
      </c>
      <c r="C66" s="22" t="s">
        <v>206</v>
      </c>
      <c r="D66" s="1"/>
      <c r="E66" s="22" t="s">
        <v>206</v>
      </c>
      <c r="F66" s="2"/>
      <c r="G66" s="2" t="s">
        <v>1</v>
      </c>
      <c r="H66" s="5">
        <f t="shared" si="4"/>
        <v>850</v>
      </c>
      <c r="I66" s="24">
        <v>190</v>
      </c>
      <c r="J66" s="24">
        <v>190</v>
      </c>
      <c r="K66" s="24">
        <v>190</v>
      </c>
      <c r="L66" s="24">
        <v>190</v>
      </c>
      <c r="M66" s="5">
        <v>90</v>
      </c>
      <c r="N66" s="58">
        <v>3</v>
      </c>
      <c r="O66" s="8">
        <f t="shared" si="5"/>
        <v>2550</v>
      </c>
      <c r="P66" s="32" t="s">
        <v>211</v>
      </c>
    </row>
    <row r="67" spans="1:16" s="53" customFormat="1" ht="28.5">
      <c r="A67" s="2">
        <v>10</v>
      </c>
      <c r="B67" s="21" t="s">
        <v>27</v>
      </c>
      <c r="C67" s="22" t="s">
        <v>82</v>
      </c>
      <c r="D67" s="35" t="s">
        <v>72</v>
      </c>
      <c r="E67" s="22" t="s">
        <v>82</v>
      </c>
      <c r="F67" s="35" t="s">
        <v>72</v>
      </c>
      <c r="G67" s="2" t="s">
        <v>1</v>
      </c>
      <c r="H67" s="5">
        <f t="shared" si="4"/>
        <v>2110</v>
      </c>
      <c r="I67" s="24">
        <v>423</v>
      </c>
      <c r="J67" s="24">
        <v>423</v>
      </c>
      <c r="K67" s="24">
        <v>422</v>
      </c>
      <c r="L67" s="24">
        <v>422</v>
      </c>
      <c r="M67" s="5">
        <v>420</v>
      </c>
      <c r="N67" s="58">
        <v>0.8</v>
      </c>
      <c r="O67" s="8">
        <f t="shared" si="5"/>
        <v>1688</v>
      </c>
      <c r="P67" s="32" t="s">
        <v>211</v>
      </c>
    </row>
    <row r="68" spans="1:16" s="53" customFormat="1" ht="35.25" customHeight="1">
      <c r="A68" s="2">
        <v>11</v>
      </c>
      <c r="B68" s="21" t="s">
        <v>26</v>
      </c>
      <c r="C68" s="22" t="s">
        <v>207</v>
      </c>
      <c r="D68" s="1"/>
      <c r="E68" s="22" t="s">
        <v>207</v>
      </c>
      <c r="F68" s="2"/>
      <c r="G68" s="2" t="s">
        <v>1</v>
      </c>
      <c r="H68" s="5">
        <f t="shared" si="4"/>
        <v>200</v>
      </c>
      <c r="I68" s="24">
        <v>45</v>
      </c>
      <c r="J68" s="24">
        <v>45</v>
      </c>
      <c r="K68" s="24">
        <v>45</v>
      </c>
      <c r="L68" s="24">
        <v>45</v>
      </c>
      <c r="M68" s="5">
        <v>20</v>
      </c>
      <c r="N68" s="58">
        <v>1</v>
      </c>
      <c r="O68" s="8">
        <f t="shared" si="5"/>
        <v>200</v>
      </c>
      <c r="P68" s="32" t="s">
        <v>211</v>
      </c>
    </row>
    <row r="69" spans="1:16" s="53" customFormat="1" ht="71.25">
      <c r="A69" s="2">
        <v>12</v>
      </c>
      <c r="B69" s="56" t="s">
        <v>168</v>
      </c>
      <c r="C69" s="26" t="s">
        <v>131</v>
      </c>
      <c r="D69" s="7"/>
      <c r="E69" s="26" t="s">
        <v>131</v>
      </c>
      <c r="F69" s="7"/>
      <c r="G69" s="7" t="s">
        <v>1</v>
      </c>
      <c r="H69" s="5">
        <f t="shared" si="4"/>
        <v>400</v>
      </c>
      <c r="I69" s="5">
        <v>80</v>
      </c>
      <c r="J69" s="5">
        <v>80</v>
      </c>
      <c r="K69" s="5">
        <v>80</v>
      </c>
      <c r="L69" s="5">
        <v>80</v>
      </c>
      <c r="M69" s="5">
        <v>80</v>
      </c>
      <c r="N69" s="58">
        <v>88</v>
      </c>
      <c r="O69" s="8">
        <f t="shared" si="5"/>
        <v>35200</v>
      </c>
      <c r="P69" s="32" t="s">
        <v>212</v>
      </c>
    </row>
    <row r="70" spans="1:16" s="53" customFormat="1" ht="28.5">
      <c r="A70" s="2">
        <v>13</v>
      </c>
      <c r="B70" s="21" t="s">
        <v>148</v>
      </c>
      <c r="C70" s="22" t="s">
        <v>135</v>
      </c>
      <c r="D70" s="2"/>
      <c r="E70" s="22" t="s">
        <v>135</v>
      </c>
      <c r="F70" s="2"/>
      <c r="G70" s="2" t="s">
        <v>1</v>
      </c>
      <c r="H70" s="5">
        <f t="shared" si="4"/>
        <v>50</v>
      </c>
      <c r="I70" s="24">
        <v>10</v>
      </c>
      <c r="J70" s="24">
        <v>10</v>
      </c>
      <c r="K70" s="24">
        <v>10</v>
      </c>
      <c r="L70" s="24">
        <v>10</v>
      </c>
      <c r="M70" s="5">
        <v>10</v>
      </c>
      <c r="N70" s="58">
        <v>2</v>
      </c>
      <c r="O70" s="8">
        <f t="shared" si="5"/>
        <v>100</v>
      </c>
      <c r="P70" s="32" t="s">
        <v>213</v>
      </c>
    </row>
    <row r="71" spans="1:16" s="53" customFormat="1" ht="28.5">
      <c r="A71" s="2">
        <v>14</v>
      </c>
      <c r="B71" s="21" t="s">
        <v>32</v>
      </c>
      <c r="C71" s="22" t="s">
        <v>142</v>
      </c>
      <c r="D71" s="2"/>
      <c r="E71" s="22" t="s">
        <v>142</v>
      </c>
      <c r="F71" s="2"/>
      <c r="G71" s="2" t="s">
        <v>1</v>
      </c>
      <c r="H71" s="5">
        <f t="shared" si="4"/>
        <v>80</v>
      </c>
      <c r="I71" s="24">
        <v>16</v>
      </c>
      <c r="J71" s="24">
        <v>16</v>
      </c>
      <c r="K71" s="24">
        <v>16</v>
      </c>
      <c r="L71" s="24">
        <v>16</v>
      </c>
      <c r="M71" s="5">
        <v>16</v>
      </c>
      <c r="N71" s="58">
        <v>55</v>
      </c>
      <c r="O71" s="8">
        <f t="shared" si="5"/>
        <v>4400</v>
      </c>
      <c r="P71" s="32" t="s">
        <v>212</v>
      </c>
    </row>
    <row r="72" spans="1:16" s="53" customFormat="1" ht="28.5">
      <c r="A72" s="2">
        <v>15</v>
      </c>
      <c r="B72" s="56" t="s">
        <v>43</v>
      </c>
      <c r="C72" s="26" t="s">
        <v>132</v>
      </c>
      <c r="D72" s="7"/>
      <c r="E72" s="26" t="s">
        <v>132</v>
      </c>
      <c r="F72" s="7"/>
      <c r="G72" s="7" t="s">
        <v>1</v>
      </c>
      <c r="H72" s="5">
        <f t="shared" si="4"/>
        <v>1000</v>
      </c>
      <c r="I72" s="24">
        <v>210</v>
      </c>
      <c r="J72" s="24">
        <v>210</v>
      </c>
      <c r="K72" s="24">
        <v>210</v>
      </c>
      <c r="L72" s="24">
        <v>210</v>
      </c>
      <c r="M72" s="5">
        <v>160</v>
      </c>
      <c r="N72" s="58">
        <v>4</v>
      </c>
      <c r="O72" s="8">
        <f t="shared" si="5"/>
        <v>4000</v>
      </c>
      <c r="P72" s="32" t="s">
        <v>212</v>
      </c>
    </row>
    <row r="73" spans="1:16" s="53" customFormat="1" ht="28.5">
      <c r="A73" s="2">
        <v>16</v>
      </c>
      <c r="B73" s="56" t="s">
        <v>143</v>
      </c>
      <c r="C73" s="26" t="s">
        <v>144</v>
      </c>
      <c r="D73" s="7"/>
      <c r="E73" s="26" t="s">
        <v>144</v>
      </c>
      <c r="F73" s="7"/>
      <c r="G73" s="7" t="s">
        <v>1</v>
      </c>
      <c r="H73" s="5">
        <f t="shared" si="4"/>
        <v>500</v>
      </c>
      <c r="I73" s="24">
        <v>100</v>
      </c>
      <c r="J73" s="24">
        <v>100</v>
      </c>
      <c r="K73" s="24">
        <v>100</v>
      </c>
      <c r="L73" s="24">
        <v>100</v>
      </c>
      <c r="M73" s="5">
        <v>100</v>
      </c>
      <c r="N73" s="58">
        <v>12.2</v>
      </c>
      <c r="O73" s="8">
        <f t="shared" si="5"/>
        <v>6100</v>
      </c>
      <c r="P73" s="32" t="s">
        <v>212</v>
      </c>
    </row>
    <row r="74" spans="1:16" s="53" customFormat="1" ht="42.75">
      <c r="A74" s="2">
        <v>17</v>
      </c>
      <c r="B74" s="21" t="s">
        <v>29</v>
      </c>
      <c r="C74" s="22" t="s">
        <v>162</v>
      </c>
      <c r="D74" s="2"/>
      <c r="E74" s="22" t="s">
        <v>162</v>
      </c>
      <c r="F74" s="2"/>
      <c r="G74" s="2" t="s">
        <v>1</v>
      </c>
      <c r="H74" s="5">
        <f t="shared" si="4"/>
        <v>50</v>
      </c>
      <c r="I74" s="24">
        <v>10</v>
      </c>
      <c r="J74" s="24">
        <v>10</v>
      </c>
      <c r="K74" s="24">
        <v>10</v>
      </c>
      <c r="L74" s="24">
        <v>10</v>
      </c>
      <c r="M74" s="5">
        <v>10</v>
      </c>
      <c r="N74" s="58">
        <v>254</v>
      </c>
      <c r="O74" s="8">
        <f t="shared" si="5"/>
        <v>12700</v>
      </c>
      <c r="P74" s="32" t="s">
        <v>214</v>
      </c>
    </row>
    <row r="75" spans="1:16" s="53" customFormat="1" ht="28.5">
      <c r="A75" s="2">
        <v>18</v>
      </c>
      <c r="B75" s="56" t="s">
        <v>54</v>
      </c>
      <c r="C75" s="26" t="s">
        <v>208</v>
      </c>
      <c r="D75" s="7"/>
      <c r="E75" s="26" t="s">
        <v>208</v>
      </c>
      <c r="F75" s="7"/>
      <c r="G75" s="7" t="s">
        <v>1</v>
      </c>
      <c r="H75" s="5">
        <f t="shared" si="4"/>
        <v>630</v>
      </c>
      <c r="I75" s="24">
        <v>127</v>
      </c>
      <c r="J75" s="24">
        <v>126</v>
      </c>
      <c r="K75" s="24">
        <v>126</v>
      </c>
      <c r="L75" s="24">
        <v>126</v>
      </c>
      <c r="M75" s="5">
        <v>125</v>
      </c>
      <c r="N75" s="58">
        <v>12.12</v>
      </c>
      <c r="O75" s="8">
        <f t="shared" si="5"/>
        <v>7635.5999999999995</v>
      </c>
      <c r="P75" s="71" t="s">
        <v>215</v>
      </c>
    </row>
    <row r="76" spans="1:16" s="53" customFormat="1" ht="28.5">
      <c r="A76" s="2">
        <v>19</v>
      </c>
      <c r="B76" s="56" t="s">
        <v>133</v>
      </c>
      <c r="C76" s="26" t="s">
        <v>105</v>
      </c>
      <c r="D76" s="7"/>
      <c r="E76" s="26" t="s">
        <v>105</v>
      </c>
      <c r="F76" s="7"/>
      <c r="G76" s="7" t="s">
        <v>1</v>
      </c>
      <c r="H76" s="5">
        <f t="shared" si="4"/>
        <v>20</v>
      </c>
      <c r="I76" s="24">
        <v>4</v>
      </c>
      <c r="J76" s="24">
        <v>4</v>
      </c>
      <c r="K76" s="24">
        <v>4</v>
      </c>
      <c r="L76" s="24">
        <v>4</v>
      </c>
      <c r="M76" s="5">
        <v>4</v>
      </c>
      <c r="N76" s="58">
        <v>145</v>
      </c>
      <c r="O76" s="8">
        <f t="shared" si="5"/>
        <v>2900</v>
      </c>
      <c r="P76" s="32" t="s">
        <v>214</v>
      </c>
    </row>
    <row r="77" spans="1:16" s="53" customFormat="1" ht="42.75">
      <c r="A77" s="2">
        <v>20</v>
      </c>
      <c r="B77" s="56" t="s">
        <v>106</v>
      </c>
      <c r="C77" s="26" t="s">
        <v>209</v>
      </c>
      <c r="D77" s="2" t="s">
        <v>72</v>
      </c>
      <c r="E77" s="26" t="s">
        <v>209</v>
      </c>
      <c r="F77" s="69" t="s">
        <v>72</v>
      </c>
      <c r="G77" s="2" t="s">
        <v>42</v>
      </c>
      <c r="H77" s="5">
        <f t="shared" si="4"/>
        <v>500</v>
      </c>
      <c r="I77" s="24">
        <v>100</v>
      </c>
      <c r="J77" s="24">
        <v>100</v>
      </c>
      <c r="K77" s="24">
        <v>100</v>
      </c>
      <c r="L77" s="24">
        <v>100</v>
      </c>
      <c r="M77" s="5">
        <v>100</v>
      </c>
      <c r="N77" s="58">
        <v>1.21</v>
      </c>
      <c r="O77" s="8">
        <f t="shared" si="5"/>
        <v>605</v>
      </c>
      <c r="P77" s="32" t="s">
        <v>213</v>
      </c>
    </row>
    <row r="78" spans="1:16" s="53" customFormat="1" ht="28.5">
      <c r="A78" s="2">
        <v>21</v>
      </c>
      <c r="B78" s="56" t="s">
        <v>24</v>
      </c>
      <c r="C78" s="26" t="s">
        <v>163</v>
      </c>
      <c r="D78" s="35" t="s">
        <v>72</v>
      </c>
      <c r="E78" s="26" t="s">
        <v>163</v>
      </c>
      <c r="F78" s="35" t="s">
        <v>72</v>
      </c>
      <c r="G78" s="2" t="s">
        <v>42</v>
      </c>
      <c r="H78" s="5">
        <f t="shared" si="4"/>
        <v>500</v>
      </c>
      <c r="I78" s="24">
        <v>100</v>
      </c>
      <c r="J78" s="24">
        <v>100</v>
      </c>
      <c r="K78" s="24">
        <v>100</v>
      </c>
      <c r="L78" s="24">
        <v>100</v>
      </c>
      <c r="M78" s="5">
        <v>100</v>
      </c>
      <c r="N78" s="58">
        <v>0.8</v>
      </c>
      <c r="O78" s="8">
        <v>0</v>
      </c>
      <c r="P78" s="32" t="s">
        <v>213</v>
      </c>
    </row>
    <row r="79" spans="1:16" s="53" customFormat="1" ht="28.5">
      <c r="A79" s="2">
        <v>22</v>
      </c>
      <c r="B79" s="56" t="s">
        <v>24</v>
      </c>
      <c r="C79" s="26" t="s">
        <v>164</v>
      </c>
      <c r="D79" s="35" t="s">
        <v>72</v>
      </c>
      <c r="E79" s="26" t="s">
        <v>164</v>
      </c>
      <c r="F79" s="35" t="s">
        <v>72</v>
      </c>
      <c r="G79" s="2" t="s">
        <v>42</v>
      </c>
      <c r="H79" s="5">
        <f t="shared" si="4"/>
        <v>200</v>
      </c>
      <c r="I79" s="24">
        <v>38</v>
      </c>
      <c r="J79" s="24">
        <v>38</v>
      </c>
      <c r="K79" s="24">
        <v>37</v>
      </c>
      <c r="L79" s="24">
        <v>37</v>
      </c>
      <c r="M79" s="5">
        <v>50</v>
      </c>
      <c r="N79" s="58">
        <v>1.3</v>
      </c>
      <c r="O79" s="8">
        <f t="shared" si="5"/>
        <v>260</v>
      </c>
      <c r="P79" s="32" t="s">
        <v>213</v>
      </c>
    </row>
    <row r="80" spans="1:16" s="53" customFormat="1" ht="28.5">
      <c r="A80" s="2">
        <v>23</v>
      </c>
      <c r="B80" s="56" t="s">
        <v>24</v>
      </c>
      <c r="C80" s="41">
        <v>422020560</v>
      </c>
      <c r="D80" s="35" t="s">
        <v>72</v>
      </c>
      <c r="E80" s="41">
        <v>422020560</v>
      </c>
      <c r="F80" s="35" t="s">
        <v>72</v>
      </c>
      <c r="G80" s="2" t="s">
        <v>42</v>
      </c>
      <c r="H80" s="5">
        <f t="shared" si="4"/>
        <v>200</v>
      </c>
      <c r="I80" s="24">
        <v>38</v>
      </c>
      <c r="J80" s="24">
        <v>38</v>
      </c>
      <c r="K80" s="24">
        <v>37</v>
      </c>
      <c r="L80" s="24">
        <v>37</v>
      </c>
      <c r="M80" s="5">
        <v>50</v>
      </c>
      <c r="N80" s="58">
        <v>1</v>
      </c>
      <c r="O80" s="8">
        <f t="shared" si="5"/>
        <v>200</v>
      </c>
      <c r="P80" s="32" t="s">
        <v>213</v>
      </c>
    </row>
    <row r="81" spans="1:16" s="53" customFormat="1" ht="14.25">
      <c r="A81" s="73" t="s">
        <v>172</v>
      </c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4">
        <f>SUM(O58:O80)</f>
        <v>89770.6</v>
      </c>
      <c r="O81" s="75"/>
      <c r="P81" s="76"/>
    </row>
    <row r="82" spans="1:16" ht="14.25">
      <c r="A82" s="73" t="s">
        <v>173</v>
      </c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4">
        <f>0.21*N81</f>
        <v>18851.826000000001</v>
      </c>
      <c r="O82" s="75"/>
      <c r="P82" s="76"/>
    </row>
    <row r="83" spans="1:16" ht="14.25">
      <c r="A83" s="73" t="s">
        <v>174</v>
      </c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4">
        <f>N81+N82</f>
        <v>108622.42600000001</v>
      </c>
      <c r="O83" s="75"/>
      <c r="P83" s="76"/>
    </row>
    <row r="84" spans="1:16" ht="15" customHeight="1">
      <c r="A84" s="77" t="s">
        <v>158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9"/>
    </row>
    <row r="85" spans="1:16" s="53" customFormat="1" ht="28.5">
      <c r="A85" s="9">
        <v>1</v>
      </c>
      <c r="B85" s="29" t="s">
        <v>33</v>
      </c>
      <c r="C85" s="33" t="s">
        <v>165</v>
      </c>
      <c r="D85" s="29"/>
      <c r="E85" s="33" t="s">
        <v>165</v>
      </c>
      <c r="F85" s="7"/>
      <c r="G85" s="7" t="s">
        <v>1</v>
      </c>
      <c r="H85" s="5">
        <f>SUM(I85:M85)</f>
        <v>300</v>
      </c>
      <c r="I85" s="5">
        <v>35</v>
      </c>
      <c r="J85" s="5">
        <v>35</v>
      </c>
      <c r="K85" s="5">
        <v>35</v>
      </c>
      <c r="L85" s="5">
        <v>35</v>
      </c>
      <c r="M85" s="5">
        <v>160</v>
      </c>
      <c r="N85" s="58">
        <v>5.5</v>
      </c>
      <c r="O85" s="8">
        <f>H85*N85</f>
        <v>1650</v>
      </c>
      <c r="P85" s="32" t="s">
        <v>185</v>
      </c>
    </row>
    <row r="86" spans="1:16" s="53" customFormat="1" ht="14.25">
      <c r="A86" s="3">
        <v>2</v>
      </c>
      <c r="B86" s="28" t="s">
        <v>51</v>
      </c>
      <c r="C86" s="22" t="s">
        <v>217</v>
      </c>
      <c r="D86" s="28"/>
      <c r="E86" s="22" t="s">
        <v>217</v>
      </c>
      <c r="F86" s="2"/>
      <c r="G86" s="2" t="s">
        <v>1</v>
      </c>
      <c r="H86" s="5">
        <f>SUM(I86:M86)</f>
        <v>2320</v>
      </c>
      <c r="I86" s="24">
        <v>503</v>
      </c>
      <c r="J86" s="24">
        <v>503</v>
      </c>
      <c r="K86" s="24">
        <v>502</v>
      </c>
      <c r="L86" s="24">
        <v>502</v>
      </c>
      <c r="M86" s="5">
        <v>310</v>
      </c>
      <c r="N86" s="58">
        <v>1</v>
      </c>
      <c r="O86" s="8">
        <f>H86*N86</f>
        <v>2320</v>
      </c>
      <c r="P86" s="32" t="s">
        <v>185</v>
      </c>
    </row>
    <row r="87" spans="1:16" s="53" customFormat="1" ht="14.25">
      <c r="A87" s="3">
        <v>3</v>
      </c>
      <c r="B87" s="27" t="s">
        <v>83</v>
      </c>
      <c r="C87" s="22" t="s">
        <v>166</v>
      </c>
      <c r="D87" s="28"/>
      <c r="E87" s="22" t="s">
        <v>166</v>
      </c>
      <c r="F87" s="2"/>
      <c r="G87" s="2" t="s">
        <v>1</v>
      </c>
      <c r="H87" s="5">
        <f>SUM(I87:M87)</f>
        <v>1750</v>
      </c>
      <c r="I87" s="24">
        <v>305</v>
      </c>
      <c r="J87" s="24">
        <v>305</v>
      </c>
      <c r="K87" s="24">
        <v>305</v>
      </c>
      <c r="L87" s="24">
        <v>305</v>
      </c>
      <c r="M87" s="5">
        <v>530</v>
      </c>
      <c r="N87" s="58">
        <v>0.5</v>
      </c>
      <c r="O87" s="8">
        <f>H87*N87</f>
        <v>875</v>
      </c>
      <c r="P87" s="32" t="s">
        <v>185</v>
      </c>
    </row>
    <row r="88" spans="1:16" s="53" customFormat="1" ht="14.25">
      <c r="A88" s="20">
        <v>4</v>
      </c>
      <c r="B88" s="10" t="s">
        <v>41</v>
      </c>
      <c r="C88" s="36" t="s">
        <v>112</v>
      </c>
      <c r="D88" s="10"/>
      <c r="E88" s="36" t="s">
        <v>112</v>
      </c>
      <c r="F88" s="3"/>
      <c r="G88" s="3" t="s">
        <v>42</v>
      </c>
      <c r="H88" s="5">
        <f>SUM(I88:M88)</f>
        <v>32</v>
      </c>
      <c r="I88" s="24">
        <v>5</v>
      </c>
      <c r="J88" s="24">
        <v>8</v>
      </c>
      <c r="K88" s="24">
        <v>5</v>
      </c>
      <c r="L88" s="24">
        <v>8</v>
      </c>
      <c r="M88" s="5">
        <v>6</v>
      </c>
      <c r="N88" s="58">
        <v>46.88</v>
      </c>
      <c r="O88" s="8">
        <f>H88*N88</f>
        <v>1500.16</v>
      </c>
      <c r="P88" s="32" t="s">
        <v>216</v>
      </c>
    </row>
    <row r="89" spans="1:16" s="53" customFormat="1" ht="14.25">
      <c r="A89" s="73" t="s">
        <v>172</v>
      </c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4">
        <f>SUM(O85:O88)</f>
        <v>6345.16</v>
      </c>
      <c r="O89" s="75"/>
      <c r="P89" s="76"/>
    </row>
    <row r="90" spans="1:16" ht="14.25">
      <c r="A90" s="73" t="s">
        <v>173</v>
      </c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4">
        <f>0.21*N89</f>
        <v>1332.4836</v>
      </c>
      <c r="O90" s="75"/>
      <c r="P90" s="76"/>
    </row>
    <row r="91" spans="1:16" ht="14.25">
      <c r="A91" s="73" t="s">
        <v>174</v>
      </c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4">
        <f>N89+N90</f>
        <v>7677.6435999999994</v>
      </c>
      <c r="O91" s="75"/>
      <c r="P91" s="76"/>
    </row>
    <row r="92" spans="1:16" ht="15" customHeight="1">
      <c r="A92" s="77" t="s">
        <v>159</v>
      </c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9"/>
    </row>
    <row r="93" spans="1:16" s="53" customFormat="1" ht="39.75" customHeight="1">
      <c r="A93" s="20">
        <v>1</v>
      </c>
      <c r="B93" s="21" t="s">
        <v>49</v>
      </c>
      <c r="C93" s="22" t="s">
        <v>221</v>
      </c>
      <c r="D93" s="4"/>
      <c r="E93" s="22" t="s">
        <v>221</v>
      </c>
      <c r="F93" s="2"/>
      <c r="G93" s="2" t="s">
        <v>1</v>
      </c>
      <c r="H93" s="5">
        <f t="shared" ref="H93:H120" si="6">SUM(I93:M93)</f>
        <v>12</v>
      </c>
      <c r="I93" s="24">
        <v>3</v>
      </c>
      <c r="J93" s="24">
        <v>3</v>
      </c>
      <c r="K93" s="24">
        <v>2</v>
      </c>
      <c r="L93" s="24">
        <v>2</v>
      </c>
      <c r="M93" s="5">
        <v>2</v>
      </c>
      <c r="N93" s="58">
        <v>444</v>
      </c>
      <c r="O93" s="8">
        <f>H93*N93</f>
        <v>5328</v>
      </c>
      <c r="P93" s="32" t="s">
        <v>218</v>
      </c>
    </row>
    <row r="94" spans="1:16" s="53" customFormat="1" ht="62.25" customHeight="1">
      <c r="A94" s="7">
        <v>2</v>
      </c>
      <c r="B94" s="21" t="s">
        <v>50</v>
      </c>
      <c r="C94" s="22" t="s">
        <v>58</v>
      </c>
      <c r="D94" s="70" t="s">
        <v>222</v>
      </c>
      <c r="E94" s="22" t="s">
        <v>58</v>
      </c>
      <c r="F94" s="70" t="s">
        <v>222</v>
      </c>
      <c r="G94" s="2" t="s">
        <v>1</v>
      </c>
      <c r="H94" s="5">
        <f t="shared" si="6"/>
        <v>100</v>
      </c>
      <c r="I94" s="24">
        <v>20</v>
      </c>
      <c r="J94" s="24">
        <v>20</v>
      </c>
      <c r="K94" s="24">
        <v>20</v>
      </c>
      <c r="L94" s="24">
        <v>20</v>
      </c>
      <c r="M94" s="5">
        <v>20</v>
      </c>
      <c r="N94" s="58">
        <v>19</v>
      </c>
      <c r="O94" s="8">
        <f t="shared" ref="O94:O120" si="7">H94*N94</f>
        <v>1900</v>
      </c>
      <c r="P94" s="71" t="s">
        <v>219</v>
      </c>
    </row>
    <row r="95" spans="1:16" s="53" customFormat="1" ht="28.5">
      <c r="A95" s="7">
        <v>3</v>
      </c>
      <c r="B95" s="27" t="s">
        <v>34</v>
      </c>
      <c r="C95" s="22" t="s">
        <v>113</v>
      </c>
      <c r="D95" s="37"/>
      <c r="E95" s="22" t="s">
        <v>113</v>
      </c>
      <c r="F95" s="2"/>
      <c r="G95" s="2" t="s">
        <v>1</v>
      </c>
      <c r="H95" s="5">
        <f t="shared" si="6"/>
        <v>50</v>
      </c>
      <c r="I95" s="24">
        <v>10</v>
      </c>
      <c r="J95" s="24">
        <v>10</v>
      </c>
      <c r="K95" s="24">
        <v>10</v>
      </c>
      <c r="L95" s="24">
        <v>10</v>
      </c>
      <c r="M95" s="5">
        <v>10</v>
      </c>
      <c r="N95" s="58">
        <v>68.599999999999994</v>
      </c>
      <c r="O95" s="8">
        <f t="shared" si="7"/>
        <v>3429.9999999999995</v>
      </c>
      <c r="P95" s="32" t="s">
        <v>185</v>
      </c>
    </row>
    <row r="96" spans="1:16" s="53" customFormat="1" ht="28.5">
      <c r="A96" s="20">
        <v>4</v>
      </c>
      <c r="B96" s="29" t="s">
        <v>114</v>
      </c>
      <c r="C96" s="26" t="s">
        <v>115</v>
      </c>
      <c r="D96" s="38"/>
      <c r="E96" s="26" t="s">
        <v>115</v>
      </c>
      <c r="F96" s="7"/>
      <c r="G96" s="7" t="s">
        <v>1</v>
      </c>
      <c r="H96" s="5">
        <f t="shared" si="6"/>
        <v>50</v>
      </c>
      <c r="I96" s="5">
        <v>10</v>
      </c>
      <c r="J96" s="5">
        <v>10</v>
      </c>
      <c r="K96" s="5">
        <v>10</v>
      </c>
      <c r="L96" s="5">
        <v>10</v>
      </c>
      <c r="M96" s="5">
        <v>10</v>
      </c>
      <c r="N96" s="58">
        <v>511</v>
      </c>
      <c r="O96" s="8">
        <f t="shared" si="7"/>
        <v>25550</v>
      </c>
      <c r="P96" s="32" t="s">
        <v>218</v>
      </c>
    </row>
    <row r="97" spans="1:16" s="53" customFormat="1" ht="28.5">
      <c r="A97" s="20">
        <v>5</v>
      </c>
      <c r="B97" s="29" t="s">
        <v>70</v>
      </c>
      <c r="C97" s="26" t="s">
        <v>117</v>
      </c>
      <c r="D97" s="38"/>
      <c r="E97" s="26" t="s">
        <v>117</v>
      </c>
      <c r="F97" s="7"/>
      <c r="G97" s="7" t="s">
        <v>1</v>
      </c>
      <c r="H97" s="5">
        <f t="shared" si="6"/>
        <v>1050</v>
      </c>
      <c r="I97" s="5">
        <v>210</v>
      </c>
      <c r="J97" s="5">
        <v>210</v>
      </c>
      <c r="K97" s="5">
        <v>210</v>
      </c>
      <c r="L97" s="5">
        <v>210</v>
      </c>
      <c r="M97" s="5">
        <v>210</v>
      </c>
      <c r="N97" s="58">
        <v>7.8</v>
      </c>
      <c r="O97" s="8">
        <f t="shared" si="7"/>
        <v>8190</v>
      </c>
      <c r="P97" s="32" t="s">
        <v>218</v>
      </c>
    </row>
    <row r="98" spans="1:16" s="53" customFormat="1" ht="28.5">
      <c r="A98" s="20">
        <v>6</v>
      </c>
      <c r="B98" s="27" t="s">
        <v>56</v>
      </c>
      <c r="C98" s="22" t="s">
        <v>35</v>
      </c>
      <c r="D98" s="2" t="s">
        <v>116</v>
      </c>
      <c r="E98" s="22" t="s">
        <v>35</v>
      </c>
      <c r="F98" s="69" t="s">
        <v>116</v>
      </c>
      <c r="G98" s="2" t="s">
        <v>1</v>
      </c>
      <c r="H98" s="5">
        <f t="shared" si="6"/>
        <v>600</v>
      </c>
      <c r="I98" s="24">
        <v>115</v>
      </c>
      <c r="J98" s="24">
        <v>115</v>
      </c>
      <c r="K98" s="24">
        <v>115</v>
      </c>
      <c r="L98" s="24">
        <v>115</v>
      </c>
      <c r="M98" s="5">
        <v>140</v>
      </c>
      <c r="N98" s="58">
        <v>21</v>
      </c>
      <c r="O98" s="8">
        <f t="shared" si="7"/>
        <v>12600</v>
      </c>
      <c r="P98" s="32" t="s">
        <v>220</v>
      </c>
    </row>
    <row r="99" spans="1:16" s="53" customFormat="1" ht="28.5">
      <c r="A99" s="20">
        <v>7</v>
      </c>
      <c r="B99" s="39" t="s">
        <v>118</v>
      </c>
      <c r="C99" s="22" t="s">
        <v>119</v>
      </c>
      <c r="D99" s="37"/>
      <c r="E99" s="22" t="s">
        <v>119</v>
      </c>
      <c r="F99" s="2"/>
      <c r="G99" s="2" t="s">
        <v>1</v>
      </c>
      <c r="H99" s="5">
        <f t="shared" si="6"/>
        <v>60</v>
      </c>
      <c r="I99" s="24">
        <v>12</v>
      </c>
      <c r="J99" s="24">
        <v>11</v>
      </c>
      <c r="K99" s="24">
        <v>11</v>
      </c>
      <c r="L99" s="24">
        <v>11</v>
      </c>
      <c r="M99" s="5">
        <v>15</v>
      </c>
      <c r="N99" s="58">
        <v>126</v>
      </c>
      <c r="O99" s="8">
        <f t="shared" si="7"/>
        <v>7560</v>
      </c>
      <c r="P99" s="32" t="s">
        <v>218</v>
      </c>
    </row>
    <row r="100" spans="1:16" s="53" customFormat="1" ht="28.5">
      <c r="A100" s="20">
        <v>8</v>
      </c>
      <c r="B100" s="39" t="s">
        <v>120</v>
      </c>
      <c r="C100" s="22" t="s">
        <v>84</v>
      </c>
      <c r="D100" s="37"/>
      <c r="E100" s="22" t="s">
        <v>84</v>
      </c>
      <c r="F100" s="2"/>
      <c r="G100" s="2" t="s">
        <v>1</v>
      </c>
      <c r="H100" s="5">
        <f t="shared" si="6"/>
        <v>50</v>
      </c>
      <c r="I100" s="24">
        <v>10</v>
      </c>
      <c r="J100" s="24">
        <v>10</v>
      </c>
      <c r="K100" s="24">
        <v>10</v>
      </c>
      <c r="L100" s="24">
        <v>10</v>
      </c>
      <c r="M100" s="5">
        <v>10</v>
      </c>
      <c r="N100" s="58">
        <v>85.85</v>
      </c>
      <c r="O100" s="8">
        <f t="shared" si="7"/>
        <v>4292.5</v>
      </c>
      <c r="P100" s="32" t="s">
        <v>218</v>
      </c>
    </row>
    <row r="101" spans="1:16" s="53" customFormat="1" ht="28.5">
      <c r="A101" s="20">
        <v>9</v>
      </c>
      <c r="B101" s="40" t="s">
        <v>121</v>
      </c>
      <c r="C101" s="22" t="s">
        <v>103</v>
      </c>
      <c r="D101" s="37"/>
      <c r="E101" s="22" t="s">
        <v>103</v>
      </c>
      <c r="F101" s="2"/>
      <c r="G101" s="2" t="s">
        <v>1</v>
      </c>
      <c r="H101" s="5">
        <f t="shared" si="6"/>
        <v>10</v>
      </c>
      <c r="I101" s="24">
        <v>2</v>
      </c>
      <c r="J101" s="24">
        <v>2</v>
      </c>
      <c r="K101" s="24">
        <v>2</v>
      </c>
      <c r="L101" s="24">
        <v>2</v>
      </c>
      <c r="M101" s="5">
        <v>2</v>
      </c>
      <c r="N101" s="58">
        <v>50.05</v>
      </c>
      <c r="O101" s="8">
        <f t="shared" si="7"/>
        <v>500.5</v>
      </c>
      <c r="P101" s="32" t="s">
        <v>218</v>
      </c>
    </row>
    <row r="102" spans="1:16" s="53" customFormat="1" ht="28.5">
      <c r="A102" s="20">
        <v>10</v>
      </c>
      <c r="B102" s="29" t="s">
        <v>122</v>
      </c>
      <c r="C102" s="26" t="s">
        <v>85</v>
      </c>
      <c r="D102" s="38"/>
      <c r="E102" s="26" t="s">
        <v>85</v>
      </c>
      <c r="F102" s="7"/>
      <c r="G102" s="7" t="s">
        <v>1</v>
      </c>
      <c r="H102" s="5">
        <f t="shared" si="6"/>
        <v>10</v>
      </c>
      <c r="I102" s="5">
        <v>2</v>
      </c>
      <c r="J102" s="5">
        <v>2</v>
      </c>
      <c r="K102" s="5">
        <v>2</v>
      </c>
      <c r="L102" s="5">
        <v>2</v>
      </c>
      <c r="M102" s="5">
        <v>2</v>
      </c>
      <c r="N102" s="58">
        <v>46.2</v>
      </c>
      <c r="O102" s="8">
        <f t="shared" si="7"/>
        <v>462</v>
      </c>
      <c r="P102" s="32" t="s">
        <v>218</v>
      </c>
    </row>
    <row r="103" spans="1:16" s="53" customFormat="1" ht="28.5">
      <c r="A103" s="20">
        <v>11</v>
      </c>
      <c r="B103" s="29" t="s">
        <v>123</v>
      </c>
      <c r="C103" s="26" t="s">
        <v>104</v>
      </c>
      <c r="D103" s="38"/>
      <c r="E103" s="26" t="s">
        <v>104</v>
      </c>
      <c r="F103" s="7"/>
      <c r="G103" s="7" t="s">
        <v>1</v>
      </c>
      <c r="H103" s="5">
        <f t="shared" si="6"/>
        <v>10</v>
      </c>
      <c r="I103" s="5">
        <v>2</v>
      </c>
      <c r="J103" s="5">
        <v>2</v>
      </c>
      <c r="K103" s="5">
        <v>2</v>
      </c>
      <c r="L103" s="5">
        <v>2</v>
      </c>
      <c r="M103" s="5">
        <v>2</v>
      </c>
      <c r="N103" s="58">
        <v>177</v>
      </c>
      <c r="O103" s="8">
        <f t="shared" si="7"/>
        <v>1770</v>
      </c>
      <c r="P103" s="32" t="s">
        <v>218</v>
      </c>
    </row>
    <row r="104" spans="1:16" s="53" customFormat="1" ht="28.5">
      <c r="A104" s="20">
        <v>12</v>
      </c>
      <c r="B104" s="39" t="s">
        <v>124</v>
      </c>
      <c r="C104" s="22" t="s">
        <v>86</v>
      </c>
      <c r="D104" s="37"/>
      <c r="E104" s="22" t="s">
        <v>86</v>
      </c>
      <c r="F104" s="2"/>
      <c r="G104" s="2" t="s">
        <v>42</v>
      </c>
      <c r="H104" s="5">
        <f t="shared" si="6"/>
        <v>100</v>
      </c>
      <c r="I104" s="24">
        <v>20</v>
      </c>
      <c r="J104" s="24">
        <v>20</v>
      </c>
      <c r="K104" s="24">
        <v>20</v>
      </c>
      <c r="L104" s="24">
        <v>20</v>
      </c>
      <c r="M104" s="5">
        <v>20</v>
      </c>
      <c r="N104" s="58">
        <v>26.5</v>
      </c>
      <c r="O104" s="8">
        <f t="shared" si="7"/>
        <v>2650</v>
      </c>
      <c r="P104" s="32" t="s">
        <v>185</v>
      </c>
    </row>
    <row r="105" spans="1:16" s="53" customFormat="1" ht="28.5">
      <c r="A105" s="20">
        <v>13</v>
      </c>
      <c r="B105" s="39" t="s">
        <v>125</v>
      </c>
      <c r="C105" s="22" t="s">
        <v>151</v>
      </c>
      <c r="D105" s="68" t="s">
        <v>167</v>
      </c>
      <c r="E105" s="22" t="s">
        <v>151</v>
      </c>
      <c r="F105" s="68" t="s">
        <v>167</v>
      </c>
      <c r="G105" s="2" t="s">
        <v>42</v>
      </c>
      <c r="H105" s="5">
        <f t="shared" si="6"/>
        <v>600</v>
      </c>
      <c r="I105" s="24">
        <v>125</v>
      </c>
      <c r="J105" s="24">
        <v>125</v>
      </c>
      <c r="K105" s="24">
        <v>125</v>
      </c>
      <c r="L105" s="24">
        <v>125</v>
      </c>
      <c r="M105" s="5">
        <v>100</v>
      </c>
      <c r="N105" s="58">
        <v>5.25</v>
      </c>
      <c r="O105" s="8">
        <f t="shared" si="7"/>
        <v>3150</v>
      </c>
      <c r="P105" s="32" t="s">
        <v>185</v>
      </c>
    </row>
    <row r="106" spans="1:16" s="53" customFormat="1" ht="28.5">
      <c r="A106" s="20">
        <v>14</v>
      </c>
      <c r="B106" s="39" t="s">
        <v>126</v>
      </c>
      <c r="C106" s="22" t="s">
        <v>57</v>
      </c>
      <c r="D106" s="68" t="s">
        <v>167</v>
      </c>
      <c r="E106" s="22" t="s">
        <v>57</v>
      </c>
      <c r="F106" s="68" t="s">
        <v>167</v>
      </c>
      <c r="G106" s="2" t="s">
        <v>42</v>
      </c>
      <c r="H106" s="5">
        <f t="shared" si="6"/>
        <v>600</v>
      </c>
      <c r="I106" s="24">
        <v>125</v>
      </c>
      <c r="J106" s="24">
        <v>125</v>
      </c>
      <c r="K106" s="24">
        <v>125</v>
      </c>
      <c r="L106" s="24">
        <v>125</v>
      </c>
      <c r="M106" s="5">
        <v>100</v>
      </c>
      <c r="N106" s="58">
        <v>8</v>
      </c>
      <c r="O106" s="8">
        <f t="shared" si="7"/>
        <v>4800</v>
      </c>
      <c r="P106" s="32" t="s">
        <v>185</v>
      </c>
    </row>
    <row r="107" spans="1:16" s="53" customFormat="1" ht="28.5">
      <c r="A107" s="20">
        <v>15</v>
      </c>
      <c r="B107" s="23" t="s">
        <v>127</v>
      </c>
      <c r="C107" s="22" t="s">
        <v>87</v>
      </c>
      <c r="D107" s="37"/>
      <c r="E107" s="22" t="s">
        <v>87</v>
      </c>
      <c r="F107" s="2"/>
      <c r="G107" s="2" t="s">
        <v>42</v>
      </c>
      <c r="H107" s="5">
        <f t="shared" si="6"/>
        <v>15</v>
      </c>
      <c r="I107" s="24">
        <v>3</v>
      </c>
      <c r="J107" s="24">
        <v>3</v>
      </c>
      <c r="K107" s="24">
        <v>3</v>
      </c>
      <c r="L107" s="24">
        <v>3</v>
      </c>
      <c r="M107" s="5">
        <v>3</v>
      </c>
      <c r="N107" s="58">
        <v>198.5</v>
      </c>
      <c r="O107" s="8">
        <f t="shared" si="7"/>
        <v>2977.5</v>
      </c>
      <c r="P107" s="32" t="s">
        <v>185</v>
      </c>
    </row>
    <row r="108" spans="1:16" s="53" customFormat="1" ht="57">
      <c r="A108" s="9">
        <v>16</v>
      </c>
      <c r="B108" s="56" t="s">
        <v>128</v>
      </c>
      <c r="C108" s="26" t="s">
        <v>46</v>
      </c>
      <c r="D108" s="7" t="s">
        <v>129</v>
      </c>
      <c r="E108" s="26" t="s">
        <v>46</v>
      </c>
      <c r="F108" s="70" t="s">
        <v>223</v>
      </c>
      <c r="G108" s="7" t="s">
        <v>1</v>
      </c>
      <c r="H108" s="5">
        <f t="shared" si="6"/>
        <v>150</v>
      </c>
      <c r="I108" s="5">
        <v>30</v>
      </c>
      <c r="J108" s="5">
        <v>30</v>
      </c>
      <c r="K108" s="5">
        <v>30</v>
      </c>
      <c r="L108" s="5">
        <v>30</v>
      </c>
      <c r="M108" s="5">
        <v>30</v>
      </c>
      <c r="N108" s="58">
        <v>12.5</v>
      </c>
      <c r="O108" s="8">
        <f t="shared" si="7"/>
        <v>1875</v>
      </c>
      <c r="P108" s="63" t="s">
        <v>213</v>
      </c>
    </row>
    <row r="109" spans="1:16" s="61" customFormat="1" ht="14.25">
      <c r="A109" s="20">
        <v>17</v>
      </c>
      <c r="B109" s="21" t="s">
        <v>130</v>
      </c>
      <c r="C109" s="22" t="s">
        <v>88</v>
      </c>
      <c r="D109" s="2"/>
      <c r="E109" s="22" t="s">
        <v>88</v>
      </c>
      <c r="F109" s="2"/>
      <c r="G109" s="2" t="s">
        <v>42</v>
      </c>
      <c r="H109" s="5">
        <f t="shared" si="6"/>
        <v>15</v>
      </c>
      <c r="I109" s="24"/>
      <c r="J109" s="24">
        <v>5</v>
      </c>
      <c r="K109" s="24">
        <v>5</v>
      </c>
      <c r="L109" s="24"/>
      <c r="M109" s="5">
        <v>5</v>
      </c>
      <c r="N109" s="58">
        <v>180</v>
      </c>
      <c r="O109" s="8">
        <f t="shared" si="7"/>
        <v>2700</v>
      </c>
      <c r="P109" s="32" t="s">
        <v>185</v>
      </c>
    </row>
    <row r="110" spans="1:16" s="53" customFormat="1" ht="28.5">
      <c r="A110" s="20">
        <v>18</v>
      </c>
      <c r="B110" s="39" t="s">
        <v>89</v>
      </c>
      <c r="C110" s="22" t="s">
        <v>90</v>
      </c>
      <c r="D110" s="37"/>
      <c r="E110" s="22" t="s">
        <v>90</v>
      </c>
      <c r="F110" s="2"/>
      <c r="G110" s="2" t="s">
        <v>1</v>
      </c>
      <c r="H110" s="5">
        <f t="shared" si="6"/>
        <v>36</v>
      </c>
      <c r="I110" s="24">
        <v>8</v>
      </c>
      <c r="J110" s="24">
        <v>8</v>
      </c>
      <c r="K110" s="24">
        <v>8</v>
      </c>
      <c r="L110" s="24">
        <v>8</v>
      </c>
      <c r="M110" s="5">
        <v>4</v>
      </c>
      <c r="N110" s="58">
        <v>33</v>
      </c>
      <c r="O110" s="8">
        <f t="shared" si="7"/>
        <v>1188</v>
      </c>
      <c r="P110" s="32" t="s">
        <v>185</v>
      </c>
    </row>
    <row r="111" spans="1:16" s="53" customFormat="1" ht="28.5">
      <c r="A111" s="20">
        <v>19</v>
      </c>
      <c r="B111" s="49" t="s">
        <v>149</v>
      </c>
      <c r="C111" s="50" t="s">
        <v>150</v>
      </c>
      <c r="D111" s="51"/>
      <c r="E111" s="50" t="s">
        <v>150</v>
      </c>
      <c r="F111" s="7"/>
      <c r="G111" s="7" t="s">
        <v>1</v>
      </c>
      <c r="H111" s="5">
        <f t="shared" si="6"/>
        <v>140</v>
      </c>
      <c r="I111" s="5">
        <v>28</v>
      </c>
      <c r="J111" s="5">
        <v>28</v>
      </c>
      <c r="K111" s="5">
        <v>28</v>
      </c>
      <c r="L111" s="5">
        <v>28</v>
      </c>
      <c r="M111" s="5">
        <v>28</v>
      </c>
      <c r="N111" s="58">
        <v>12.75</v>
      </c>
      <c r="O111" s="8">
        <f t="shared" si="7"/>
        <v>1785</v>
      </c>
      <c r="P111" s="32" t="s">
        <v>185</v>
      </c>
    </row>
    <row r="112" spans="1:16" s="53" customFormat="1" ht="28.5">
      <c r="A112" s="20">
        <v>20</v>
      </c>
      <c r="B112" s="21" t="s">
        <v>24</v>
      </c>
      <c r="C112" s="22" t="s">
        <v>71</v>
      </c>
      <c r="D112" s="21" t="s">
        <v>111</v>
      </c>
      <c r="E112" s="22" t="s">
        <v>71</v>
      </c>
      <c r="F112" s="21" t="s">
        <v>111</v>
      </c>
      <c r="G112" s="2" t="s">
        <v>1</v>
      </c>
      <c r="H112" s="5">
        <f t="shared" si="6"/>
        <v>100</v>
      </c>
      <c r="I112" s="24">
        <v>20</v>
      </c>
      <c r="J112" s="24">
        <v>20</v>
      </c>
      <c r="K112" s="24">
        <v>20</v>
      </c>
      <c r="L112" s="24">
        <v>20</v>
      </c>
      <c r="M112" s="5">
        <v>20</v>
      </c>
      <c r="N112" s="58">
        <v>6.86</v>
      </c>
      <c r="O112" s="8">
        <f t="shared" si="7"/>
        <v>686</v>
      </c>
      <c r="P112" s="32" t="s">
        <v>213</v>
      </c>
    </row>
    <row r="113" spans="1:16" s="53" customFormat="1" ht="28.5">
      <c r="A113" s="20">
        <v>21</v>
      </c>
      <c r="B113" s="56" t="s">
        <v>28</v>
      </c>
      <c r="C113" s="41">
        <v>45129</v>
      </c>
      <c r="D113" s="21" t="s">
        <v>111</v>
      </c>
      <c r="E113" s="41">
        <v>45129</v>
      </c>
      <c r="F113" s="21" t="s">
        <v>111</v>
      </c>
      <c r="G113" s="7" t="s">
        <v>1</v>
      </c>
      <c r="H113" s="5">
        <f t="shared" si="6"/>
        <v>160</v>
      </c>
      <c r="I113" s="5">
        <v>30</v>
      </c>
      <c r="J113" s="5">
        <v>30</v>
      </c>
      <c r="K113" s="5">
        <v>30</v>
      </c>
      <c r="L113" s="5">
        <v>30</v>
      </c>
      <c r="M113" s="5">
        <v>40</v>
      </c>
      <c r="N113" s="58">
        <v>8.1999999999999993</v>
      </c>
      <c r="O113" s="8">
        <f t="shared" si="7"/>
        <v>1312</v>
      </c>
      <c r="P113" s="32" t="s">
        <v>213</v>
      </c>
    </row>
    <row r="114" spans="1:16" s="53" customFormat="1" ht="28.5">
      <c r="A114" s="20">
        <v>22</v>
      </c>
      <c r="B114" s="56" t="s">
        <v>28</v>
      </c>
      <c r="C114" s="26" t="s">
        <v>91</v>
      </c>
      <c r="D114" s="21" t="s">
        <v>111</v>
      </c>
      <c r="E114" s="26" t="s">
        <v>91</v>
      </c>
      <c r="F114" s="21" t="s">
        <v>111</v>
      </c>
      <c r="G114" s="7" t="s">
        <v>1</v>
      </c>
      <c r="H114" s="5">
        <f t="shared" si="6"/>
        <v>160</v>
      </c>
      <c r="I114" s="5">
        <v>30</v>
      </c>
      <c r="J114" s="5">
        <v>30</v>
      </c>
      <c r="K114" s="5">
        <v>30</v>
      </c>
      <c r="L114" s="5">
        <v>30</v>
      </c>
      <c r="M114" s="5">
        <v>40</v>
      </c>
      <c r="N114" s="58">
        <v>2</v>
      </c>
      <c r="O114" s="8">
        <f t="shared" si="7"/>
        <v>320</v>
      </c>
      <c r="P114" s="32" t="s">
        <v>213</v>
      </c>
    </row>
    <row r="115" spans="1:16" s="53" customFormat="1" ht="14.25">
      <c r="A115" s="20">
        <v>23</v>
      </c>
      <c r="B115" s="56" t="s">
        <v>92</v>
      </c>
      <c r="C115" s="33" t="s">
        <v>178</v>
      </c>
      <c r="D115" s="64"/>
      <c r="E115" s="33" t="s">
        <v>178</v>
      </c>
      <c r="F115" s="7"/>
      <c r="G115" s="7" t="s">
        <v>1</v>
      </c>
      <c r="H115" s="5">
        <f t="shared" si="6"/>
        <v>12</v>
      </c>
      <c r="I115" s="5">
        <v>3</v>
      </c>
      <c r="J115" s="5">
        <v>2</v>
      </c>
      <c r="K115" s="5">
        <v>3</v>
      </c>
      <c r="L115" s="5">
        <v>2</v>
      </c>
      <c r="M115" s="5">
        <v>2</v>
      </c>
      <c r="N115" s="58">
        <v>175</v>
      </c>
      <c r="O115" s="8">
        <f t="shared" si="7"/>
        <v>2100</v>
      </c>
      <c r="P115" s="32" t="s">
        <v>218</v>
      </c>
    </row>
    <row r="116" spans="1:16" s="53" customFormat="1" ht="28.5">
      <c r="A116" s="20">
        <v>24</v>
      </c>
      <c r="B116" s="56" t="s">
        <v>93</v>
      </c>
      <c r="C116" s="26" t="s">
        <v>94</v>
      </c>
      <c r="D116" s="64"/>
      <c r="E116" s="26" t="s">
        <v>94</v>
      </c>
      <c r="F116" s="7"/>
      <c r="G116" s="7" t="s">
        <v>1</v>
      </c>
      <c r="H116" s="5">
        <f t="shared" si="6"/>
        <v>12</v>
      </c>
      <c r="I116" s="5">
        <v>3</v>
      </c>
      <c r="J116" s="5">
        <v>2</v>
      </c>
      <c r="K116" s="5">
        <v>3</v>
      </c>
      <c r="L116" s="5">
        <v>2</v>
      </c>
      <c r="M116" s="5">
        <v>2</v>
      </c>
      <c r="N116" s="58">
        <v>31.1</v>
      </c>
      <c r="O116" s="8">
        <f t="shared" si="7"/>
        <v>373.20000000000005</v>
      </c>
      <c r="P116" s="32" t="s">
        <v>218</v>
      </c>
    </row>
    <row r="117" spans="1:16" s="53" customFormat="1" ht="28.5">
      <c r="A117" s="20">
        <v>25</v>
      </c>
      <c r="B117" s="56" t="s">
        <v>95</v>
      </c>
      <c r="C117" s="26" t="s">
        <v>96</v>
      </c>
      <c r="D117" s="64"/>
      <c r="E117" s="26" t="s">
        <v>96</v>
      </c>
      <c r="F117" s="7"/>
      <c r="G117" s="7" t="s">
        <v>1</v>
      </c>
      <c r="H117" s="5">
        <f t="shared" si="6"/>
        <v>12</v>
      </c>
      <c r="I117" s="5">
        <v>3</v>
      </c>
      <c r="J117" s="5">
        <v>2</v>
      </c>
      <c r="K117" s="5">
        <v>3</v>
      </c>
      <c r="L117" s="5">
        <v>2</v>
      </c>
      <c r="M117" s="5">
        <v>2</v>
      </c>
      <c r="N117" s="58">
        <v>15</v>
      </c>
      <c r="O117" s="8">
        <f t="shared" si="7"/>
        <v>180</v>
      </c>
      <c r="P117" s="32" t="s">
        <v>218</v>
      </c>
    </row>
    <row r="118" spans="1:16" s="53" customFormat="1" ht="28.5">
      <c r="A118" s="20">
        <v>26</v>
      </c>
      <c r="B118" s="56" t="s">
        <v>97</v>
      </c>
      <c r="C118" s="26" t="s">
        <v>98</v>
      </c>
      <c r="D118" s="64"/>
      <c r="E118" s="26" t="s">
        <v>98</v>
      </c>
      <c r="F118" s="7"/>
      <c r="G118" s="7" t="s">
        <v>1</v>
      </c>
      <c r="H118" s="5">
        <f t="shared" si="6"/>
        <v>12</v>
      </c>
      <c r="I118" s="5">
        <v>3</v>
      </c>
      <c r="J118" s="5">
        <v>2</v>
      </c>
      <c r="K118" s="5">
        <v>3</v>
      </c>
      <c r="L118" s="5">
        <v>2</v>
      </c>
      <c r="M118" s="5">
        <v>2</v>
      </c>
      <c r="N118" s="58">
        <v>15</v>
      </c>
      <c r="O118" s="8">
        <f t="shared" si="7"/>
        <v>180</v>
      </c>
      <c r="P118" s="32" t="s">
        <v>218</v>
      </c>
    </row>
    <row r="119" spans="1:16" s="53" customFormat="1" ht="28.5">
      <c r="A119" s="20">
        <v>27</v>
      </c>
      <c r="B119" s="56" t="s">
        <v>99</v>
      </c>
      <c r="C119" s="26" t="s">
        <v>100</v>
      </c>
      <c r="D119" s="64"/>
      <c r="E119" s="26" t="s">
        <v>100</v>
      </c>
      <c r="F119" s="7"/>
      <c r="G119" s="7" t="s">
        <v>1</v>
      </c>
      <c r="H119" s="5">
        <f t="shared" si="6"/>
        <v>12</v>
      </c>
      <c r="I119" s="5">
        <v>3</v>
      </c>
      <c r="J119" s="5">
        <v>2</v>
      </c>
      <c r="K119" s="5">
        <v>3</v>
      </c>
      <c r="L119" s="5">
        <v>2</v>
      </c>
      <c r="M119" s="5">
        <v>2</v>
      </c>
      <c r="N119" s="58">
        <v>60.1</v>
      </c>
      <c r="O119" s="8">
        <f t="shared" si="7"/>
        <v>721.2</v>
      </c>
      <c r="P119" s="32" t="s">
        <v>218</v>
      </c>
    </row>
    <row r="120" spans="1:16" s="53" customFormat="1" ht="28.5">
      <c r="A120" s="20">
        <v>28</v>
      </c>
      <c r="B120" s="56" t="s">
        <v>101</v>
      </c>
      <c r="C120" s="26" t="s">
        <v>102</v>
      </c>
      <c r="D120" s="64"/>
      <c r="E120" s="26" t="s">
        <v>102</v>
      </c>
      <c r="F120" s="7"/>
      <c r="G120" s="7" t="s">
        <v>1</v>
      </c>
      <c r="H120" s="5">
        <f t="shared" si="6"/>
        <v>50</v>
      </c>
      <c r="I120" s="5">
        <v>10</v>
      </c>
      <c r="J120" s="5">
        <v>10</v>
      </c>
      <c r="K120" s="5">
        <v>10</v>
      </c>
      <c r="L120" s="5">
        <v>10</v>
      </c>
      <c r="M120" s="5">
        <v>10</v>
      </c>
      <c r="N120" s="58">
        <v>3</v>
      </c>
      <c r="O120" s="8">
        <f t="shared" si="7"/>
        <v>150</v>
      </c>
      <c r="P120" s="32" t="s">
        <v>218</v>
      </c>
    </row>
    <row r="121" spans="1:16" s="53" customFormat="1" ht="14.25">
      <c r="A121" s="73" t="s">
        <v>172</v>
      </c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4">
        <f>SUM(O93:O120)</f>
        <v>98730.9</v>
      </c>
      <c r="O121" s="75"/>
      <c r="P121" s="76"/>
    </row>
    <row r="122" spans="1:16" ht="14.25">
      <c r="A122" s="73" t="s">
        <v>173</v>
      </c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4">
        <f>0.21*N121</f>
        <v>20733.488999999998</v>
      </c>
      <c r="O122" s="75"/>
      <c r="P122" s="76"/>
    </row>
    <row r="123" spans="1:16" ht="14.25">
      <c r="A123" s="73" t="s">
        <v>174</v>
      </c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4">
        <f>N121+N122</f>
        <v>119464.389</v>
      </c>
      <c r="O123" s="75"/>
      <c r="P123" s="76"/>
    </row>
    <row r="124" spans="1:16" ht="15" customHeight="1">
      <c r="A124" s="54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60"/>
      <c r="O124" s="55"/>
    </row>
    <row r="125" spans="1:16" ht="14.25"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</row>
    <row r="126" spans="1:16">
      <c r="A126" s="99"/>
      <c r="B126" s="99"/>
      <c r="C126" s="99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</row>
    <row r="127" spans="1:16" ht="15" hidden="1" customHeight="1">
      <c r="A127" s="13"/>
      <c r="C127" s="13"/>
      <c r="D127" s="13"/>
      <c r="E127" s="13"/>
      <c r="H127" s="13"/>
      <c r="I127" s="13"/>
      <c r="J127" s="13"/>
      <c r="K127" s="13"/>
      <c r="L127" s="13"/>
      <c r="M127" s="13"/>
      <c r="N127" s="13"/>
      <c r="O127" s="13"/>
    </row>
    <row r="128" spans="1:16" ht="65.25" customHeight="1">
      <c r="A128" s="13"/>
      <c r="C128" s="13"/>
      <c r="D128" s="13"/>
      <c r="E128" s="13"/>
      <c r="H128" s="13"/>
      <c r="I128" s="13"/>
      <c r="J128" s="13"/>
      <c r="K128" s="13"/>
      <c r="L128" s="13"/>
      <c r="M128" s="13"/>
      <c r="N128" s="13"/>
      <c r="O128" s="13"/>
    </row>
    <row r="129" spans="1:15" ht="65.25" customHeight="1">
      <c r="C129" s="42"/>
      <c r="D129" s="43"/>
      <c r="E129" s="48"/>
      <c r="F129" s="43"/>
      <c r="G129" s="43"/>
      <c r="H129" s="48"/>
      <c r="I129" s="48"/>
      <c r="J129" s="48"/>
      <c r="K129" s="48"/>
      <c r="L129" s="48"/>
      <c r="M129" s="48"/>
      <c r="N129" s="44"/>
      <c r="O129" s="44"/>
    </row>
    <row r="130" spans="1:15" ht="65.25" customHeight="1">
      <c r="A130" s="43"/>
      <c r="B130" s="43"/>
      <c r="C130" s="42"/>
      <c r="D130" s="43"/>
      <c r="E130" s="48"/>
      <c r="F130" s="43"/>
      <c r="G130" s="43"/>
      <c r="H130" s="48"/>
      <c r="I130" s="48"/>
      <c r="J130" s="48"/>
      <c r="K130" s="48"/>
      <c r="L130" s="48"/>
      <c r="M130" s="48"/>
      <c r="N130" s="44"/>
      <c r="O130" s="44"/>
    </row>
    <row r="131" spans="1:15" ht="65.25" customHeight="1">
      <c r="A131" s="90"/>
      <c r="B131" s="90"/>
      <c r="C131" s="42"/>
      <c r="D131" s="43"/>
      <c r="E131" s="48"/>
      <c r="F131" s="43"/>
      <c r="G131" s="43"/>
      <c r="H131" s="48"/>
      <c r="I131" s="48"/>
      <c r="J131" s="48"/>
      <c r="K131" s="48"/>
      <c r="L131" s="90"/>
      <c r="M131" s="90"/>
      <c r="N131" s="90"/>
      <c r="O131" s="90"/>
    </row>
    <row r="132" spans="1:15" ht="19.5" customHeight="1">
      <c r="C132" s="45"/>
      <c r="D132" s="46"/>
      <c r="E132" s="46"/>
      <c r="F132" s="6"/>
      <c r="G132" s="6"/>
      <c r="H132" s="6"/>
      <c r="I132" s="16"/>
      <c r="J132" s="16"/>
      <c r="K132" s="16"/>
      <c r="L132" s="16"/>
    </row>
    <row r="133" spans="1:15" ht="65.25" customHeight="1">
      <c r="A133" s="89"/>
      <c r="B133" s="89"/>
      <c r="C133" s="45"/>
      <c r="D133" s="46"/>
      <c r="E133" s="46"/>
      <c r="F133" s="6"/>
      <c r="G133" s="6"/>
      <c r="H133" s="6"/>
      <c r="I133" s="16"/>
      <c r="J133" s="16"/>
      <c r="K133" s="16"/>
      <c r="L133" s="16"/>
    </row>
    <row r="134" spans="1:15" ht="15" customHeight="1">
      <c r="A134" s="88"/>
      <c r="B134" s="88"/>
      <c r="C134" s="88"/>
    </row>
    <row r="135" spans="1:15" ht="15.75" customHeight="1"/>
    <row r="136" spans="1:15" ht="15.75" customHeight="1"/>
    <row r="137" spans="1:15" ht="15.75" customHeight="1"/>
    <row r="138" spans="1:15" ht="15.75" customHeight="1"/>
    <row r="139" spans="1:15" ht="32.25" customHeight="1"/>
    <row r="140" spans="1:15" ht="15.75" customHeight="1"/>
    <row r="141" spans="1:15" ht="33" customHeight="1"/>
    <row r="142" spans="1:15" ht="15.75" customHeight="1"/>
    <row r="143" spans="1:15" ht="15.75" customHeight="1"/>
    <row r="144" spans="1:15" ht="15.75" customHeight="1"/>
  </sheetData>
  <mergeCells count="74">
    <mergeCell ref="A134:C134"/>
    <mergeCell ref="A133:B133"/>
    <mergeCell ref="L131:O131"/>
    <mergeCell ref="A131:B131"/>
    <mergeCell ref="A2:O2"/>
    <mergeCell ref="A4:O4"/>
    <mergeCell ref="A3:O3"/>
    <mergeCell ref="K7:K8"/>
    <mergeCell ref="C6:C8"/>
    <mergeCell ref="H6:H8"/>
    <mergeCell ref="A126:O126"/>
    <mergeCell ref="G6:G8"/>
    <mergeCell ref="L7:L8"/>
    <mergeCell ref="M7:M8"/>
    <mergeCell ref="D6:D8"/>
    <mergeCell ref="F6:F8"/>
    <mergeCell ref="N13:P13"/>
    <mergeCell ref="A14:M14"/>
    <mergeCell ref="N14:P14"/>
    <mergeCell ref="P6:P8"/>
    <mergeCell ref="N6:N8"/>
    <mergeCell ref="O6:O8"/>
    <mergeCell ref="B6:B8"/>
    <mergeCell ref="A10:P10"/>
    <mergeCell ref="E6:E8"/>
    <mergeCell ref="A6:A8"/>
    <mergeCell ref="I7:I8"/>
    <mergeCell ref="J7:J8"/>
    <mergeCell ref="I6:L6"/>
    <mergeCell ref="A13:M13"/>
    <mergeCell ref="A15:M15"/>
    <mergeCell ref="N15:P15"/>
    <mergeCell ref="A20:M20"/>
    <mergeCell ref="N20:P20"/>
    <mergeCell ref="A21:M21"/>
    <mergeCell ref="N21:P21"/>
    <mergeCell ref="A16:P16"/>
    <mergeCell ref="A22:M22"/>
    <mergeCell ref="N22:P22"/>
    <mergeCell ref="A37:M37"/>
    <mergeCell ref="N37:P37"/>
    <mergeCell ref="A38:M38"/>
    <mergeCell ref="N38:P38"/>
    <mergeCell ref="A23:P23"/>
    <mergeCell ref="A39:M39"/>
    <mergeCell ref="N39:P39"/>
    <mergeCell ref="A54:M54"/>
    <mergeCell ref="N54:P54"/>
    <mergeCell ref="A55:M55"/>
    <mergeCell ref="N55:P55"/>
    <mergeCell ref="A40:P40"/>
    <mergeCell ref="A56:M56"/>
    <mergeCell ref="N56:P56"/>
    <mergeCell ref="A81:M81"/>
    <mergeCell ref="N81:P81"/>
    <mergeCell ref="A82:M82"/>
    <mergeCell ref="N82:P82"/>
    <mergeCell ref="A57:P57"/>
    <mergeCell ref="A83:M83"/>
    <mergeCell ref="N83:P83"/>
    <mergeCell ref="A89:M89"/>
    <mergeCell ref="N89:P89"/>
    <mergeCell ref="A90:M90"/>
    <mergeCell ref="N90:P90"/>
    <mergeCell ref="A84:P84"/>
    <mergeCell ref="A123:M123"/>
    <mergeCell ref="N123:P123"/>
    <mergeCell ref="A91:M91"/>
    <mergeCell ref="N91:P91"/>
    <mergeCell ref="A121:M121"/>
    <mergeCell ref="N121:P121"/>
    <mergeCell ref="A122:M122"/>
    <mergeCell ref="N122:P122"/>
    <mergeCell ref="A92:P92"/>
  </mergeCells>
  <phoneticPr fontId="1" type="noConversion"/>
  <pageMargins left="0.23622047244094491" right="7.874015748031496E-2" top="0.78740157480314965" bottom="0.23622047244094491" header="0.19685039370078741" footer="0.19685039370078741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Sheet1</vt:lpstr>
      <vt:lpstr>Sheet1!Spausdinimo_sritis</vt:lpstr>
      <vt:lpstr>Sheet1!Spausdinti_pavadinimus</vt:lpstr>
    </vt:vector>
  </TitlesOfParts>
  <Company>LG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bob</cp:lastModifiedBy>
  <cp:lastPrinted>2016-11-28T22:07:22Z</cp:lastPrinted>
  <dcterms:created xsi:type="dcterms:W3CDTF">2008-01-18T07:47:22Z</dcterms:created>
  <dcterms:modified xsi:type="dcterms:W3CDTF">2017-01-12T06:40:45Z</dcterms:modified>
</cp:coreProperties>
</file>