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bvilniausvystymokompanija-my.sharepoint.com/personal/arturas_nestiukas_vilniausvystymas_lt/Documents/Desktop/"/>
    </mc:Choice>
  </mc:AlternateContent>
  <xr:revisionPtr revIDLastSave="20" documentId="8_{8BEE8A86-6F64-433A-AB66-03E4F028529C}" xr6:coauthVersionLast="47" xr6:coauthVersionMax="47" xr10:uidLastSave="{5C88A1F1-6779-4902-A07D-69168379724E}"/>
  <bookViews>
    <workbookView xWindow="-76920" yWindow="-120" windowWidth="38640" windowHeight="15720" xr2:uid="{4BDA1D42-CA08-4046-982B-4E88B0558A86}"/>
  </bookViews>
  <sheets>
    <sheet name="Žemynos darbų kiekių žiniarašti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5" i="1" l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D163" i="1"/>
  <c r="F163" i="1" s="1"/>
  <c r="F162" i="1"/>
  <c r="D162" i="1"/>
  <c r="D161" i="1"/>
  <c r="F161" i="1" s="1"/>
  <c r="F160" i="1"/>
  <c r="D160" i="1"/>
  <c r="D159" i="1"/>
  <c r="F159" i="1" s="1"/>
  <c r="D158" i="1"/>
  <c r="F158" i="1" s="1"/>
  <c r="D157" i="1"/>
  <c r="F157" i="1" s="1"/>
  <c r="D156" i="1"/>
  <c r="F156" i="1" s="1"/>
  <c r="D155" i="1"/>
  <c r="F155" i="1" s="1"/>
  <c r="D154" i="1"/>
  <c r="F154" i="1" s="1"/>
  <c r="D153" i="1"/>
  <c r="F153" i="1" s="1"/>
  <c r="D152" i="1"/>
  <c r="F152" i="1" s="1"/>
  <c r="D151" i="1"/>
  <c r="F151" i="1" s="1"/>
  <c r="D150" i="1"/>
  <c r="F150" i="1" s="1"/>
  <c r="D149" i="1"/>
  <c r="F149" i="1" s="1"/>
  <c r="D148" i="1"/>
  <c r="F148" i="1" s="1"/>
  <c r="D147" i="1"/>
  <c r="F147" i="1" s="1"/>
  <c r="D146" i="1"/>
  <c r="F146" i="1" s="1"/>
  <c r="D145" i="1"/>
  <c r="F145" i="1" s="1"/>
  <c r="D144" i="1"/>
  <c r="F144" i="1" s="1"/>
  <c r="D143" i="1"/>
  <c r="F143" i="1" s="1"/>
  <c r="D142" i="1"/>
  <c r="F142" i="1" s="1"/>
  <c r="D129" i="1"/>
  <c r="F129" i="1" s="1"/>
  <c r="D128" i="1"/>
  <c r="F128" i="1" s="1"/>
  <c r="D127" i="1"/>
  <c r="F127" i="1" s="1"/>
  <c r="D126" i="1"/>
  <c r="F126" i="1" s="1"/>
  <c r="D125" i="1"/>
  <c r="F125" i="1" s="1"/>
  <c r="D124" i="1"/>
  <c r="F124" i="1" s="1"/>
  <c r="D123" i="1"/>
  <c r="F123" i="1" s="1"/>
  <c r="D122" i="1"/>
  <c r="F122" i="1" s="1"/>
  <c r="D121" i="1"/>
  <c r="F121" i="1" s="1"/>
  <c r="D120" i="1"/>
  <c r="F120" i="1" s="1"/>
  <c r="D119" i="1"/>
  <c r="F119" i="1" s="1"/>
  <c r="D118" i="1"/>
  <c r="F118" i="1" s="1"/>
  <c r="D117" i="1"/>
  <c r="F117" i="1" s="1"/>
  <c r="D116" i="1"/>
  <c r="F116" i="1" s="1"/>
  <c r="D115" i="1"/>
  <c r="F115" i="1" s="1"/>
  <c r="D114" i="1"/>
  <c r="F114" i="1" s="1"/>
  <c r="D113" i="1"/>
  <c r="F113" i="1" s="1"/>
  <c r="D112" i="1"/>
  <c r="F112" i="1" s="1"/>
  <c r="D111" i="1"/>
  <c r="F111" i="1" s="1"/>
  <c r="D110" i="1"/>
  <c r="F110" i="1" s="1"/>
  <c r="D109" i="1"/>
  <c r="F109" i="1" s="1"/>
  <c r="D108" i="1"/>
  <c r="F108" i="1" s="1"/>
  <c r="D107" i="1"/>
  <c r="F107" i="1" s="1"/>
  <c r="D94" i="1"/>
  <c r="F94" i="1" s="1"/>
  <c r="D93" i="1"/>
  <c r="F93" i="1" s="1"/>
  <c r="D92" i="1"/>
  <c r="F92" i="1" s="1"/>
  <c r="D91" i="1"/>
  <c r="F91" i="1" s="1"/>
  <c r="D90" i="1"/>
  <c r="F90" i="1" s="1"/>
  <c r="D89" i="1"/>
  <c r="F89" i="1" s="1"/>
  <c r="F88" i="1"/>
  <c r="D88" i="1"/>
  <c r="D87" i="1"/>
  <c r="F87" i="1" s="1"/>
  <c r="D86" i="1"/>
  <c r="F86" i="1" s="1"/>
  <c r="D85" i="1"/>
  <c r="F85" i="1" s="1"/>
  <c r="D84" i="1"/>
  <c r="F84" i="1" s="1"/>
  <c r="D83" i="1"/>
  <c r="F83" i="1" s="1"/>
  <c r="D82" i="1"/>
  <c r="F82" i="1" s="1"/>
  <c r="D81" i="1"/>
  <c r="F81" i="1" s="1"/>
  <c r="D80" i="1"/>
  <c r="F80" i="1" s="1"/>
  <c r="D79" i="1"/>
  <c r="F79" i="1" s="1"/>
  <c r="D78" i="1"/>
  <c r="F78" i="1" s="1"/>
  <c r="D77" i="1"/>
  <c r="F77" i="1" s="1"/>
  <c r="F76" i="1"/>
  <c r="D76" i="1"/>
  <c r="D75" i="1"/>
  <c r="F75" i="1" s="1"/>
  <c r="D74" i="1"/>
  <c r="F74" i="1" s="1"/>
  <c r="D73" i="1"/>
  <c r="F73" i="1" s="1"/>
  <c r="F72" i="1"/>
  <c r="D72" i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F65" i="1" s="1"/>
  <c r="D64" i="1"/>
  <c r="F64" i="1" s="1"/>
  <c r="D63" i="1"/>
  <c r="F63" i="1" s="1"/>
  <c r="D62" i="1"/>
  <c r="F62" i="1" s="1"/>
  <c r="D61" i="1"/>
  <c r="F61" i="1" s="1"/>
  <c r="D60" i="1"/>
  <c r="F60" i="1" s="1"/>
  <c r="D59" i="1"/>
  <c r="F59" i="1" s="1"/>
  <c r="D58" i="1"/>
  <c r="F58" i="1" s="1"/>
  <c r="D57" i="1"/>
  <c r="F57" i="1" s="1"/>
  <c r="D56" i="1"/>
  <c r="F56" i="1" s="1"/>
  <c r="D55" i="1"/>
  <c r="F55" i="1" s="1"/>
  <c r="D54" i="1"/>
  <c r="F54" i="1" s="1"/>
  <c r="F53" i="1"/>
  <c r="D53" i="1"/>
  <c r="D52" i="1"/>
  <c r="F52" i="1" s="1"/>
  <c r="D51" i="1"/>
  <c r="F51" i="1" s="1"/>
  <c r="D50" i="1"/>
  <c r="F50" i="1" s="1"/>
  <c r="D37" i="1"/>
  <c r="F37" i="1" s="1"/>
  <c r="D36" i="1"/>
  <c r="F36" i="1" s="1"/>
  <c r="D35" i="1"/>
  <c r="F35" i="1" s="1"/>
  <c r="D34" i="1"/>
  <c r="F34" i="1" s="1"/>
  <c r="D33" i="1"/>
  <c r="F33" i="1" s="1"/>
  <c r="D32" i="1"/>
  <c r="F32" i="1" s="1"/>
  <c r="D31" i="1"/>
  <c r="F31" i="1" s="1"/>
  <c r="D30" i="1"/>
  <c r="F30" i="1" s="1"/>
  <c r="D29" i="1"/>
  <c r="F29" i="1" s="1"/>
  <c r="D28" i="1"/>
  <c r="F28" i="1" s="1"/>
  <c r="D27" i="1"/>
  <c r="F27" i="1" s="1"/>
  <c r="D26" i="1"/>
  <c r="F26" i="1" s="1"/>
  <c r="D25" i="1"/>
  <c r="F25" i="1" s="1"/>
  <c r="D24" i="1"/>
  <c r="F24" i="1" s="1"/>
  <c r="D23" i="1"/>
  <c r="F23" i="1" s="1"/>
  <c r="D22" i="1"/>
  <c r="F22" i="1" s="1"/>
  <c r="D21" i="1"/>
  <c r="F21" i="1" s="1"/>
  <c r="D20" i="1"/>
  <c r="F20" i="1" s="1"/>
  <c r="D19" i="1"/>
  <c r="F19" i="1" s="1"/>
  <c r="D18" i="1"/>
  <c r="F18" i="1" s="1"/>
  <c r="D17" i="1"/>
  <c r="F17" i="1" s="1"/>
  <c r="D16" i="1"/>
  <c r="F16" i="1" s="1"/>
  <c r="D15" i="1"/>
  <c r="F15" i="1" s="1"/>
  <c r="D14" i="1"/>
  <c r="F14" i="1" s="1"/>
  <c r="D13" i="1"/>
  <c r="F13" i="1" s="1"/>
  <c r="D12" i="1"/>
  <c r="F12" i="1" s="1"/>
  <c r="F236" i="1" l="1"/>
  <c r="F164" i="1"/>
  <c r="F38" i="1"/>
  <c r="F130" i="1"/>
  <c r="F95" i="1"/>
  <c r="F237" i="1" l="1"/>
  <c r="F238" i="1"/>
  <c r="F239" i="1" l="1"/>
</calcChain>
</file>

<file path=xl/sharedStrings.xml><?xml version="1.0" encoding="utf-8"?>
<sst xmlns="http://schemas.openxmlformats.org/spreadsheetml/2006/main" count="431" uniqueCount="209">
  <si>
    <t>DARBŲ  KIEKIŲ  ŽINIARAŠTIS</t>
  </si>
  <si>
    <t>Statinių grupė     M25-28 Žemynos gimnazija Čiobiškio g. 16, Vilnius</t>
  </si>
  <si>
    <t>Statinys                1 Skaityklos remonto darbai ,,Magiškos skaitymo erdvės"</t>
  </si>
  <si>
    <t>Žiniaraštis             1 Remonto darbai</t>
  </si>
  <si>
    <t>Sąm.</t>
  </si>
  <si>
    <t>Darbų ir išlaidų</t>
  </si>
  <si>
    <t>Mato</t>
  </si>
  <si>
    <t>Kiekis</t>
  </si>
  <si>
    <t xml:space="preserve">Kaina </t>
  </si>
  <si>
    <t xml:space="preserve">EUR       </t>
  </si>
  <si>
    <t>eil.</t>
  </si>
  <si>
    <t>aprašymai</t>
  </si>
  <si>
    <t>vnt</t>
  </si>
  <si>
    <t>Vieneto kaina</t>
  </si>
  <si>
    <t>Iš viso</t>
  </si>
  <si>
    <t>Remonto darbai</t>
  </si>
  <si>
    <t>Senų dažų pašalinimas nuo sienų paviršių, dažytų emaliuotais dažais               (100 m2 nuvalyto paviršiaus)  k8=1.17</t>
  </si>
  <si>
    <t>100m2</t>
  </si>
  <si>
    <t>Sienų atskirų vietų iki 5 m2 ploto tinko remontas cemento-kalkių skiediniu  k8=1.15</t>
  </si>
  <si>
    <t>m2</t>
  </si>
  <si>
    <t>Sienų vidinių paviršių pagrindo gruntavimas giliai įsigeriančiais gruntais voleliu</t>
  </si>
  <si>
    <t>Sienų vidinių paviršių glaistymas gipsiniais glaistais (pirmasis 1.00 mm  storio sluoksnis)</t>
  </si>
  <si>
    <t>Sienų vidinių paviršių glaistymas gipsiniais glaistais (kartotinis 1.00 mm  storio sluoksnis)</t>
  </si>
  <si>
    <t>Sienų vidinių paviršių tarpinis gruntavimas voleliu</t>
  </si>
  <si>
    <t>Sienų vidinių paviršių dažymas emulsiniais dažais vienu sluoksniu voleliu</t>
  </si>
  <si>
    <t>Sienų vidinių paviršių dažymas emulsiniais dažais antru arba kartotiniu sluoksniu voleliu</t>
  </si>
  <si>
    <t>Horizontalių ir vertikalių briaunų aptaisymas apsauginiais kampiniais profiliais  k9=1.15</t>
  </si>
  <si>
    <t>m</t>
  </si>
  <si>
    <t>Grindjuosčių nuardymas</t>
  </si>
  <si>
    <t>100m</t>
  </si>
  <si>
    <t>Esamo laminato dangos su paklotu demontavimas  k1=0.60,k2=0.60,k3=0.000</t>
  </si>
  <si>
    <t>Grindų išlyginamųjų sluoksnių įrengimas, naudojant sausus mišinius (sluoksnis 10 mm , gruntuojant pagrindą)</t>
  </si>
  <si>
    <t>Parketinių grindų iš atskirų parketo lentelių klojimas</t>
  </si>
  <si>
    <t>Dažytos polistireno grindjuostės 10cm montavimas</t>
  </si>
  <si>
    <t>Anksčiau dažytų radiatorių, briaunotų vamzdžių dažymas du kartus aliejiniais dažais</t>
  </si>
  <si>
    <t>"Amstrong" akustinių pakabinamų lubų su metalo konstrukcija ir plokštėmis 600x600 mm įrengimas</t>
  </si>
  <si>
    <t>Pakabinamų lubų iš plokščių Amstrong išardymas</t>
  </si>
  <si>
    <t>Medinių durų angų užpildymo išardymas mūro sienose, nukapojant tinką</t>
  </si>
  <si>
    <t>Naujų aliuminių priešdūminių durų montavimas</t>
  </si>
  <si>
    <t>Stumdoma baldinė atitvara</t>
  </si>
  <si>
    <t>Mūrinių pertvarų išardymas rankiniu būdu, be plytų atrinkimo  k8=1.17</t>
  </si>
  <si>
    <t>m3</t>
  </si>
  <si>
    <t>Interaktyvi siena</t>
  </si>
  <si>
    <t>kompl.</t>
  </si>
  <si>
    <t>Medžiagų (suverstinių ir parankių) panešimas 10 m atstumu</t>
  </si>
  <si>
    <t>t</t>
  </si>
  <si>
    <t>Nešant daugiau kaip 10 m atstumu už papildomus 10 m prie normatyvų R23-71 pridėti  k4=2.000</t>
  </si>
  <si>
    <t>Statybinių šiukšlių išvežimas 10 km atstumu automobiliais-savivarčiais, pakraunant rankiniu būdu</t>
  </si>
  <si>
    <t>Transportuojant statybines šiukšles už kiekvieną papildomą kilometrą pridėti  k4=15.000</t>
  </si>
  <si>
    <t>Žiniaraštis             2 El. darbai</t>
  </si>
  <si>
    <t>El. darbai</t>
  </si>
  <si>
    <t>Signalinių žibintų su užrašu "įėjimas", "išėjimas" ir pan. montavimas</t>
  </si>
  <si>
    <t>100vnt</t>
  </si>
  <si>
    <t>Signalinis žibintas su 1h akumuliatoriu</t>
  </si>
  <si>
    <t>Šviestuvo į (prozektorius ) į linijini begi, LED 18 W montavimas</t>
  </si>
  <si>
    <t>vnt.</t>
  </si>
  <si>
    <t>Šviestuvas į (prozektorius ) į linijini begi, LED 18 W</t>
  </si>
  <si>
    <t>Šviestuvų linijinijų į lijinijini begi LED 30W montavimas</t>
  </si>
  <si>
    <t>10 vnt.</t>
  </si>
  <si>
    <t>Šviestuvas linijinis   į linijini begi, LED ? 30 W</t>
  </si>
  <si>
    <t>Linijinis begis 3F</t>
  </si>
  <si>
    <t>begio galinis dangtelis</t>
  </si>
  <si>
    <t>begio pajungimo dangtelis</t>
  </si>
  <si>
    <t>Begio sujungimas</t>
  </si>
  <si>
    <t>Jungiklio montavimas, kai instaliacija paslėptoji</t>
  </si>
  <si>
    <t>Hermetinių ir pusiauhermetinių rozečių montavimas</t>
  </si>
  <si>
    <t>Kompiuterinio kištukinio lizdo montavimas</t>
  </si>
  <si>
    <t>Kompiuterio lizdai KLRJ45 (vienviečiai)</t>
  </si>
  <si>
    <t>.Kabelio tiesimas mūro siena, kai 1m kabelio masė iki 1kg</t>
  </si>
  <si>
    <t>Galios kabeliai  3x1.5</t>
  </si>
  <si>
    <t>Galios kabeliai  3x2.5</t>
  </si>
  <si>
    <t>Galios kabeliai  5x1.5</t>
  </si>
  <si>
    <t>Galios kabeliai  5x4.0</t>
  </si>
  <si>
    <t>Variniai kabeliai  5x2.5</t>
  </si>
  <si>
    <t>Signalinio kabelio tarp sistemos elementų tiesimas paruoštose vagose (po tinku)</t>
  </si>
  <si>
    <t>Kompiuterinis kabelis UTP viengyslis, CAT5E</t>
  </si>
  <si>
    <t>Rysiu spinta 19" 6U, su aitinimo ir komutavimo panelemis</t>
  </si>
  <si>
    <t>Modulinių paskirstymo potinkinių skydelių surinkimas ir montavimas į paruoštas nišas, kai skydelyje (modulių 24 vnt)</t>
  </si>
  <si>
    <t>Automatiniai jungikliai 16 A 1P S201-B 16</t>
  </si>
  <si>
    <t>Automatiniai jungikliai 16 A 3P S203-B 16</t>
  </si>
  <si>
    <t>Srovės nuotekio relė 3F25A</t>
  </si>
  <si>
    <t>Grindinė dėzes iki 12mod. montavimas</t>
  </si>
  <si>
    <t>Grindinė deze iki 12mod.</t>
  </si>
  <si>
    <t>Kistukinių lizdų i grindines dezes montavimas</t>
  </si>
  <si>
    <t>Kistukiniai lizdai i grindines dezes</t>
  </si>
  <si>
    <t>RJ 45 lizdas į grindine deze</t>
  </si>
  <si>
    <t>Kabelių, laidų apsaugos iš plastikinių vamzdžių klojimas, tvirtinant prie konstrukcijų, kai vamzdžių išorinis skersmuo  iki 32 mm</t>
  </si>
  <si>
    <t>Elektros instaliacijos vamzdžiai TRL iš PVC (lygūs, su movomis) 20/17.8mm</t>
  </si>
  <si>
    <t>Elektros instaliacijos vamzdžiai TRL iš PVC (lygūs, su movomis) 32/29.4mm</t>
  </si>
  <si>
    <t>Kabelio izoliacijos varžos matavimas</t>
  </si>
  <si>
    <t>Vagų iškirtimas paslėptai elektros instalicijai vagotuvu tinkuotose sienose</t>
  </si>
  <si>
    <t>Lizdų ir vagų užtaisymas (tinkavimas), nutiesus apšvietimo tinklo laidus sienų paviršiuose  k8=1.17</t>
  </si>
  <si>
    <t>100 m</t>
  </si>
  <si>
    <t>Skylių gręžimas iki 100 mm skersmens deimantiniais grąžtais</t>
  </si>
  <si>
    <t>Adresiniu optiniu davikliu montavimas, be medziagos</t>
  </si>
  <si>
    <t>Mikroprocesorinės priešgaisrinės adresinės sistemos derininimas</t>
  </si>
  <si>
    <t>Šviestuvų demontavimas</t>
  </si>
  <si>
    <t>Jungiklių, perjungiklių, rozečių demontavimas</t>
  </si>
  <si>
    <t>Gaisrines signalizacijos davikliu demontavimas  k1=0.60,k2=0.60,k3=0.000</t>
  </si>
  <si>
    <t>Žiniaraštis             3 Kondicionavimo įrengimas</t>
  </si>
  <si>
    <t>Kondicionavimo įrengimas</t>
  </si>
  <si>
    <t>Kondicionierių išorinių agregatų montavimas nuo pastovų, kai vidiniai agregatai prijungiami 2 jungtimis , išorinio agregato šaldymo galia daugiau 20 kW</t>
  </si>
  <si>
    <t>6-os kartos aukšto efektyvumo išorinis VRF lauko blokas. Pritaikytas dvivamzdei HP arba trivamzdei HR sistemoms. Nom. galia: Qšal. - 22.4 kW; Qšil. - 25.2 kW.(El. įv. 380V. ph~3).  Matmenys (PxAxG) mm.:930x1745x760.</t>
  </si>
  <si>
    <t>Kondicionierių vidinių sieninių agregatų montavimas, kai agregato šaldymo galia  daugiau 5 kW iki 7 kW</t>
  </si>
  <si>
    <t>.5-os kartos vidinis kasietinis (4 krypčių) blokas. Galia: Qšal.-5.6 kW; Qšild.-6.3 kW. Garso slėgis (A/V/Ž): 37/35/34dBA. Matmenys (PxAxG) mm.:570x256x570. Svoris 15.0 kg. Turi kondensato siurbliuką.</t>
  </si>
  <si>
    <t>Trišakis Vidiniams blokams, dvivamzdei sistemai (2) montavimas</t>
  </si>
  <si>
    <t>Trišakis Vidiniams blokams, dvivamzdei sistemai (2)</t>
  </si>
  <si>
    <t>Kasetinio bloko grotelių montavimas</t>
  </si>
  <si>
    <t>Kasetinio bloko grotelės (4-ių pusių kasetei) 620x620 RAL9003 White</t>
  </si>
  <si>
    <t>Laidinis valdymo pultas (Baltas). Su splavotu LCD ekranu. Turi termodaviklį. Turi drėgmės indikaciją. (Tinkamas jungimui su radiatorių valdikliu PRAR*-1)</t>
  </si>
  <si>
    <t>Grupės kabelis</t>
  </si>
  <si>
    <t>Varinių vamzdelių, kai jų skersmuo iki 10 mm, montavimas srieginiais sujungimais</t>
  </si>
  <si>
    <t>Varinis vamzdukas 6.35 : 12.7</t>
  </si>
  <si>
    <t>Varinis vamzdukas 9.52 : 15.88</t>
  </si>
  <si>
    <t>Varinis vamzdukas 9.52 : 19.05</t>
  </si>
  <si>
    <t>Varinis vamzdukas 9.52 : 22.2</t>
  </si>
  <si>
    <t>Oro kondicionavimo sistemų užpildymas šaldymo skysčiais</t>
  </si>
  <si>
    <t>Ventiliacijos sistemos su oro kondicionavimu derinimas</t>
  </si>
  <si>
    <t>Kondensato nuvedimo sistemos su sauso tipo sifonu įrengimas  k8=1.03</t>
  </si>
  <si>
    <t>kondensato nuvedimo sifonas</t>
  </si>
  <si>
    <t>Atraminių konstrukcijų kondicionieriams montavimas</t>
  </si>
  <si>
    <t>Horizontalių skylių gręžimas   kai skylės skersmuo 100mm</t>
  </si>
  <si>
    <t>Skylių užtaisymas tinkuotose pertvarose arba sienose, užtaisant iš abiejų pusių, paklojus vamzdžius</t>
  </si>
  <si>
    <t>Žiniaraštis             4 Vėdinimas</t>
  </si>
  <si>
    <t>Vėdinimas</t>
  </si>
  <si>
    <t>Vėdinimo agregato, kurio našumas iki 1000 m3/h, montavimas</t>
  </si>
  <si>
    <t>Vėdinimo įrenginys-1000m3</t>
  </si>
  <si>
    <t>Valdymo pultas</t>
  </si>
  <si>
    <t>900 mm ilgio apvalių triukšmo slopintuvų montavimas ortakiuose , kai slopintuvo vidaus skersmuo daugiau 200 mm iki 315 mm</t>
  </si>
  <si>
    <t>Apvalūs triukšmo slopintuvai</t>
  </si>
  <si>
    <t>Plieninių apvalių užlankinių ortakių tiesių dalių montavimas , kai ortakio skersmuo iki 160 mm</t>
  </si>
  <si>
    <t>.Plieninių apvalių užlankinių ortakių tiesių dalių montavimas , kai ortakio skersmuo daugiau 160 mm iki 315 mm</t>
  </si>
  <si>
    <t>Cinkuoto plieno ortakiai d 160</t>
  </si>
  <si>
    <t>Cinkuoto plieno ortakiai d200</t>
  </si>
  <si>
    <t>Cinkuoto plieno ortakiai d 250</t>
  </si>
  <si>
    <t>Cinkuoto plieno ortakiai d 315</t>
  </si>
  <si>
    <t>Ortakių fasoninės dalys</t>
  </si>
  <si>
    <t>Ortakių izoliacija</t>
  </si>
  <si>
    <t>Oro srauto reguliavimo sklendžių montavimas apvaliuose ortakiuose , kai jungties skersmuo daugiau 160 mm iki 315 mm</t>
  </si>
  <si>
    <t>Oro srauto reguliavimo sklendės d 315</t>
  </si>
  <si>
    <t>Tvirtinimo medžiagos</t>
  </si>
  <si>
    <t>Difuzorių montavimas , kai jungties skersmuo iki 160 mm</t>
  </si>
  <si>
    <t>Oro tiekimo/ištraukimo difuzorius</t>
  </si>
  <si>
    <t>Elektros privedimo darbai</t>
  </si>
  <si>
    <t>Angų gręžimas</t>
  </si>
  <si>
    <t>Ventiliacijos sistemos derinimas</t>
  </si>
  <si>
    <t>Oro srauto greičio matavimas (vienas matavimas)</t>
  </si>
  <si>
    <t>Viso Eur</t>
  </si>
  <si>
    <t>PVM 21 pr, Eur</t>
  </si>
  <si>
    <t>Viso  Eur su PVM</t>
  </si>
  <si>
    <t>Žiniaraštis            5 Papildomi darbai</t>
  </si>
  <si>
    <t>Papildomi darbai</t>
  </si>
  <si>
    <t>Anksčiau dažytų angokraščių vandeniniais dažais nuvalymas, nuplaunant paviršių</t>
  </si>
  <si>
    <t>Angokrasčių paviršių pagrindo gruntavimas giliai įsigeriančiais gruntais voleliu</t>
  </si>
  <si>
    <t>Angokraščių paviršių glaistymas gipsiniais glaistais (pirmasis 1.00 mm  storio sluoksnis)</t>
  </si>
  <si>
    <t>Angokraščių paviršių glaistymas gipsiniais glaistais (kartotinis 1.00 mm  storio sluoksnis)</t>
  </si>
  <si>
    <t>Angokraščių paviršių pagrindo gruntavimas sukibimą gerinančiais gruntais voleliu</t>
  </si>
  <si>
    <t>Angokraščių vidinių paviršių dažymas emulsiniais dažais vienu sluoksniu voleliu</t>
  </si>
  <si>
    <t>Angokraščių vidinių paviršių dažymas emulsiniais dažais antru arba kartotiniu sluoksniu voleliu</t>
  </si>
  <si>
    <t>Vinilinės grindų dangų įrengimas</t>
  </si>
  <si>
    <t>Vinilinė danga</t>
  </si>
  <si>
    <t>Plastmasinės grindjuostės</t>
  </si>
  <si>
    <t>Gridjuostės iš polivinilo chlorido</t>
  </si>
  <si>
    <t>Monolitinių betoninių pertvarų išardymas  k8=1.17</t>
  </si>
  <si>
    <t>Plieninių sąramų, sijų iki 25 kg masės montavimas rankiniu būdu</t>
  </si>
  <si>
    <t>Cementinio skiedinio grindų išlyginamųjų sluoksnių įrengimas rankiniu būdu, kai sluoksnio storis  40 mm</t>
  </si>
  <si>
    <t>Surenkamos-išardomos pertvaros su įstiklinimu</t>
  </si>
  <si>
    <t>Stiklinės pertvaros</t>
  </si>
  <si>
    <t>Stiklinių durų blokų montavimas stiklo pertvarose, kai plotas iki 2 m2</t>
  </si>
  <si>
    <t>Stiklinės durys</t>
  </si>
  <si>
    <t>Dvisluoksnių gipskartonio pertvarų su metaliniu karkasu ir 100mm izoliacijos sluoksniu įrengimas</t>
  </si>
  <si>
    <t>Sienų aptaisymas gipskartonio plokštėmis, klijuojant prie pagrindo</t>
  </si>
  <si>
    <t>Revizinių durelių montavimas</t>
  </si>
  <si>
    <t>Revizinės durelės</t>
  </si>
  <si>
    <t>Vidaus angokraščių paviršių aptaisymas plokštėmis, tvirtinant prie įrengto medinio karkaso, kai plokštės  medžio plaušo</t>
  </si>
  <si>
    <t>Baldinė plokštė</t>
  </si>
  <si>
    <t>Metalinio tinklo skydų tvoros įrengimas , kai stulpai metaliniai  k8=1.03</t>
  </si>
  <si>
    <t>Vielos tinklo skydai</t>
  </si>
  <si>
    <t>Vartelių įrengimas, pastatant metalinius stulpus  k8=1.04</t>
  </si>
  <si>
    <t>Metalinės vartelių varčios</t>
  </si>
  <si>
    <t>Keitiklis su nepertraukiamu išėjimo signalu (su papildomu stiprintuvu - keitikliu)</t>
  </si>
  <si>
    <t>Kompiuterinio tinklo atšakotuvo montavimas</t>
  </si>
  <si>
    <t>Kompiuterinis komutatorius HPE Networking Instant On 1930 24G Class4 PoE 4SFP / SFP+ 195W Switch - Switch L3-Managed - 24x10 / 100 / 1000 (PoE)+ 4x1 (pasiūl. North Solutions, UAB)</t>
  </si>
  <si>
    <t>Wifi įrenginys</t>
  </si>
  <si>
    <t>Optinis kabelis 2dviejų skaidulų MDIC/FTTH LSZH 2xSM G.657.A1</t>
  </si>
  <si>
    <t>Optinės suvirinimo kasetės montavimas</t>
  </si>
  <si>
    <t>Optinė suvirinimo kasetė</t>
  </si>
  <si>
    <t>Vožtuvų, sklendžių, užkaišų montavimas apvaliuose ortakiuose , kai jungties skersmuo  315 mm</t>
  </si>
  <si>
    <t>Vožtuvai, sklendės, užkaišai D315</t>
  </si>
  <si>
    <t>Vožtuvų, sklendžių, užkaišų montavimas apvaliuose ortakiuose , kai jungties skersmuo 250 mm</t>
  </si>
  <si>
    <t>Vožtuvai, sklendės, užkaišai D250</t>
  </si>
  <si>
    <t>Vožtuvų, sklendžių, užkaišų montavimas apvaliuose ortakiuose , kai jungties skersmuo 200 mm</t>
  </si>
  <si>
    <t>Vožtuvai, sklendės, užkaišai D200</t>
  </si>
  <si>
    <t>Vidaus nuotekų plastikinių skirstomųjų vamzdynų ir stovų vamzdžių montavimas , kai nominalusis vidinis skersmuo iki 50 mm (m vamzdyno)</t>
  </si>
  <si>
    <t>Plastikiniai vamzdžiai su movomis 50x3.0x100 su gum. Tarpin. (vid.nuotek Optima)</t>
  </si>
  <si>
    <t>Nuotekų vamzdyno prijungimas, įsipjaunant į esamus nuotakyno plastikinius vamzdynus balniškomis atšakomis , kai vamzdyno skersmuo iki 160 mm  k9=1.15</t>
  </si>
  <si>
    <t>Balninė atšaka D50</t>
  </si>
  <si>
    <t>Vidaus nuotekų plastikinių vamzdynų jungiamųjų (fasoninių) dalių montavimas , kai nominalusis vidinis skersmuo iki 50 mm</t>
  </si>
  <si>
    <t>FV-plast alkūnės 45' d50 mm</t>
  </si>
  <si>
    <t>Vamzd., kurių D iki 50mm, prijung.prie veik.vid.šild.ir vandent.sist.  k8=1.03</t>
  </si>
  <si>
    <t>Vandentiekio, šildymo ir suspausto oro vamzdynų iš plastikinių vamzdžių tiesimas, tvirtinant prie konstrukcijų ( vamzdžio išorinis skersmuo iki 32 mm)</t>
  </si>
  <si>
    <t>Plastikiniai vamzdžiai PPR D18</t>
  </si>
  <si>
    <t>Atraminių detalių, plastikinio vamzdyno pajungimo galinėms alkūnėms tvirtinimas prie mūro sienos medsraigčiais</t>
  </si>
  <si>
    <t>Plieninių vamzdžių jungimas srieginėmis movomis, alkūnėmis, perėjimais ( vamzdžio išorinis skersmuo iki 22 mm)</t>
  </si>
  <si>
    <t>Prietaisinė alkūnė 16x1/2' L-82mm</t>
  </si>
  <si>
    <t>El. Instaliacijos plastikinių kanalų iki 100x50mm skersmens montavimas, tvirtinant prie betono sienos</t>
  </si>
  <si>
    <t>Plastikiniai kanalai 100x50</t>
  </si>
  <si>
    <t>Vožtuvų, sklendžių, užkaišų montavimas apvaliuose ortakiuose , kai jungties skersmuo  160 mm</t>
  </si>
  <si>
    <t>Oro srauto reguliavimo sklendė d160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</si>
</sst>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164" formatCode="??0.0?????;\-?0.0?????;?"/>
    <numFmt numFmtId="165" formatCode="????????0.0?;\-???????0.0?;?"/>
    <numFmt numFmtId="166" formatCode="?????0.0??;\-????0.0??;?"/>
    <numFmt numFmtId="167" formatCode="0.00_ ;\-0.00\ "/>
    <numFmt numFmtId="168" formatCode="??????0.0???;\-?????0.0???;?"/>
  </numFmts>
  <fonts count="14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2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Arial Baltic"/>
      <charset val="186"/>
    </font>
    <font>
      <b/>
      <sz val="8"/>
      <color theme="1"/>
      <name val="Arial Baltic"/>
      <charset val="186"/>
    </font>
    <font>
      <sz val="9"/>
      <color theme="1"/>
      <name val="Arial Baltic"/>
      <charset val="186"/>
    </font>
    <font>
      <sz val="8"/>
      <color theme="1"/>
      <name val="MonospaceLT"/>
    </font>
    <font>
      <sz val="9"/>
      <name val="Arial Baltic"/>
      <charset val="186"/>
    </font>
    <font>
      <sz val="8"/>
      <name val="Arial Baltic"/>
      <charset val="186"/>
    </font>
    <font>
      <sz val="8"/>
      <name val="MonospaceLT"/>
    </font>
    <font>
      <b/>
      <sz val="8"/>
      <color theme="1"/>
      <name val="MonospaceLT"/>
      <charset val="186"/>
    </font>
    <font>
      <b/>
      <sz val="8"/>
      <color rgb="FFFF0000"/>
      <name val="MonospaceLT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64" fontId="8" fillId="0" borderId="0" xfId="0" applyNumberFormat="1" applyFont="1" applyAlignment="1">
      <alignment vertical="top"/>
    </xf>
    <xf numFmtId="2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5" fillId="0" borderId="6" xfId="0" applyFont="1" applyBorder="1" applyAlignment="1">
      <alignment horizontal="right" wrapText="1"/>
    </xf>
    <xf numFmtId="0" fontId="0" fillId="0" borderId="6" xfId="0" applyBorder="1"/>
    <xf numFmtId="166" fontId="8" fillId="0" borderId="0" xfId="0" applyNumberFormat="1" applyFont="1" applyAlignment="1">
      <alignment vertical="top"/>
    </xf>
    <xf numFmtId="49" fontId="9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164" fontId="11" fillId="0" borderId="0" xfId="0" applyNumberFormat="1" applyFont="1" applyAlignment="1">
      <alignment horizontal="right" vertical="top"/>
    </xf>
    <xf numFmtId="168" fontId="11" fillId="0" borderId="0" xfId="0" applyNumberFormat="1" applyFont="1" applyAlignment="1">
      <alignment horizontal="right" vertical="top"/>
    </xf>
    <xf numFmtId="165" fontId="11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2" fillId="0" borderId="0" xfId="0" applyNumberFormat="1" applyFont="1" applyAlignment="1">
      <alignment vertical="top"/>
    </xf>
    <xf numFmtId="7" fontId="12" fillId="0" borderId="0" xfId="0" applyNumberFormat="1" applyFont="1" applyAlignment="1">
      <alignment vertical="top"/>
    </xf>
    <xf numFmtId="167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165" fontId="13" fillId="0" borderId="0" xfId="0" applyNumberFormat="1" applyFont="1" applyAlignment="1">
      <alignment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turas.nestiukas\AppData\Local\Microsoft\Windows\INetCache\Content.Outlook\5ISIVSNI\AKTAI%20Vilniaus%20&#381;emynos%20gimnazija.xls" TargetMode="External"/><Relationship Id="rId1" Type="http://schemas.openxmlformats.org/officeDocument/2006/relationships/externalLinkPath" Target="file:///C:\Users\arturas.nestiukas\AppData\Local\Microsoft\Windows\INetCache\Content.Outlook\5ISIVSNI\AKTAI%20Vilniaus%20&#381;emynos%20gimnazi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iekių pokyčių lentelė"/>
      <sheetName val="samata"/>
      <sheetName val="remontas"/>
      <sheetName val="Elektra"/>
      <sheetName val="ok"/>
      <sheetName val="vėdinimas"/>
      <sheetName val="F3"/>
    </sheetNames>
    <sheetDataSet>
      <sheetData sheetId="0">
        <row r="12">
          <cell r="L12">
            <v>2.12</v>
          </cell>
        </row>
        <row r="13">
          <cell r="L13">
            <v>35.9</v>
          </cell>
        </row>
        <row r="14">
          <cell r="L14">
            <v>2.12</v>
          </cell>
        </row>
        <row r="15">
          <cell r="L15">
            <v>2.12</v>
          </cell>
        </row>
        <row r="16">
          <cell r="L16">
            <v>2.12</v>
          </cell>
        </row>
        <row r="17">
          <cell r="L17">
            <v>2.12</v>
          </cell>
        </row>
        <row r="18">
          <cell r="L18">
            <v>2.12</v>
          </cell>
        </row>
        <row r="19">
          <cell r="L19">
            <v>2.12</v>
          </cell>
        </row>
        <row r="20">
          <cell r="L20">
            <v>80.8</v>
          </cell>
        </row>
        <row r="21">
          <cell r="L21">
            <v>1.0149999999999999</v>
          </cell>
        </row>
        <row r="22">
          <cell r="L22">
            <v>1.68</v>
          </cell>
        </row>
        <row r="23">
          <cell r="L23">
            <v>1.68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27.2</v>
          </cell>
        </row>
        <row r="27">
          <cell r="L27">
            <v>168</v>
          </cell>
        </row>
        <row r="28">
          <cell r="L28">
            <v>1.68</v>
          </cell>
        </row>
        <row r="29">
          <cell r="L29">
            <v>0.08</v>
          </cell>
        </row>
        <row r="30">
          <cell r="L30">
            <v>4.4000000000000004</v>
          </cell>
        </row>
        <row r="31">
          <cell r="L31">
            <v>0</v>
          </cell>
        </row>
        <row r="32">
          <cell r="L32">
            <v>3.5</v>
          </cell>
        </row>
        <row r="33">
          <cell r="L33">
            <v>1</v>
          </cell>
        </row>
        <row r="34">
          <cell r="L34">
            <v>16.2</v>
          </cell>
        </row>
        <row r="35">
          <cell r="L35">
            <v>16.2</v>
          </cell>
        </row>
        <row r="36">
          <cell r="L36">
            <v>16.2</v>
          </cell>
        </row>
        <row r="37">
          <cell r="L37">
            <v>16.2</v>
          </cell>
        </row>
        <row r="40">
          <cell r="L40">
            <v>0.02</v>
          </cell>
        </row>
        <row r="41">
          <cell r="L41">
            <v>2</v>
          </cell>
        </row>
        <row r="42">
          <cell r="L42">
            <v>24</v>
          </cell>
        </row>
        <row r="43">
          <cell r="L43">
            <v>24</v>
          </cell>
        </row>
        <row r="44">
          <cell r="L44">
            <v>0.38</v>
          </cell>
        </row>
        <row r="45">
          <cell r="L45">
            <v>38</v>
          </cell>
        </row>
        <row r="46">
          <cell r="L46">
            <v>36</v>
          </cell>
        </row>
        <row r="47">
          <cell r="L47">
            <v>18</v>
          </cell>
        </row>
        <row r="48">
          <cell r="L48">
            <v>18</v>
          </cell>
        </row>
        <row r="49">
          <cell r="L49">
            <v>19</v>
          </cell>
        </row>
        <row r="50">
          <cell r="L50">
            <v>0.1</v>
          </cell>
        </row>
        <row r="51">
          <cell r="L51">
            <v>0.09</v>
          </cell>
        </row>
        <row r="52">
          <cell r="L52">
            <v>1</v>
          </cell>
        </row>
        <row r="53">
          <cell r="L53">
            <v>1</v>
          </cell>
        </row>
        <row r="54">
          <cell r="L54">
            <v>6.22</v>
          </cell>
        </row>
        <row r="55">
          <cell r="L55">
            <v>105</v>
          </cell>
        </row>
        <row r="56">
          <cell r="L56">
            <v>290</v>
          </cell>
        </row>
        <row r="57">
          <cell r="L57">
            <v>145</v>
          </cell>
        </row>
        <row r="58">
          <cell r="L58">
            <v>50</v>
          </cell>
        </row>
        <row r="59">
          <cell r="L59">
            <v>32</v>
          </cell>
        </row>
        <row r="60">
          <cell r="L60">
            <v>13.8</v>
          </cell>
        </row>
        <row r="61">
          <cell r="L61">
            <v>1225</v>
          </cell>
        </row>
        <row r="62">
          <cell r="L62">
            <v>1</v>
          </cell>
        </row>
        <row r="63">
          <cell r="L63">
            <v>1</v>
          </cell>
        </row>
        <row r="64">
          <cell r="L64">
            <v>11</v>
          </cell>
        </row>
        <row r="65">
          <cell r="L65">
            <v>3</v>
          </cell>
        </row>
        <row r="66">
          <cell r="L66">
            <v>1</v>
          </cell>
        </row>
        <row r="67">
          <cell r="L67">
            <v>24</v>
          </cell>
        </row>
        <row r="68">
          <cell r="L68">
            <v>24</v>
          </cell>
        </row>
        <row r="69">
          <cell r="L69">
            <v>0.52</v>
          </cell>
        </row>
        <row r="70">
          <cell r="L70">
            <v>52</v>
          </cell>
        </row>
        <row r="71">
          <cell r="L71">
            <v>41</v>
          </cell>
        </row>
        <row r="72">
          <cell r="L72">
            <v>41</v>
          </cell>
        </row>
        <row r="73">
          <cell r="L73">
            <v>3.67</v>
          </cell>
        </row>
        <row r="74">
          <cell r="L74">
            <v>367</v>
          </cell>
        </row>
        <row r="77">
          <cell r="L77">
            <v>60</v>
          </cell>
        </row>
        <row r="78">
          <cell r="L78">
            <v>1</v>
          </cell>
        </row>
        <row r="79">
          <cell r="L79">
            <v>0.75</v>
          </cell>
        </row>
        <row r="80">
          <cell r="L80">
            <v>0.75</v>
          </cell>
        </row>
        <row r="81">
          <cell r="L81">
            <v>0.2</v>
          </cell>
        </row>
        <row r="82">
          <cell r="L82">
            <v>6</v>
          </cell>
        </row>
        <row r="83">
          <cell r="L83">
            <v>1</v>
          </cell>
        </row>
        <row r="84">
          <cell r="L84">
            <v>0.26</v>
          </cell>
        </row>
        <row r="85">
          <cell r="L85">
            <v>0.04</v>
          </cell>
        </row>
        <row r="86">
          <cell r="L86">
            <v>6</v>
          </cell>
        </row>
        <row r="89">
          <cell r="L89">
            <v>1</v>
          </cell>
        </row>
        <row r="90">
          <cell r="L90">
            <v>1</v>
          </cell>
        </row>
        <row r="91">
          <cell r="L91">
            <v>4</v>
          </cell>
        </row>
        <row r="92">
          <cell r="L92">
            <v>4</v>
          </cell>
        </row>
        <row r="93">
          <cell r="L93">
            <v>6</v>
          </cell>
        </row>
        <row r="94">
          <cell r="L94">
            <v>3</v>
          </cell>
        </row>
        <row r="95">
          <cell r="L95">
            <v>3</v>
          </cell>
        </row>
        <row r="96">
          <cell r="L96">
            <v>4</v>
          </cell>
        </row>
        <row r="97">
          <cell r="L97">
            <v>4</v>
          </cell>
        </row>
        <row r="98">
          <cell r="L98">
            <v>2</v>
          </cell>
        </row>
        <row r="99">
          <cell r="L99">
            <v>2</v>
          </cell>
        </row>
        <row r="100">
          <cell r="L100">
            <v>0.55000000000000004</v>
          </cell>
        </row>
        <row r="101">
          <cell r="L101">
            <v>28</v>
          </cell>
        </row>
        <row r="102">
          <cell r="L102">
            <v>10</v>
          </cell>
        </row>
        <row r="103">
          <cell r="L103">
            <v>17</v>
          </cell>
        </row>
        <row r="104">
          <cell r="L104">
            <v>0</v>
          </cell>
        </row>
        <row r="105">
          <cell r="L105">
            <v>4</v>
          </cell>
        </row>
        <row r="106">
          <cell r="L106">
            <v>1</v>
          </cell>
        </row>
        <row r="107">
          <cell r="L107">
            <v>1</v>
          </cell>
        </row>
        <row r="108">
          <cell r="L108">
            <v>1</v>
          </cell>
        </row>
        <row r="109">
          <cell r="L109">
            <v>1</v>
          </cell>
        </row>
        <row r="110">
          <cell r="L110">
            <v>0.03</v>
          </cell>
        </row>
        <row r="111">
          <cell r="L111">
            <v>3</v>
          </cell>
        </row>
        <row r="114">
          <cell r="L114">
            <v>1</v>
          </cell>
        </row>
        <row r="115">
          <cell r="L115">
            <v>1</v>
          </cell>
        </row>
        <row r="116">
          <cell r="L116">
            <v>1</v>
          </cell>
        </row>
        <row r="117">
          <cell r="L117">
            <v>2</v>
          </cell>
        </row>
        <row r="118">
          <cell r="L118">
            <v>2</v>
          </cell>
        </row>
        <row r="119">
          <cell r="L119">
            <v>32</v>
          </cell>
        </row>
        <row r="120">
          <cell r="L120">
            <v>128</v>
          </cell>
        </row>
        <row r="121">
          <cell r="L121">
            <v>32</v>
          </cell>
        </row>
        <row r="122">
          <cell r="L122">
            <v>56</v>
          </cell>
        </row>
        <row r="123">
          <cell r="L123">
            <v>49</v>
          </cell>
        </row>
        <row r="124">
          <cell r="L124">
            <v>23</v>
          </cell>
        </row>
        <row r="125">
          <cell r="L125">
            <v>1</v>
          </cell>
        </row>
        <row r="126">
          <cell r="L126">
            <v>0.74</v>
          </cell>
        </row>
        <row r="127">
          <cell r="L127">
            <v>21</v>
          </cell>
        </row>
        <row r="129">
          <cell r="L129">
            <v>4</v>
          </cell>
        </row>
        <row r="130">
          <cell r="L130">
            <v>1</v>
          </cell>
        </row>
        <row r="131">
          <cell r="L131">
            <v>17</v>
          </cell>
        </row>
        <row r="132">
          <cell r="L132">
            <v>17</v>
          </cell>
        </row>
        <row r="133">
          <cell r="L133">
            <v>1</v>
          </cell>
        </row>
        <row r="134">
          <cell r="L134">
            <v>9</v>
          </cell>
        </row>
        <row r="135">
          <cell r="L135">
            <v>1</v>
          </cell>
        </row>
        <row r="136">
          <cell r="L13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E115-711B-451E-8412-9149CE2C7A60}">
  <dimension ref="A2:F239"/>
  <sheetViews>
    <sheetView tabSelected="1" topLeftCell="A221" zoomScale="115" zoomScaleNormal="115" workbookViewId="0">
      <selection activeCell="J230" sqref="J230"/>
    </sheetView>
  </sheetViews>
  <sheetFormatPr defaultRowHeight="14.4"/>
  <cols>
    <col min="1" max="1" width="3.109375" customWidth="1"/>
    <col min="2" max="2" width="48.109375" customWidth="1"/>
    <col min="4" max="4" width="10.5546875" customWidth="1"/>
    <col min="5" max="5" width="11.6640625" customWidth="1"/>
    <col min="6" max="6" width="12.33203125" customWidth="1"/>
    <col min="257" max="257" width="3.109375" customWidth="1"/>
    <col min="258" max="258" width="48.109375" customWidth="1"/>
    <col min="260" max="260" width="10.5546875" customWidth="1"/>
    <col min="261" max="261" width="11.6640625" customWidth="1"/>
    <col min="262" max="262" width="12.33203125" customWidth="1"/>
    <col min="513" max="513" width="3.109375" customWidth="1"/>
    <col min="514" max="514" width="48.109375" customWidth="1"/>
    <col min="516" max="516" width="10.5546875" customWidth="1"/>
    <col min="517" max="517" width="11.6640625" customWidth="1"/>
    <col min="518" max="518" width="12.33203125" customWidth="1"/>
    <col min="769" max="769" width="3.109375" customWidth="1"/>
    <col min="770" max="770" width="48.109375" customWidth="1"/>
    <col min="772" max="772" width="10.5546875" customWidth="1"/>
    <col min="773" max="773" width="11.6640625" customWidth="1"/>
    <col min="774" max="774" width="12.33203125" customWidth="1"/>
    <col min="1025" max="1025" width="3.109375" customWidth="1"/>
    <col min="1026" max="1026" width="48.109375" customWidth="1"/>
    <col min="1028" max="1028" width="10.5546875" customWidth="1"/>
    <col min="1029" max="1029" width="11.6640625" customWidth="1"/>
    <col min="1030" max="1030" width="12.33203125" customWidth="1"/>
    <col min="1281" max="1281" width="3.109375" customWidth="1"/>
    <col min="1282" max="1282" width="48.109375" customWidth="1"/>
    <col min="1284" max="1284" width="10.5546875" customWidth="1"/>
    <col min="1285" max="1285" width="11.6640625" customWidth="1"/>
    <col min="1286" max="1286" width="12.33203125" customWidth="1"/>
    <col min="1537" max="1537" width="3.109375" customWidth="1"/>
    <col min="1538" max="1538" width="48.109375" customWidth="1"/>
    <col min="1540" max="1540" width="10.5546875" customWidth="1"/>
    <col min="1541" max="1541" width="11.6640625" customWidth="1"/>
    <col min="1542" max="1542" width="12.33203125" customWidth="1"/>
    <col min="1793" max="1793" width="3.109375" customWidth="1"/>
    <col min="1794" max="1794" width="48.109375" customWidth="1"/>
    <col min="1796" max="1796" width="10.5546875" customWidth="1"/>
    <col min="1797" max="1797" width="11.6640625" customWidth="1"/>
    <col min="1798" max="1798" width="12.33203125" customWidth="1"/>
    <col min="2049" max="2049" width="3.109375" customWidth="1"/>
    <col min="2050" max="2050" width="48.109375" customWidth="1"/>
    <col min="2052" max="2052" width="10.5546875" customWidth="1"/>
    <col min="2053" max="2053" width="11.6640625" customWidth="1"/>
    <col min="2054" max="2054" width="12.33203125" customWidth="1"/>
    <col min="2305" max="2305" width="3.109375" customWidth="1"/>
    <col min="2306" max="2306" width="48.109375" customWidth="1"/>
    <col min="2308" max="2308" width="10.5546875" customWidth="1"/>
    <col min="2309" max="2309" width="11.6640625" customWidth="1"/>
    <col min="2310" max="2310" width="12.33203125" customWidth="1"/>
    <col min="2561" max="2561" width="3.109375" customWidth="1"/>
    <col min="2562" max="2562" width="48.109375" customWidth="1"/>
    <col min="2564" max="2564" width="10.5546875" customWidth="1"/>
    <col min="2565" max="2565" width="11.6640625" customWidth="1"/>
    <col min="2566" max="2566" width="12.33203125" customWidth="1"/>
    <col min="2817" max="2817" width="3.109375" customWidth="1"/>
    <col min="2818" max="2818" width="48.109375" customWidth="1"/>
    <col min="2820" max="2820" width="10.5546875" customWidth="1"/>
    <col min="2821" max="2821" width="11.6640625" customWidth="1"/>
    <col min="2822" max="2822" width="12.33203125" customWidth="1"/>
    <col min="3073" max="3073" width="3.109375" customWidth="1"/>
    <col min="3074" max="3074" width="48.109375" customWidth="1"/>
    <col min="3076" max="3076" width="10.5546875" customWidth="1"/>
    <col min="3077" max="3077" width="11.6640625" customWidth="1"/>
    <col min="3078" max="3078" width="12.33203125" customWidth="1"/>
    <col min="3329" max="3329" width="3.109375" customWidth="1"/>
    <col min="3330" max="3330" width="48.109375" customWidth="1"/>
    <col min="3332" max="3332" width="10.5546875" customWidth="1"/>
    <col min="3333" max="3333" width="11.6640625" customWidth="1"/>
    <col min="3334" max="3334" width="12.33203125" customWidth="1"/>
    <col min="3585" max="3585" width="3.109375" customWidth="1"/>
    <col min="3586" max="3586" width="48.109375" customWidth="1"/>
    <col min="3588" max="3588" width="10.5546875" customWidth="1"/>
    <col min="3589" max="3589" width="11.6640625" customWidth="1"/>
    <col min="3590" max="3590" width="12.33203125" customWidth="1"/>
    <col min="3841" max="3841" width="3.109375" customWidth="1"/>
    <col min="3842" max="3842" width="48.109375" customWidth="1"/>
    <col min="3844" max="3844" width="10.5546875" customWidth="1"/>
    <col min="3845" max="3845" width="11.6640625" customWidth="1"/>
    <col min="3846" max="3846" width="12.33203125" customWidth="1"/>
    <col min="4097" max="4097" width="3.109375" customWidth="1"/>
    <col min="4098" max="4098" width="48.109375" customWidth="1"/>
    <col min="4100" max="4100" width="10.5546875" customWidth="1"/>
    <col min="4101" max="4101" width="11.6640625" customWidth="1"/>
    <col min="4102" max="4102" width="12.33203125" customWidth="1"/>
    <col min="4353" max="4353" width="3.109375" customWidth="1"/>
    <col min="4354" max="4354" width="48.109375" customWidth="1"/>
    <col min="4356" max="4356" width="10.5546875" customWidth="1"/>
    <col min="4357" max="4357" width="11.6640625" customWidth="1"/>
    <col min="4358" max="4358" width="12.33203125" customWidth="1"/>
    <col min="4609" max="4609" width="3.109375" customWidth="1"/>
    <col min="4610" max="4610" width="48.109375" customWidth="1"/>
    <col min="4612" max="4612" width="10.5546875" customWidth="1"/>
    <col min="4613" max="4613" width="11.6640625" customWidth="1"/>
    <col min="4614" max="4614" width="12.33203125" customWidth="1"/>
    <col min="4865" max="4865" width="3.109375" customWidth="1"/>
    <col min="4866" max="4866" width="48.109375" customWidth="1"/>
    <col min="4868" max="4868" width="10.5546875" customWidth="1"/>
    <col min="4869" max="4869" width="11.6640625" customWidth="1"/>
    <col min="4870" max="4870" width="12.33203125" customWidth="1"/>
    <col min="5121" max="5121" width="3.109375" customWidth="1"/>
    <col min="5122" max="5122" width="48.109375" customWidth="1"/>
    <col min="5124" max="5124" width="10.5546875" customWidth="1"/>
    <col min="5125" max="5125" width="11.6640625" customWidth="1"/>
    <col min="5126" max="5126" width="12.33203125" customWidth="1"/>
    <col min="5377" max="5377" width="3.109375" customWidth="1"/>
    <col min="5378" max="5378" width="48.109375" customWidth="1"/>
    <col min="5380" max="5380" width="10.5546875" customWidth="1"/>
    <col min="5381" max="5381" width="11.6640625" customWidth="1"/>
    <col min="5382" max="5382" width="12.33203125" customWidth="1"/>
    <col min="5633" max="5633" width="3.109375" customWidth="1"/>
    <col min="5634" max="5634" width="48.109375" customWidth="1"/>
    <col min="5636" max="5636" width="10.5546875" customWidth="1"/>
    <col min="5637" max="5637" width="11.6640625" customWidth="1"/>
    <col min="5638" max="5638" width="12.33203125" customWidth="1"/>
    <col min="5889" max="5889" width="3.109375" customWidth="1"/>
    <col min="5890" max="5890" width="48.109375" customWidth="1"/>
    <col min="5892" max="5892" width="10.5546875" customWidth="1"/>
    <col min="5893" max="5893" width="11.6640625" customWidth="1"/>
    <col min="5894" max="5894" width="12.33203125" customWidth="1"/>
    <col min="6145" max="6145" width="3.109375" customWidth="1"/>
    <col min="6146" max="6146" width="48.109375" customWidth="1"/>
    <col min="6148" max="6148" width="10.5546875" customWidth="1"/>
    <col min="6149" max="6149" width="11.6640625" customWidth="1"/>
    <col min="6150" max="6150" width="12.33203125" customWidth="1"/>
    <col min="6401" max="6401" width="3.109375" customWidth="1"/>
    <col min="6402" max="6402" width="48.109375" customWidth="1"/>
    <col min="6404" max="6404" width="10.5546875" customWidth="1"/>
    <col min="6405" max="6405" width="11.6640625" customWidth="1"/>
    <col min="6406" max="6406" width="12.33203125" customWidth="1"/>
    <col min="6657" max="6657" width="3.109375" customWidth="1"/>
    <col min="6658" max="6658" width="48.109375" customWidth="1"/>
    <col min="6660" max="6660" width="10.5546875" customWidth="1"/>
    <col min="6661" max="6661" width="11.6640625" customWidth="1"/>
    <col min="6662" max="6662" width="12.33203125" customWidth="1"/>
    <col min="6913" max="6913" width="3.109375" customWidth="1"/>
    <col min="6914" max="6914" width="48.109375" customWidth="1"/>
    <col min="6916" max="6916" width="10.5546875" customWidth="1"/>
    <col min="6917" max="6917" width="11.6640625" customWidth="1"/>
    <col min="6918" max="6918" width="12.33203125" customWidth="1"/>
    <col min="7169" max="7169" width="3.109375" customWidth="1"/>
    <col min="7170" max="7170" width="48.109375" customWidth="1"/>
    <col min="7172" max="7172" width="10.5546875" customWidth="1"/>
    <col min="7173" max="7173" width="11.6640625" customWidth="1"/>
    <col min="7174" max="7174" width="12.33203125" customWidth="1"/>
    <col min="7425" max="7425" width="3.109375" customWidth="1"/>
    <col min="7426" max="7426" width="48.109375" customWidth="1"/>
    <col min="7428" max="7428" width="10.5546875" customWidth="1"/>
    <col min="7429" max="7429" width="11.6640625" customWidth="1"/>
    <col min="7430" max="7430" width="12.33203125" customWidth="1"/>
    <col min="7681" max="7681" width="3.109375" customWidth="1"/>
    <col min="7682" max="7682" width="48.109375" customWidth="1"/>
    <col min="7684" max="7684" width="10.5546875" customWidth="1"/>
    <col min="7685" max="7685" width="11.6640625" customWidth="1"/>
    <col min="7686" max="7686" width="12.33203125" customWidth="1"/>
    <col min="7937" max="7937" width="3.109375" customWidth="1"/>
    <col min="7938" max="7938" width="48.109375" customWidth="1"/>
    <col min="7940" max="7940" width="10.5546875" customWidth="1"/>
    <col min="7941" max="7941" width="11.6640625" customWidth="1"/>
    <col min="7942" max="7942" width="12.33203125" customWidth="1"/>
    <col min="8193" max="8193" width="3.109375" customWidth="1"/>
    <col min="8194" max="8194" width="48.109375" customWidth="1"/>
    <col min="8196" max="8196" width="10.5546875" customWidth="1"/>
    <col min="8197" max="8197" width="11.6640625" customWidth="1"/>
    <col min="8198" max="8198" width="12.33203125" customWidth="1"/>
    <col min="8449" max="8449" width="3.109375" customWidth="1"/>
    <col min="8450" max="8450" width="48.109375" customWidth="1"/>
    <col min="8452" max="8452" width="10.5546875" customWidth="1"/>
    <col min="8453" max="8453" width="11.6640625" customWidth="1"/>
    <col min="8454" max="8454" width="12.33203125" customWidth="1"/>
    <col min="8705" max="8705" width="3.109375" customWidth="1"/>
    <col min="8706" max="8706" width="48.109375" customWidth="1"/>
    <col min="8708" max="8708" width="10.5546875" customWidth="1"/>
    <col min="8709" max="8709" width="11.6640625" customWidth="1"/>
    <col min="8710" max="8710" width="12.33203125" customWidth="1"/>
    <col min="8961" max="8961" width="3.109375" customWidth="1"/>
    <col min="8962" max="8962" width="48.109375" customWidth="1"/>
    <col min="8964" max="8964" width="10.5546875" customWidth="1"/>
    <col min="8965" max="8965" width="11.6640625" customWidth="1"/>
    <col min="8966" max="8966" width="12.33203125" customWidth="1"/>
    <col min="9217" max="9217" width="3.109375" customWidth="1"/>
    <col min="9218" max="9218" width="48.109375" customWidth="1"/>
    <col min="9220" max="9220" width="10.5546875" customWidth="1"/>
    <col min="9221" max="9221" width="11.6640625" customWidth="1"/>
    <col min="9222" max="9222" width="12.33203125" customWidth="1"/>
    <col min="9473" max="9473" width="3.109375" customWidth="1"/>
    <col min="9474" max="9474" width="48.109375" customWidth="1"/>
    <col min="9476" max="9476" width="10.5546875" customWidth="1"/>
    <col min="9477" max="9477" width="11.6640625" customWidth="1"/>
    <col min="9478" max="9478" width="12.33203125" customWidth="1"/>
    <col min="9729" max="9729" width="3.109375" customWidth="1"/>
    <col min="9730" max="9730" width="48.109375" customWidth="1"/>
    <col min="9732" max="9732" width="10.5546875" customWidth="1"/>
    <col min="9733" max="9733" width="11.6640625" customWidth="1"/>
    <col min="9734" max="9734" width="12.33203125" customWidth="1"/>
    <col min="9985" max="9985" width="3.109375" customWidth="1"/>
    <col min="9986" max="9986" width="48.109375" customWidth="1"/>
    <col min="9988" max="9988" width="10.5546875" customWidth="1"/>
    <col min="9989" max="9989" width="11.6640625" customWidth="1"/>
    <col min="9990" max="9990" width="12.33203125" customWidth="1"/>
    <col min="10241" max="10241" width="3.109375" customWidth="1"/>
    <col min="10242" max="10242" width="48.109375" customWidth="1"/>
    <col min="10244" max="10244" width="10.5546875" customWidth="1"/>
    <col min="10245" max="10245" width="11.6640625" customWidth="1"/>
    <col min="10246" max="10246" width="12.33203125" customWidth="1"/>
    <col min="10497" max="10497" width="3.109375" customWidth="1"/>
    <col min="10498" max="10498" width="48.109375" customWidth="1"/>
    <col min="10500" max="10500" width="10.5546875" customWidth="1"/>
    <col min="10501" max="10501" width="11.6640625" customWidth="1"/>
    <col min="10502" max="10502" width="12.33203125" customWidth="1"/>
    <col min="10753" max="10753" width="3.109375" customWidth="1"/>
    <col min="10754" max="10754" width="48.109375" customWidth="1"/>
    <col min="10756" max="10756" width="10.5546875" customWidth="1"/>
    <col min="10757" max="10757" width="11.6640625" customWidth="1"/>
    <col min="10758" max="10758" width="12.33203125" customWidth="1"/>
    <col min="11009" max="11009" width="3.109375" customWidth="1"/>
    <col min="11010" max="11010" width="48.109375" customWidth="1"/>
    <col min="11012" max="11012" width="10.5546875" customWidth="1"/>
    <col min="11013" max="11013" width="11.6640625" customWidth="1"/>
    <col min="11014" max="11014" width="12.33203125" customWidth="1"/>
    <col min="11265" max="11265" width="3.109375" customWidth="1"/>
    <col min="11266" max="11266" width="48.109375" customWidth="1"/>
    <col min="11268" max="11268" width="10.5546875" customWidth="1"/>
    <col min="11269" max="11269" width="11.6640625" customWidth="1"/>
    <col min="11270" max="11270" width="12.33203125" customWidth="1"/>
    <col min="11521" max="11521" width="3.109375" customWidth="1"/>
    <col min="11522" max="11522" width="48.109375" customWidth="1"/>
    <col min="11524" max="11524" width="10.5546875" customWidth="1"/>
    <col min="11525" max="11525" width="11.6640625" customWidth="1"/>
    <col min="11526" max="11526" width="12.33203125" customWidth="1"/>
    <col min="11777" max="11777" width="3.109375" customWidth="1"/>
    <col min="11778" max="11778" width="48.109375" customWidth="1"/>
    <col min="11780" max="11780" width="10.5546875" customWidth="1"/>
    <col min="11781" max="11781" width="11.6640625" customWidth="1"/>
    <col min="11782" max="11782" width="12.33203125" customWidth="1"/>
    <col min="12033" max="12033" width="3.109375" customWidth="1"/>
    <col min="12034" max="12034" width="48.109375" customWidth="1"/>
    <col min="12036" max="12036" width="10.5546875" customWidth="1"/>
    <col min="12037" max="12037" width="11.6640625" customWidth="1"/>
    <col min="12038" max="12038" width="12.33203125" customWidth="1"/>
    <col min="12289" max="12289" width="3.109375" customWidth="1"/>
    <col min="12290" max="12290" width="48.109375" customWidth="1"/>
    <col min="12292" max="12292" width="10.5546875" customWidth="1"/>
    <col min="12293" max="12293" width="11.6640625" customWidth="1"/>
    <col min="12294" max="12294" width="12.33203125" customWidth="1"/>
    <col min="12545" max="12545" width="3.109375" customWidth="1"/>
    <col min="12546" max="12546" width="48.109375" customWidth="1"/>
    <col min="12548" max="12548" width="10.5546875" customWidth="1"/>
    <col min="12549" max="12549" width="11.6640625" customWidth="1"/>
    <col min="12550" max="12550" width="12.33203125" customWidth="1"/>
    <col min="12801" max="12801" width="3.109375" customWidth="1"/>
    <col min="12802" max="12802" width="48.109375" customWidth="1"/>
    <col min="12804" max="12804" width="10.5546875" customWidth="1"/>
    <col min="12805" max="12805" width="11.6640625" customWidth="1"/>
    <col min="12806" max="12806" width="12.33203125" customWidth="1"/>
    <col min="13057" max="13057" width="3.109375" customWidth="1"/>
    <col min="13058" max="13058" width="48.109375" customWidth="1"/>
    <col min="13060" max="13060" width="10.5546875" customWidth="1"/>
    <col min="13061" max="13061" width="11.6640625" customWidth="1"/>
    <col min="13062" max="13062" width="12.33203125" customWidth="1"/>
    <col min="13313" max="13313" width="3.109375" customWidth="1"/>
    <col min="13314" max="13314" width="48.109375" customWidth="1"/>
    <col min="13316" max="13316" width="10.5546875" customWidth="1"/>
    <col min="13317" max="13317" width="11.6640625" customWidth="1"/>
    <col min="13318" max="13318" width="12.33203125" customWidth="1"/>
    <col min="13569" max="13569" width="3.109375" customWidth="1"/>
    <col min="13570" max="13570" width="48.109375" customWidth="1"/>
    <col min="13572" max="13572" width="10.5546875" customWidth="1"/>
    <col min="13573" max="13573" width="11.6640625" customWidth="1"/>
    <col min="13574" max="13574" width="12.33203125" customWidth="1"/>
    <col min="13825" max="13825" width="3.109375" customWidth="1"/>
    <col min="13826" max="13826" width="48.109375" customWidth="1"/>
    <col min="13828" max="13828" width="10.5546875" customWidth="1"/>
    <col min="13829" max="13829" width="11.6640625" customWidth="1"/>
    <col min="13830" max="13830" width="12.33203125" customWidth="1"/>
    <col min="14081" max="14081" width="3.109375" customWidth="1"/>
    <col min="14082" max="14082" width="48.109375" customWidth="1"/>
    <col min="14084" max="14084" width="10.5546875" customWidth="1"/>
    <col min="14085" max="14085" width="11.6640625" customWidth="1"/>
    <col min="14086" max="14086" width="12.33203125" customWidth="1"/>
    <col min="14337" max="14337" width="3.109375" customWidth="1"/>
    <col min="14338" max="14338" width="48.109375" customWidth="1"/>
    <col min="14340" max="14340" width="10.5546875" customWidth="1"/>
    <col min="14341" max="14341" width="11.6640625" customWidth="1"/>
    <col min="14342" max="14342" width="12.33203125" customWidth="1"/>
    <col min="14593" max="14593" width="3.109375" customWidth="1"/>
    <col min="14594" max="14594" width="48.109375" customWidth="1"/>
    <col min="14596" max="14596" width="10.5546875" customWidth="1"/>
    <col min="14597" max="14597" width="11.6640625" customWidth="1"/>
    <col min="14598" max="14598" width="12.33203125" customWidth="1"/>
    <col min="14849" max="14849" width="3.109375" customWidth="1"/>
    <col min="14850" max="14850" width="48.109375" customWidth="1"/>
    <col min="14852" max="14852" width="10.5546875" customWidth="1"/>
    <col min="14853" max="14853" width="11.6640625" customWidth="1"/>
    <col min="14854" max="14854" width="12.33203125" customWidth="1"/>
    <col min="15105" max="15105" width="3.109375" customWidth="1"/>
    <col min="15106" max="15106" width="48.109375" customWidth="1"/>
    <col min="15108" max="15108" width="10.5546875" customWidth="1"/>
    <col min="15109" max="15109" width="11.6640625" customWidth="1"/>
    <col min="15110" max="15110" width="12.33203125" customWidth="1"/>
    <col min="15361" max="15361" width="3.109375" customWidth="1"/>
    <col min="15362" max="15362" width="48.109375" customWidth="1"/>
    <col min="15364" max="15364" width="10.5546875" customWidth="1"/>
    <col min="15365" max="15365" width="11.6640625" customWidth="1"/>
    <col min="15366" max="15366" width="12.33203125" customWidth="1"/>
    <col min="15617" max="15617" width="3.109375" customWidth="1"/>
    <col min="15618" max="15618" width="48.109375" customWidth="1"/>
    <col min="15620" max="15620" width="10.5546875" customWidth="1"/>
    <col min="15621" max="15621" width="11.6640625" customWidth="1"/>
    <col min="15622" max="15622" width="12.33203125" customWidth="1"/>
    <col min="15873" max="15873" width="3.109375" customWidth="1"/>
    <col min="15874" max="15874" width="48.109375" customWidth="1"/>
    <col min="15876" max="15876" width="10.5546875" customWidth="1"/>
    <col min="15877" max="15877" width="11.6640625" customWidth="1"/>
    <col min="15878" max="15878" width="12.33203125" customWidth="1"/>
    <col min="16129" max="16129" width="3.109375" customWidth="1"/>
    <col min="16130" max="16130" width="48.109375" customWidth="1"/>
    <col min="16132" max="16132" width="10.5546875" customWidth="1"/>
    <col min="16133" max="16133" width="11.6640625" customWidth="1"/>
    <col min="16134" max="16134" width="12.33203125" customWidth="1"/>
  </cols>
  <sheetData>
    <row r="2" spans="1:6" ht="17.25" customHeight="1">
      <c r="B2" s="34" t="s">
        <v>0</v>
      </c>
      <c r="C2" s="35"/>
      <c r="D2" s="35"/>
      <c r="E2" s="35"/>
    </row>
    <row r="3" spans="1:6" ht="18.75" customHeight="1">
      <c r="A3" s="26" t="s">
        <v>1</v>
      </c>
      <c r="B3" s="27"/>
      <c r="C3" s="27"/>
      <c r="D3" s="27"/>
      <c r="E3" s="27"/>
      <c r="F3" s="27"/>
    </row>
    <row r="4" spans="1:6" ht="24.75" hidden="1" customHeight="1">
      <c r="A4" s="27"/>
      <c r="B4" s="27"/>
      <c r="C4" s="27"/>
      <c r="D4" s="27"/>
      <c r="E4" s="27"/>
      <c r="F4" s="27"/>
    </row>
    <row r="5" spans="1:6" ht="18.75" customHeight="1">
      <c r="A5" s="26" t="s">
        <v>2</v>
      </c>
      <c r="B5" s="27"/>
      <c r="C5" s="27"/>
      <c r="D5" s="27"/>
      <c r="E5" s="27"/>
      <c r="F5" s="27"/>
    </row>
    <row r="6" spans="1:6" ht="24.75" hidden="1" customHeight="1">
      <c r="A6" s="27"/>
      <c r="B6" s="27"/>
      <c r="C6" s="27"/>
      <c r="D6" s="27"/>
      <c r="E6" s="27"/>
      <c r="F6" s="27"/>
    </row>
    <row r="7" spans="1:6" ht="17.25" customHeight="1">
      <c r="A7" s="26" t="s">
        <v>3</v>
      </c>
      <c r="B7" s="27"/>
      <c r="C7" s="27"/>
      <c r="D7" s="27"/>
      <c r="E7" s="27"/>
      <c r="F7" s="27"/>
    </row>
    <row r="8" spans="1:6" ht="24.75" hidden="1" customHeight="1">
      <c r="A8" s="27"/>
      <c r="B8" s="27"/>
      <c r="C8" s="27"/>
      <c r="D8" s="27"/>
      <c r="E8" s="27"/>
      <c r="F8" s="27"/>
    </row>
    <row r="9" spans="1:6" ht="25.2" customHeight="1">
      <c r="A9" s="1" t="s">
        <v>4</v>
      </c>
      <c r="B9" s="1" t="s">
        <v>5</v>
      </c>
      <c r="C9" s="2" t="s">
        <v>6</v>
      </c>
      <c r="D9" s="30" t="s">
        <v>7</v>
      </c>
      <c r="E9" s="3" t="s">
        <v>8</v>
      </c>
      <c r="F9" s="4" t="s">
        <v>9</v>
      </c>
    </row>
    <row r="10" spans="1:6" ht="25.2" customHeight="1">
      <c r="A10" s="5" t="s">
        <v>10</v>
      </c>
      <c r="B10" s="5" t="s">
        <v>11</v>
      </c>
      <c r="C10" s="6" t="s">
        <v>12</v>
      </c>
      <c r="D10" s="31"/>
      <c r="E10" s="7" t="s">
        <v>13</v>
      </c>
      <c r="F10" s="8" t="s">
        <v>14</v>
      </c>
    </row>
    <row r="11" spans="1:6" ht="25.2" customHeight="1">
      <c r="A11" s="9"/>
      <c r="B11" s="32" t="s">
        <v>15</v>
      </c>
      <c r="C11" s="33"/>
      <c r="D11" s="33"/>
      <c r="E11" s="33"/>
      <c r="F11" s="33"/>
    </row>
    <row r="12" spans="1:6" ht="25.2" customHeight="1">
      <c r="A12" s="10">
        <v>1</v>
      </c>
      <c r="B12" s="11" t="s">
        <v>16</v>
      </c>
      <c r="C12" s="12" t="s">
        <v>17</v>
      </c>
      <c r="D12" s="13">
        <f>'[1]Kiekių pokyčių lentelė'!L12</f>
        <v>2.12</v>
      </c>
      <c r="E12" s="14">
        <v>100</v>
      </c>
      <c r="F12" s="14">
        <f>E12*D12</f>
        <v>212</v>
      </c>
    </row>
    <row r="13" spans="1:6" ht="25.2" customHeight="1">
      <c r="A13" s="10">
        <v>2</v>
      </c>
      <c r="B13" s="11" t="s">
        <v>18</v>
      </c>
      <c r="C13" s="12" t="s">
        <v>19</v>
      </c>
      <c r="D13" s="13">
        <f>'[1]Kiekių pokyčių lentelė'!L13</f>
        <v>35.9</v>
      </c>
      <c r="E13" s="14">
        <v>10.5</v>
      </c>
      <c r="F13" s="14">
        <f t="shared" ref="F13:F37" si="0">E13*D13</f>
        <v>376.95</v>
      </c>
    </row>
    <row r="14" spans="1:6" ht="25.2" customHeight="1">
      <c r="A14" s="10">
        <v>3</v>
      </c>
      <c r="B14" s="11" t="s">
        <v>20</v>
      </c>
      <c r="C14" s="12" t="s">
        <v>17</v>
      </c>
      <c r="D14" s="13">
        <f>'[1]Kiekių pokyčių lentelė'!L14</f>
        <v>2.12</v>
      </c>
      <c r="E14" s="14">
        <v>86.25</v>
      </c>
      <c r="F14" s="14">
        <f t="shared" si="0"/>
        <v>182.85000000000002</v>
      </c>
    </row>
    <row r="15" spans="1:6" ht="25.2" customHeight="1">
      <c r="A15" s="10">
        <v>4</v>
      </c>
      <c r="B15" s="11" t="s">
        <v>21</v>
      </c>
      <c r="C15" s="12" t="s">
        <v>17</v>
      </c>
      <c r="D15" s="13">
        <f>'[1]Kiekių pokyčių lentelė'!L15</f>
        <v>2.12</v>
      </c>
      <c r="E15" s="14">
        <v>620</v>
      </c>
      <c r="F15" s="14">
        <f t="shared" si="0"/>
        <v>1314.4</v>
      </c>
    </row>
    <row r="16" spans="1:6" ht="25.2" customHeight="1">
      <c r="A16" s="10">
        <v>5</v>
      </c>
      <c r="B16" s="11" t="s">
        <v>22</v>
      </c>
      <c r="C16" s="12" t="s">
        <v>17</v>
      </c>
      <c r="D16" s="13">
        <f>'[1]Kiekių pokyčių lentelė'!L16</f>
        <v>2.12</v>
      </c>
      <c r="E16" s="14">
        <v>620</v>
      </c>
      <c r="F16" s="14">
        <f t="shared" si="0"/>
        <v>1314.4</v>
      </c>
    </row>
    <row r="17" spans="1:6" ht="13.5" customHeight="1">
      <c r="A17" s="10">
        <v>6</v>
      </c>
      <c r="B17" s="11" t="s">
        <v>23</v>
      </c>
      <c r="C17" s="12" t="s">
        <v>17</v>
      </c>
      <c r="D17" s="13">
        <f>'[1]Kiekių pokyčių lentelė'!L17</f>
        <v>2.12</v>
      </c>
      <c r="E17" s="14">
        <v>86.25</v>
      </c>
      <c r="F17" s="14">
        <f t="shared" si="0"/>
        <v>182.85000000000002</v>
      </c>
    </row>
    <row r="18" spans="1:6" ht="25.2" customHeight="1">
      <c r="A18" s="10">
        <v>7</v>
      </c>
      <c r="B18" s="11" t="s">
        <v>24</v>
      </c>
      <c r="C18" s="12" t="s">
        <v>17</v>
      </c>
      <c r="D18" s="13">
        <f>'[1]Kiekių pokyčių lentelė'!L18</f>
        <v>2.12</v>
      </c>
      <c r="E18" s="14">
        <v>630</v>
      </c>
      <c r="F18" s="14">
        <f t="shared" si="0"/>
        <v>1335.6000000000001</v>
      </c>
    </row>
    <row r="19" spans="1:6" ht="25.2" customHeight="1">
      <c r="A19" s="10">
        <v>8</v>
      </c>
      <c r="B19" s="11" t="s">
        <v>25</v>
      </c>
      <c r="C19" s="12" t="s">
        <v>17</v>
      </c>
      <c r="D19" s="13">
        <f>'[1]Kiekių pokyčių lentelė'!L19</f>
        <v>2.12</v>
      </c>
      <c r="E19" s="14">
        <v>630</v>
      </c>
      <c r="F19" s="14">
        <f t="shared" si="0"/>
        <v>1335.6000000000001</v>
      </c>
    </row>
    <row r="20" spans="1:6" ht="25.2" customHeight="1">
      <c r="A20" s="10">
        <v>9</v>
      </c>
      <c r="B20" s="11" t="s">
        <v>26</v>
      </c>
      <c r="C20" s="12" t="s">
        <v>27</v>
      </c>
      <c r="D20" s="13">
        <f>'[1]Kiekių pokyčių lentelė'!L20</f>
        <v>80.8</v>
      </c>
      <c r="E20" s="14">
        <v>11.4</v>
      </c>
      <c r="F20" s="14">
        <f t="shared" si="0"/>
        <v>921.12</v>
      </c>
    </row>
    <row r="21" spans="1:6" ht="12" customHeight="1">
      <c r="A21" s="10">
        <v>10</v>
      </c>
      <c r="B21" s="11" t="s">
        <v>28</v>
      </c>
      <c r="C21" s="12" t="s">
        <v>29</v>
      </c>
      <c r="D21" s="13">
        <f>'[1]Kiekių pokyčių lentelė'!L21</f>
        <v>1.0149999999999999</v>
      </c>
      <c r="E21" s="14">
        <v>80</v>
      </c>
      <c r="F21" s="14">
        <f t="shared" si="0"/>
        <v>81.199999999999989</v>
      </c>
    </row>
    <row r="22" spans="1:6" ht="25.2" customHeight="1">
      <c r="A22" s="10">
        <v>11</v>
      </c>
      <c r="B22" s="11" t="s">
        <v>30</v>
      </c>
      <c r="C22" s="12" t="s">
        <v>17</v>
      </c>
      <c r="D22" s="13">
        <f>'[1]Kiekių pokyčių lentelė'!L22</f>
        <v>1.68</v>
      </c>
      <c r="E22" s="14">
        <v>500</v>
      </c>
      <c r="F22" s="14">
        <f t="shared" si="0"/>
        <v>840</v>
      </c>
    </row>
    <row r="23" spans="1:6" ht="25.2" customHeight="1">
      <c r="A23" s="10">
        <v>12</v>
      </c>
      <c r="B23" s="11" t="s">
        <v>31</v>
      </c>
      <c r="C23" s="12" t="s">
        <v>17</v>
      </c>
      <c r="D23" s="13">
        <f>'[1]Kiekių pokyčių lentelė'!L23</f>
        <v>1.68</v>
      </c>
      <c r="E23" s="14">
        <v>2935</v>
      </c>
      <c r="F23" s="14">
        <f t="shared" si="0"/>
        <v>4930.8</v>
      </c>
    </row>
    <row r="24" spans="1:6" ht="15" customHeight="1">
      <c r="A24" s="10">
        <v>13</v>
      </c>
      <c r="B24" s="11" t="s">
        <v>32</v>
      </c>
      <c r="C24" s="12" t="s">
        <v>19</v>
      </c>
      <c r="D24" s="13">
        <f>'[1]Kiekių pokyčių lentelė'!L24</f>
        <v>0</v>
      </c>
      <c r="E24" s="14">
        <v>89</v>
      </c>
      <c r="F24" s="14">
        <f t="shared" si="0"/>
        <v>0</v>
      </c>
    </row>
    <row r="25" spans="1:6" ht="15" customHeight="1">
      <c r="A25" s="10">
        <v>14</v>
      </c>
      <c r="B25" s="11" t="s">
        <v>33</v>
      </c>
      <c r="C25" s="12" t="s">
        <v>27</v>
      </c>
      <c r="D25" s="13">
        <f>'[1]Kiekių pokyčių lentelė'!L25</f>
        <v>0</v>
      </c>
      <c r="E25" s="14">
        <v>16</v>
      </c>
      <c r="F25" s="14">
        <f t="shared" si="0"/>
        <v>0</v>
      </c>
    </row>
    <row r="26" spans="1:6" ht="25.2" customHeight="1">
      <c r="A26" s="10">
        <v>15</v>
      </c>
      <c r="B26" s="11" t="s">
        <v>34</v>
      </c>
      <c r="C26" s="12" t="s">
        <v>19</v>
      </c>
      <c r="D26" s="13">
        <f>'[1]Kiekių pokyčių lentelė'!L26</f>
        <v>27.2</v>
      </c>
      <c r="E26" s="14">
        <v>18.5</v>
      </c>
      <c r="F26" s="14">
        <f t="shared" si="0"/>
        <v>503.2</v>
      </c>
    </row>
    <row r="27" spans="1:6" ht="25.2" customHeight="1">
      <c r="A27" s="10">
        <v>16</v>
      </c>
      <c r="B27" s="11" t="s">
        <v>35</v>
      </c>
      <c r="C27" s="12" t="s">
        <v>19</v>
      </c>
      <c r="D27" s="13">
        <f>'[1]Kiekių pokyčių lentelė'!L27</f>
        <v>168</v>
      </c>
      <c r="E27" s="14">
        <v>29</v>
      </c>
      <c r="F27" s="14">
        <f t="shared" si="0"/>
        <v>4872</v>
      </c>
    </row>
    <row r="28" spans="1:6" ht="14.25" customHeight="1">
      <c r="A28" s="10">
        <v>17</v>
      </c>
      <c r="B28" s="11" t="s">
        <v>36</v>
      </c>
      <c r="C28" s="12" t="s">
        <v>17</v>
      </c>
      <c r="D28" s="13">
        <f>'[1]Kiekių pokyčių lentelė'!L28</f>
        <v>1.68</v>
      </c>
      <c r="E28" s="14">
        <v>120</v>
      </c>
      <c r="F28" s="14">
        <f t="shared" si="0"/>
        <v>201.6</v>
      </c>
    </row>
    <row r="29" spans="1:6" ht="25.2" customHeight="1">
      <c r="A29" s="10">
        <v>18</v>
      </c>
      <c r="B29" s="11" t="s">
        <v>37</v>
      </c>
      <c r="C29" s="12" t="s">
        <v>17</v>
      </c>
      <c r="D29" s="13">
        <f>'[1]Kiekių pokyčių lentelė'!L29</f>
        <v>0.08</v>
      </c>
      <c r="E29" s="14">
        <v>150</v>
      </c>
      <c r="F29" s="14">
        <f t="shared" si="0"/>
        <v>12</v>
      </c>
    </row>
    <row r="30" spans="1:6" ht="16.5" customHeight="1">
      <c r="A30" s="10">
        <v>19</v>
      </c>
      <c r="B30" s="11" t="s">
        <v>38</v>
      </c>
      <c r="C30" s="12" t="s">
        <v>19</v>
      </c>
      <c r="D30" s="13">
        <f>'[1]Kiekių pokyčių lentelė'!L30</f>
        <v>4.4000000000000004</v>
      </c>
      <c r="E30" s="14">
        <v>730</v>
      </c>
      <c r="F30" s="14">
        <f t="shared" si="0"/>
        <v>3212.0000000000005</v>
      </c>
    </row>
    <row r="31" spans="1:6" ht="16.5" customHeight="1">
      <c r="A31" s="10">
        <v>20</v>
      </c>
      <c r="B31" s="11" t="s">
        <v>39</v>
      </c>
      <c r="C31" s="12" t="s">
        <v>19</v>
      </c>
      <c r="D31" s="13">
        <f>'[1]Kiekių pokyčių lentelė'!L31</f>
        <v>0</v>
      </c>
      <c r="E31" s="14">
        <v>490</v>
      </c>
      <c r="F31" s="14">
        <f t="shared" si="0"/>
        <v>0</v>
      </c>
    </row>
    <row r="32" spans="1:6" ht="25.2" customHeight="1">
      <c r="A32" s="10">
        <v>21</v>
      </c>
      <c r="B32" s="11" t="s">
        <v>40</v>
      </c>
      <c r="C32" s="12" t="s">
        <v>41</v>
      </c>
      <c r="D32" s="13">
        <f>'[1]Kiekių pokyčių lentelė'!L32</f>
        <v>3.5</v>
      </c>
      <c r="E32" s="14">
        <v>120</v>
      </c>
      <c r="F32" s="14">
        <f t="shared" si="0"/>
        <v>420</v>
      </c>
    </row>
    <row r="33" spans="1:6" ht="14.25" customHeight="1">
      <c r="A33" s="10">
        <v>22</v>
      </c>
      <c r="B33" s="11" t="s">
        <v>42</v>
      </c>
      <c r="C33" s="12" t="s">
        <v>43</v>
      </c>
      <c r="D33" s="13">
        <f>'[1]Kiekių pokyčių lentelė'!L33</f>
        <v>1</v>
      </c>
      <c r="E33" s="14">
        <v>3900</v>
      </c>
      <c r="F33" s="14">
        <f t="shared" si="0"/>
        <v>3900</v>
      </c>
    </row>
    <row r="34" spans="1:6" ht="14.25" customHeight="1">
      <c r="A34" s="10">
        <v>23</v>
      </c>
      <c r="B34" s="11" t="s">
        <v>44</v>
      </c>
      <c r="C34" s="12" t="s">
        <v>45</v>
      </c>
      <c r="D34" s="13">
        <f>'[1]Kiekių pokyčių lentelė'!L34</f>
        <v>16.2</v>
      </c>
      <c r="E34" s="14">
        <v>25</v>
      </c>
      <c r="F34" s="14">
        <f t="shared" si="0"/>
        <v>405</v>
      </c>
    </row>
    <row r="35" spans="1:6" ht="25.2" customHeight="1">
      <c r="A35" s="10">
        <v>24</v>
      </c>
      <c r="B35" s="11" t="s">
        <v>46</v>
      </c>
      <c r="C35" s="12" t="s">
        <v>45</v>
      </c>
      <c r="D35" s="13">
        <f>'[1]Kiekių pokyčių lentelė'!L35</f>
        <v>16.2</v>
      </c>
      <c r="E35" s="14">
        <v>20</v>
      </c>
      <c r="F35" s="14">
        <f t="shared" si="0"/>
        <v>324</v>
      </c>
    </row>
    <row r="36" spans="1:6" ht="25.2" customHeight="1">
      <c r="A36" s="10">
        <v>25</v>
      </c>
      <c r="B36" s="11" t="s">
        <v>47</v>
      </c>
      <c r="C36" s="12" t="s">
        <v>45</v>
      </c>
      <c r="D36" s="13">
        <f>'[1]Kiekių pokyčių lentelė'!L36</f>
        <v>16.2</v>
      </c>
      <c r="E36" s="14">
        <v>68</v>
      </c>
      <c r="F36" s="14">
        <f t="shared" si="0"/>
        <v>1101.5999999999999</v>
      </c>
    </row>
    <row r="37" spans="1:6" ht="25.2" customHeight="1">
      <c r="A37" s="10">
        <v>26</v>
      </c>
      <c r="B37" s="11" t="s">
        <v>48</v>
      </c>
      <c r="C37" s="12" t="s">
        <v>45</v>
      </c>
      <c r="D37" s="13">
        <f>'[1]Kiekių pokyčių lentelė'!L37</f>
        <v>16.2</v>
      </c>
      <c r="E37" s="14">
        <v>20</v>
      </c>
      <c r="F37" s="14">
        <f t="shared" si="0"/>
        <v>324</v>
      </c>
    </row>
    <row r="38" spans="1:6" ht="14.25" customHeight="1">
      <c r="A38" s="10"/>
      <c r="B38" s="24"/>
      <c r="C38" s="25"/>
      <c r="D38" s="25"/>
      <c r="E38" s="15"/>
      <c r="F38" s="36">
        <f>SUM(F12:F37)</f>
        <v>28303.17</v>
      </c>
    </row>
    <row r="39" spans="1:6" ht="25.2" customHeight="1">
      <c r="B39" s="34" t="s">
        <v>0</v>
      </c>
      <c r="C39" s="35"/>
      <c r="D39" s="35"/>
      <c r="E39" s="35"/>
    </row>
    <row r="40" spans="1:6" ht="18.75" customHeight="1">
      <c r="A40" s="26" t="s">
        <v>1</v>
      </c>
      <c r="B40" s="27"/>
      <c r="C40" s="27"/>
      <c r="D40" s="27"/>
      <c r="E40" s="27"/>
      <c r="F40" s="27"/>
    </row>
    <row r="41" spans="1:6" ht="24.75" hidden="1" customHeight="1">
      <c r="A41" s="27"/>
      <c r="B41" s="27"/>
      <c r="C41" s="27"/>
      <c r="D41" s="27"/>
      <c r="E41" s="27"/>
      <c r="F41" s="27"/>
    </row>
    <row r="42" spans="1:6" ht="16.5" customHeight="1">
      <c r="A42" s="26" t="s">
        <v>2</v>
      </c>
      <c r="B42" s="27"/>
      <c r="C42" s="27"/>
      <c r="D42" s="27"/>
      <c r="E42" s="27"/>
      <c r="F42" s="27"/>
    </row>
    <row r="43" spans="1:6" ht="24.75" hidden="1" customHeight="1">
      <c r="A43" s="27"/>
      <c r="B43" s="27"/>
      <c r="C43" s="27"/>
      <c r="D43" s="27"/>
      <c r="E43" s="27"/>
      <c r="F43" s="27"/>
    </row>
    <row r="44" spans="1:6" ht="18.75" customHeight="1">
      <c r="A44" s="26" t="s">
        <v>49</v>
      </c>
      <c r="B44" s="27"/>
      <c r="C44" s="27"/>
      <c r="D44" s="27"/>
      <c r="E44" s="27"/>
      <c r="F44" s="27"/>
    </row>
    <row r="45" spans="1:6" ht="24.75" hidden="1" customHeight="1">
      <c r="A45" s="27"/>
      <c r="B45" s="27"/>
      <c r="C45" s="27"/>
      <c r="D45" s="27"/>
      <c r="E45" s="27"/>
      <c r="F45" s="27"/>
    </row>
    <row r="46" spans="1:6" ht="12.75" customHeight="1">
      <c r="A46" s="16"/>
      <c r="B46" s="17"/>
      <c r="C46" s="28"/>
      <c r="D46" s="29"/>
      <c r="E46" s="29"/>
      <c r="F46" s="29"/>
    </row>
    <row r="47" spans="1:6" ht="25.2" customHeight="1">
      <c r="A47" s="1" t="s">
        <v>4</v>
      </c>
      <c r="B47" s="1" t="s">
        <v>5</v>
      </c>
      <c r="C47" s="2" t="s">
        <v>6</v>
      </c>
      <c r="D47" s="30" t="s">
        <v>7</v>
      </c>
      <c r="E47" s="3" t="s">
        <v>8</v>
      </c>
      <c r="F47" s="4" t="s">
        <v>9</v>
      </c>
    </row>
    <row r="48" spans="1:6" ht="25.2" customHeight="1">
      <c r="A48" s="5" t="s">
        <v>10</v>
      </c>
      <c r="B48" s="5" t="s">
        <v>11</v>
      </c>
      <c r="C48" s="6" t="s">
        <v>12</v>
      </c>
      <c r="D48" s="31"/>
      <c r="E48" s="7" t="s">
        <v>13</v>
      </c>
      <c r="F48" s="8" t="s">
        <v>14</v>
      </c>
    </row>
    <row r="49" spans="1:6" ht="25.2" customHeight="1">
      <c r="A49" s="9"/>
      <c r="B49" s="32" t="s">
        <v>50</v>
      </c>
      <c r="C49" s="33"/>
      <c r="D49" s="33"/>
      <c r="E49" s="33"/>
      <c r="F49" s="33"/>
    </row>
    <row r="50" spans="1:6" ht="12" customHeight="1">
      <c r="A50" s="10">
        <v>1</v>
      </c>
      <c r="B50" s="11" t="s">
        <v>51</v>
      </c>
      <c r="C50" s="12" t="s">
        <v>52</v>
      </c>
      <c r="D50" s="13">
        <f>'[1]Kiekių pokyčių lentelė'!L40</f>
        <v>0.02</v>
      </c>
      <c r="E50" s="14">
        <v>5243</v>
      </c>
      <c r="F50" s="14">
        <f>E50*D50</f>
        <v>104.86</v>
      </c>
    </row>
    <row r="51" spans="1:6" ht="12" customHeight="1">
      <c r="A51" s="10">
        <v>2</v>
      </c>
      <c r="B51" s="11" t="s">
        <v>53</v>
      </c>
      <c r="C51" s="12" t="s">
        <v>12</v>
      </c>
      <c r="D51" s="13">
        <f>'[1]Kiekių pokyčių lentelė'!L41</f>
        <v>2</v>
      </c>
      <c r="E51" s="14">
        <v>50</v>
      </c>
      <c r="F51" s="14">
        <f t="shared" ref="F51:F94" si="1">E51*D51</f>
        <v>100</v>
      </c>
    </row>
    <row r="52" spans="1:6" ht="12" customHeight="1">
      <c r="A52" s="10">
        <v>3</v>
      </c>
      <c r="B52" s="11" t="s">
        <v>54</v>
      </c>
      <c r="C52" s="12" t="s">
        <v>55</v>
      </c>
      <c r="D52" s="13">
        <f>'[1]Kiekių pokyčių lentelė'!L42</f>
        <v>24</v>
      </c>
      <c r="E52" s="14">
        <v>20</v>
      </c>
      <c r="F52" s="14">
        <f t="shared" si="1"/>
        <v>480</v>
      </c>
    </row>
    <row r="53" spans="1:6" ht="12" customHeight="1">
      <c r="A53" s="10">
        <v>4</v>
      </c>
      <c r="B53" s="11" t="s">
        <v>56</v>
      </c>
      <c r="C53" s="12" t="s">
        <v>12</v>
      </c>
      <c r="D53" s="13">
        <f>'[1]Kiekių pokyčių lentelė'!L43</f>
        <v>24</v>
      </c>
      <c r="E53" s="14">
        <v>30</v>
      </c>
      <c r="F53" s="14">
        <f t="shared" si="1"/>
        <v>720</v>
      </c>
    </row>
    <row r="54" spans="1:6" ht="12" customHeight="1">
      <c r="A54" s="10">
        <v>5</v>
      </c>
      <c r="B54" s="11" t="s">
        <v>57</v>
      </c>
      <c r="C54" s="12" t="s">
        <v>58</v>
      </c>
      <c r="D54" s="13">
        <f>'[1]Kiekių pokyčių lentelė'!L44</f>
        <v>0.38</v>
      </c>
      <c r="E54" s="14">
        <v>3000</v>
      </c>
      <c r="F54" s="14">
        <f t="shared" si="1"/>
        <v>1140</v>
      </c>
    </row>
    <row r="55" spans="1:6" ht="12" customHeight="1">
      <c r="A55" s="10">
        <v>6</v>
      </c>
      <c r="B55" s="11" t="s">
        <v>59</v>
      </c>
      <c r="C55" s="12" t="s">
        <v>12</v>
      </c>
      <c r="D55" s="13">
        <f>'[1]Kiekių pokyčių lentelė'!L45</f>
        <v>38</v>
      </c>
      <c r="E55" s="14">
        <v>10</v>
      </c>
      <c r="F55" s="14">
        <f t="shared" si="1"/>
        <v>380</v>
      </c>
    </row>
    <row r="56" spans="1:6" ht="12" customHeight="1">
      <c r="A56" s="10">
        <v>7</v>
      </c>
      <c r="B56" s="11" t="s">
        <v>60</v>
      </c>
      <c r="C56" s="12" t="s">
        <v>12</v>
      </c>
      <c r="D56" s="13">
        <f>'[1]Kiekių pokyčių lentelė'!L46</f>
        <v>36</v>
      </c>
      <c r="E56" s="14">
        <v>46</v>
      </c>
      <c r="F56" s="14">
        <f t="shared" si="1"/>
        <v>1656</v>
      </c>
    </row>
    <row r="57" spans="1:6" ht="12" customHeight="1">
      <c r="A57" s="10">
        <v>8</v>
      </c>
      <c r="B57" s="11" t="s">
        <v>61</v>
      </c>
      <c r="C57" s="12" t="s">
        <v>12</v>
      </c>
      <c r="D57" s="13">
        <f>'[1]Kiekių pokyčių lentelė'!L47</f>
        <v>18</v>
      </c>
      <c r="E57" s="14">
        <v>5</v>
      </c>
      <c r="F57" s="14">
        <f t="shared" si="1"/>
        <v>90</v>
      </c>
    </row>
    <row r="58" spans="1:6" ht="12" customHeight="1">
      <c r="A58" s="10">
        <v>9</v>
      </c>
      <c r="B58" s="11" t="s">
        <v>62</v>
      </c>
      <c r="C58" s="12" t="s">
        <v>12</v>
      </c>
      <c r="D58" s="13">
        <f>'[1]Kiekių pokyčių lentelė'!L48</f>
        <v>18</v>
      </c>
      <c r="E58" s="14">
        <v>5</v>
      </c>
      <c r="F58" s="14">
        <f t="shared" si="1"/>
        <v>90</v>
      </c>
    </row>
    <row r="59" spans="1:6" ht="12" customHeight="1">
      <c r="A59" s="10">
        <v>10</v>
      </c>
      <c r="B59" s="11" t="s">
        <v>63</v>
      </c>
      <c r="C59" s="12" t="s">
        <v>12</v>
      </c>
      <c r="D59" s="13">
        <f>'[1]Kiekių pokyčių lentelė'!L49</f>
        <v>19</v>
      </c>
      <c r="E59" s="14">
        <v>5</v>
      </c>
      <c r="F59" s="14">
        <f t="shared" si="1"/>
        <v>95</v>
      </c>
    </row>
    <row r="60" spans="1:6" ht="12" customHeight="1">
      <c r="A60" s="10">
        <v>11</v>
      </c>
      <c r="B60" s="11" t="s">
        <v>64</v>
      </c>
      <c r="C60" s="12" t="s">
        <v>52</v>
      </c>
      <c r="D60" s="13">
        <f>'[1]Kiekių pokyčių lentelė'!L50</f>
        <v>0.1</v>
      </c>
      <c r="E60" s="14">
        <v>1625</v>
      </c>
      <c r="F60" s="14">
        <f t="shared" si="1"/>
        <v>162.5</v>
      </c>
    </row>
    <row r="61" spans="1:6" ht="12" customHeight="1">
      <c r="A61" s="10">
        <v>12</v>
      </c>
      <c r="B61" s="11" t="s">
        <v>65</v>
      </c>
      <c r="C61" s="12" t="s">
        <v>52</v>
      </c>
      <c r="D61" s="13">
        <f>'[1]Kiekių pokyčių lentelė'!L51</f>
        <v>0.09</v>
      </c>
      <c r="E61" s="14">
        <v>1657</v>
      </c>
      <c r="F61" s="14">
        <f t="shared" si="1"/>
        <v>149.13</v>
      </c>
    </row>
    <row r="62" spans="1:6" ht="12" customHeight="1">
      <c r="A62" s="10">
        <v>13</v>
      </c>
      <c r="B62" s="11" t="s">
        <v>66</v>
      </c>
      <c r="C62" s="12" t="s">
        <v>55</v>
      </c>
      <c r="D62" s="13">
        <f>'[1]Kiekių pokyčių lentelė'!L52</f>
        <v>1</v>
      </c>
      <c r="E62" s="14">
        <v>11</v>
      </c>
      <c r="F62" s="14">
        <f t="shared" si="1"/>
        <v>11</v>
      </c>
    </row>
    <row r="63" spans="1:6" ht="12" customHeight="1">
      <c r="A63" s="10">
        <v>14</v>
      </c>
      <c r="B63" s="11" t="s">
        <v>67</v>
      </c>
      <c r="C63" s="12" t="s">
        <v>12</v>
      </c>
      <c r="D63" s="13">
        <f>'[1]Kiekių pokyčių lentelė'!L53</f>
        <v>1</v>
      </c>
      <c r="E63" s="14">
        <v>10</v>
      </c>
      <c r="F63" s="14">
        <f t="shared" si="1"/>
        <v>10</v>
      </c>
    </row>
    <row r="64" spans="1:6" ht="12" customHeight="1">
      <c r="A64" s="10">
        <v>15</v>
      </c>
      <c r="B64" s="11" t="s">
        <v>68</v>
      </c>
      <c r="C64" s="12" t="s">
        <v>29</v>
      </c>
      <c r="D64" s="13">
        <f>'[1]Kiekių pokyčių lentelė'!L54</f>
        <v>6.22</v>
      </c>
      <c r="E64" s="14">
        <v>500</v>
      </c>
      <c r="F64" s="14">
        <f t="shared" si="1"/>
        <v>3110</v>
      </c>
    </row>
    <row r="65" spans="1:6" ht="12" customHeight="1">
      <c r="A65" s="10">
        <v>16</v>
      </c>
      <c r="B65" s="11" t="s">
        <v>69</v>
      </c>
      <c r="C65" s="12" t="s">
        <v>27</v>
      </c>
      <c r="D65" s="13">
        <f>'[1]Kiekių pokyčių lentelė'!L55</f>
        <v>105</v>
      </c>
      <c r="E65" s="14">
        <v>1.8</v>
      </c>
      <c r="F65" s="14">
        <f t="shared" si="1"/>
        <v>189</v>
      </c>
    </row>
    <row r="66" spans="1:6" ht="12" customHeight="1">
      <c r="A66" s="10">
        <v>17</v>
      </c>
      <c r="B66" s="11" t="s">
        <v>70</v>
      </c>
      <c r="C66" s="12" t="s">
        <v>27</v>
      </c>
      <c r="D66" s="13">
        <f>'[1]Kiekių pokyčių lentelė'!L56</f>
        <v>290</v>
      </c>
      <c r="E66" s="14">
        <v>2</v>
      </c>
      <c r="F66" s="14">
        <f t="shared" si="1"/>
        <v>580</v>
      </c>
    </row>
    <row r="67" spans="1:6" ht="12" customHeight="1">
      <c r="A67" s="10">
        <v>18</v>
      </c>
      <c r="B67" s="11" t="s">
        <v>71</v>
      </c>
      <c r="C67" s="12" t="s">
        <v>27</v>
      </c>
      <c r="D67" s="13">
        <f>'[1]Kiekių pokyčių lentelė'!L57</f>
        <v>145</v>
      </c>
      <c r="E67" s="14">
        <v>1.8</v>
      </c>
      <c r="F67" s="14">
        <f t="shared" si="1"/>
        <v>261</v>
      </c>
    </row>
    <row r="68" spans="1:6" ht="12" customHeight="1">
      <c r="A68" s="10">
        <v>19</v>
      </c>
      <c r="B68" s="11" t="s">
        <v>72</v>
      </c>
      <c r="C68" s="12" t="s">
        <v>27</v>
      </c>
      <c r="D68" s="13">
        <f>'[1]Kiekių pokyčių lentelė'!L58</f>
        <v>50</v>
      </c>
      <c r="E68" s="14">
        <v>3.15</v>
      </c>
      <c r="F68" s="14">
        <f t="shared" si="1"/>
        <v>157.5</v>
      </c>
    </row>
    <row r="69" spans="1:6" ht="12" customHeight="1">
      <c r="A69" s="10">
        <v>20</v>
      </c>
      <c r="B69" s="11" t="s">
        <v>73</v>
      </c>
      <c r="C69" s="12" t="s">
        <v>27</v>
      </c>
      <c r="D69" s="13">
        <f>'[1]Kiekių pokyčių lentelė'!L59</f>
        <v>32</v>
      </c>
      <c r="E69" s="14">
        <v>3</v>
      </c>
      <c r="F69" s="14">
        <f t="shared" si="1"/>
        <v>96</v>
      </c>
    </row>
    <row r="70" spans="1:6" ht="25.2" customHeight="1">
      <c r="A70" s="10">
        <v>21</v>
      </c>
      <c r="B70" s="11" t="s">
        <v>74</v>
      </c>
      <c r="C70" s="12" t="s">
        <v>29</v>
      </c>
      <c r="D70" s="13">
        <f>'[1]Kiekių pokyčių lentelė'!L60</f>
        <v>13.8</v>
      </c>
      <c r="E70" s="14">
        <v>275</v>
      </c>
      <c r="F70" s="14">
        <f t="shared" si="1"/>
        <v>3795</v>
      </c>
    </row>
    <row r="71" spans="1:6" ht="12.75" customHeight="1">
      <c r="A71" s="10">
        <v>22</v>
      </c>
      <c r="B71" s="11" t="s">
        <v>75</v>
      </c>
      <c r="C71" s="12" t="s">
        <v>27</v>
      </c>
      <c r="D71" s="13">
        <f>'[1]Kiekių pokyčių lentelė'!L61</f>
        <v>1225</v>
      </c>
      <c r="E71" s="14">
        <v>3.8</v>
      </c>
      <c r="F71" s="14">
        <f t="shared" si="1"/>
        <v>4655</v>
      </c>
    </row>
    <row r="72" spans="1:6" ht="12.75" customHeight="1">
      <c r="A72" s="10">
        <v>23</v>
      </c>
      <c r="B72" s="11" t="s">
        <v>76</v>
      </c>
      <c r="C72" s="12" t="s">
        <v>12</v>
      </c>
      <c r="D72" s="13">
        <f>'[1]Kiekių pokyčių lentelė'!L62</f>
        <v>1</v>
      </c>
      <c r="E72" s="14">
        <v>180</v>
      </c>
      <c r="F72" s="14">
        <f t="shared" si="1"/>
        <v>180</v>
      </c>
    </row>
    <row r="73" spans="1:6" ht="25.2" customHeight="1">
      <c r="A73" s="10">
        <v>24</v>
      </c>
      <c r="B73" s="11" t="s">
        <v>77</v>
      </c>
      <c r="C73" s="12" t="s">
        <v>55</v>
      </c>
      <c r="D73" s="13">
        <f>'[1]Kiekių pokyčių lentelė'!L63</f>
        <v>1</v>
      </c>
      <c r="E73" s="14">
        <v>300</v>
      </c>
      <c r="F73" s="14">
        <f t="shared" si="1"/>
        <v>300</v>
      </c>
    </row>
    <row r="74" spans="1:6" ht="13.5" customHeight="1">
      <c r="A74" s="10">
        <v>25</v>
      </c>
      <c r="B74" s="11" t="s">
        <v>78</v>
      </c>
      <c r="C74" s="12" t="s">
        <v>12</v>
      </c>
      <c r="D74" s="13">
        <f>'[1]Kiekių pokyčių lentelė'!L64</f>
        <v>11</v>
      </c>
      <c r="E74" s="14">
        <v>7</v>
      </c>
      <c r="F74" s="14">
        <f t="shared" si="1"/>
        <v>77</v>
      </c>
    </row>
    <row r="75" spans="1:6" ht="13.5" customHeight="1">
      <c r="A75" s="10">
        <v>26</v>
      </c>
      <c r="B75" s="11" t="s">
        <v>79</v>
      </c>
      <c r="C75" s="12" t="s">
        <v>12</v>
      </c>
      <c r="D75" s="13">
        <f>'[1]Kiekių pokyčių lentelė'!L65</f>
        <v>3</v>
      </c>
      <c r="E75" s="14">
        <v>15</v>
      </c>
      <c r="F75" s="14">
        <f t="shared" si="1"/>
        <v>45</v>
      </c>
    </row>
    <row r="76" spans="1:6" ht="13.5" customHeight="1">
      <c r="A76" s="10">
        <v>27</v>
      </c>
      <c r="B76" s="11" t="s">
        <v>80</v>
      </c>
      <c r="C76" s="12" t="s">
        <v>12</v>
      </c>
      <c r="D76" s="13">
        <f>'[1]Kiekių pokyčių lentelė'!L66</f>
        <v>1</v>
      </c>
      <c r="E76" s="14">
        <v>80</v>
      </c>
      <c r="F76" s="14">
        <f t="shared" si="1"/>
        <v>80</v>
      </c>
    </row>
    <row r="77" spans="1:6" ht="13.5" customHeight="1">
      <c r="A77" s="10">
        <v>28</v>
      </c>
      <c r="B77" s="11" t="s">
        <v>81</v>
      </c>
      <c r="C77" s="12" t="s">
        <v>55</v>
      </c>
      <c r="D77" s="13">
        <f>'[1]Kiekių pokyčių lentelė'!L67</f>
        <v>24</v>
      </c>
      <c r="E77" s="14">
        <v>20</v>
      </c>
      <c r="F77" s="14">
        <f t="shared" si="1"/>
        <v>480</v>
      </c>
    </row>
    <row r="78" spans="1:6" ht="13.5" customHeight="1">
      <c r="A78" s="10">
        <v>29</v>
      </c>
      <c r="B78" s="11" t="s">
        <v>82</v>
      </c>
      <c r="C78" s="12" t="s">
        <v>12</v>
      </c>
      <c r="D78" s="13">
        <f>'[1]Kiekių pokyčių lentelė'!L68</f>
        <v>24</v>
      </c>
      <c r="E78" s="14">
        <v>60</v>
      </c>
      <c r="F78" s="14">
        <f t="shared" si="1"/>
        <v>1440</v>
      </c>
    </row>
    <row r="79" spans="1:6" ht="13.5" customHeight="1">
      <c r="A79" s="10">
        <v>30</v>
      </c>
      <c r="B79" s="11" t="s">
        <v>83</v>
      </c>
      <c r="C79" s="12" t="s">
        <v>52</v>
      </c>
      <c r="D79" s="13">
        <f>'[1]Kiekių pokyčių lentelė'!L69</f>
        <v>0.52</v>
      </c>
      <c r="E79" s="14">
        <v>700</v>
      </c>
      <c r="F79" s="14">
        <f t="shared" si="1"/>
        <v>364</v>
      </c>
    </row>
    <row r="80" spans="1:6" ht="13.5" customHeight="1">
      <c r="A80" s="10">
        <v>31</v>
      </c>
      <c r="B80" s="11" t="s">
        <v>84</v>
      </c>
      <c r="C80" s="12" t="s">
        <v>12</v>
      </c>
      <c r="D80" s="13">
        <f>'[1]Kiekių pokyčių lentelė'!L70</f>
        <v>52</v>
      </c>
      <c r="E80" s="14">
        <v>7</v>
      </c>
      <c r="F80" s="14">
        <f t="shared" si="1"/>
        <v>364</v>
      </c>
    </row>
    <row r="81" spans="1:6" ht="13.5" customHeight="1">
      <c r="A81" s="10">
        <v>32</v>
      </c>
      <c r="B81" s="11" t="s">
        <v>66</v>
      </c>
      <c r="C81" s="12" t="s">
        <v>55</v>
      </c>
      <c r="D81" s="13">
        <f>'[1]Kiekių pokyčių lentelė'!L71</f>
        <v>41</v>
      </c>
      <c r="E81" s="14">
        <v>5</v>
      </c>
      <c r="F81" s="14">
        <f t="shared" si="1"/>
        <v>205</v>
      </c>
    </row>
    <row r="82" spans="1:6" ht="13.5" customHeight="1">
      <c r="A82" s="10">
        <v>33</v>
      </c>
      <c r="B82" s="11" t="s">
        <v>85</v>
      </c>
      <c r="C82" s="12" t="s">
        <v>12</v>
      </c>
      <c r="D82" s="13">
        <f>'[1]Kiekių pokyčių lentelė'!L72</f>
        <v>41</v>
      </c>
      <c r="E82" s="14">
        <v>6</v>
      </c>
      <c r="F82" s="14">
        <f t="shared" si="1"/>
        <v>246</v>
      </c>
    </row>
    <row r="83" spans="1:6" ht="25.2" customHeight="1">
      <c r="A83" s="10">
        <v>34</v>
      </c>
      <c r="B83" s="11" t="s">
        <v>86</v>
      </c>
      <c r="C83" s="12" t="s">
        <v>29</v>
      </c>
      <c r="D83" s="13">
        <f>'[1]Kiekių pokyčių lentelė'!L73</f>
        <v>3.67</v>
      </c>
      <c r="E83" s="14">
        <v>100</v>
      </c>
      <c r="F83" s="14">
        <f t="shared" si="1"/>
        <v>367</v>
      </c>
    </row>
    <row r="84" spans="1:6" ht="25.2" customHeight="1">
      <c r="A84" s="10">
        <v>35</v>
      </c>
      <c r="B84" s="11" t="s">
        <v>87</v>
      </c>
      <c r="C84" s="12" t="s">
        <v>27</v>
      </c>
      <c r="D84" s="13">
        <f>'[1]Kiekių pokyčių lentelė'!L74</f>
        <v>367</v>
      </c>
      <c r="E84" s="14">
        <v>3</v>
      </c>
      <c r="F84" s="14">
        <f t="shared" si="1"/>
        <v>1101</v>
      </c>
    </row>
    <row r="85" spans="1:6" ht="25.2" customHeight="1">
      <c r="A85" s="10">
        <v>38</v>
      </c>
      <c r="B85" s="11" t="s">
        <v>88</v>
      </c>
      <c r="C85" s="12" t="s">
        <v>27</v>
      </c>
      <c r="D85" s="13">
        <f>'[1]Kiekių pokyčių lentelė'!L77</f>
        <v>60</v>
      </c>
      <c r="E85" s="14">
        <v>2</v>
      </c>
      <c r="F85" s="14">
        <f t="shared" si="1"/>
        <v>120</v>
      </c>
    </row>
    <row r="86" spans="1:6" ht="11.25" customHeight="1">
      <c r="A86" s="10">
        <v>39</v>
      </c>
      <c r="B86" s="11" t="s">
        <v>89</v>
      </c>
      <c r="C86" s="12" t="s">
        <v>55</v>
      </c>
      <c r="D86" s="13">
        <f>'[1]Kiekių pokyčių lentelė'!L78</f>
        <v>1</v>
      </c>
      <c r="E86" s="14">
        <v>100</v>
      </c>
      <c r="F86" s="14">
        <f t="shared" si="1"/>
        <v>100</v>
      </c>
    </row>
    <row r="87" spans="1:6" ht="25.2" customHeight="1">
      <c r="A87" s="10">
        <v>40</v>
      </c>
      <c r="B87" s="11" t="s">
        <v>90</v>
      </c>
      <c r="C87" s="12" t="s">
        <v>29</v>
      </c>
      <c r="D87" s="13">
        <f>'[1]Kiekių pokyčių lentelė'!L79</f>
        <v>0.75</v>
      </c>
      <c r="E87" s="14">
        <v>150</v>
      </c>
      <c r="F87" s="14">
        <f t="shared" si="1"/>
        <v>112.5</v>
      </c>
    </row>
    <row r="88" spans="1:6" ht="25.2" customHeight="1">
      <c r="A88" s="10">
        <v>41</v>
      </c>
      <c r="B88" s="11" t="s">
        <v>91</v>
      </c>
      <c r="C88" s="12" t="s">
        <v>92</v>
      </c>
      <c r="D88" s="13">
        <f>'[1]Kiekių pokyčių lentelė'!L80</f>
        <v>0.75</v>
      </c>
      <c r="E88" s="14">
        <v>200</v>
      </c>
      <c r="F88" s="14">
        <f t="shared" si="1"/>
        <v>150</v>
      </c>
    </row>
    <row r="89" spans="1:6" ht="14.25" customHeight="1">
      <c r="A89" s="10">
        <v>42</v>
      </c>
      <c r="B89" s="11" t="s">
        <v>93</v>
      </c>
      <c r="C89" s="12" t="s">
        <v>52</v>
      </c>
      <c r="D89" s="13">
        <f>'[1]Kiekių pokyčių lentelė'!L81</f>
        <v>0.2</v>
      </c>
      <c r="E89" s="14">
        <v>200</v>
      </c>
      <c r="F89" s="14">
        <f t="shared" si="1"/>
        <v>40</v>
      </c>
    </row>
    <row r="90" spans="1:6" ht="14.25" customHeight="1">
      <c r="A90" s="10">
        <v>43</v>
      </c>
      <c r="B90" s="11" t="s">
        <v>94</v>
      </c>
      <c r="C90" s="12" t="s">
        <v>12</v>
      </c>
      <c r="D90" s="13">
        <f>'[1]Kiekių pokyčių lentelė'!L82</f>
        <v>6</v>
      </c>
      <c r="E90" s="14">
        <v>20</v>
      </c>
      <c r="F90" s="14">
        <f t="shared" si="1"/>
        <v>120</v>
      </c>
    </row>
    <row r="91" spans="1:6" ht="25.2" customHeight="1">
      <c r="A91" s="10">
        <v>44</v>
      </c>
      <c r="B91" s="11" t="s">
        <v>95</v>
      </c>
      <c r="C91" s="12" t="s">
        <v>55</v>
      </c>
      <c r="D91" s="13">
        <f>'[1]Kiekių pokyčių lentelė'!L83</f>
        <v>1</v>
      </c>
      <c r="E91" s="14">
        <v>50</v>
      </c>
      <c r="F91" s="14">
        <f t="shared" si="1"/>
        <v>50</v>
      </c>
    </row>
    <row r="92" spans="1:6" ht="13.5" customHeight="1">
      <c r="A92" s="10">
        <v>45</v>
      </c>
      <c r="B92" s="11" t="s">
        <v>96</v>
      </c>
      <c r="C92" s="12" t="s">
        <v>52</v>
      </c>
      <c r="D92" s="13">
        <f>'[1]Kiekių pokyčių lentelė'!L84</f>
        <v>0.26</v>
      </c>
      <c r="E92" s="14">
        <v>400</v>
      </c>
      <c r="F92" s="14">
        <f t="shared" si="1"/>
        <v>104</v>
      </c>
    </row>
    <row r="93" spans="1:6" ht="13.5" customHeight="1">
      <c r="A93" s="10">
        <v>46</v>
      </c>
      <c r="B93" s="11" t="s">
        <v>97</v>
      </c>
      <c r="C93" s="12" t="s">
        <v>52</v>
      </c>
      <c r="D93" s="13">
        <f>'[1]Kiekių pokyčių lentelė'!L85</f>
        <v>0.04</v>
      </c>
      <c r="E93" s="14">
        <v>400</v>
      </c>
      <c r="F93" s="14">
        <f t="shared" si="1"/>
        <v>16</v>
      </c>
    </row>
    <row r="94" spans="1:6" ht="25.2" customHeight="1">
      <c r="A94" s="10">
        <v>47</v>
      </c>
      <c r="B94" s="11" t="s">
        <v>98</v>
      </c>
      <c r="C94" s="12" t="s">
        <v>12</v>
      </c>
      <c r="D94" s="13">
        <f>'[1]Kiekių pokyčių lentelė'!L86</f>
        <v>6</v>
      </c>
      <c r="E94" s="14">
        <v>4</v>
      </c>
      <c r="F94" s="14">
        <f t="shared" si="1"/>
        <v>24</v>
      </c>
    </row>
    <row r="95" spans="1:6" ht="25.2" customHeight="1">
      <c r="A95" s="10"/>
      <c r="B95" s="24"/>
      <c r="C95" s="25"/>
      <c r="D95" s="25"/>
      <c r="E95" s="15"/>
      <c r="F95" s="37">
        <f>SUM(F50:F94)</f>
        <v>24117.49</v>
      </c>
    </row>
    <row r="96" spans="1:6" ht="25.2" customHeight="1">
      <c r="B96" s="34" t="s">
        <v>0</v>
      </c>
      <c r="C96" s="35"/>
      <c r="D96" s="35"/>
      <c r="E96" s="35"/>
    </row>
    <row r="97" spans="1:6" ht="16.5" customHeight="1">
      <c r="A97" s="26" t="s">
        <v>1</v>
      </c>
      <c r="B97" s="27"/>
      <c r="C97" s="27"/>
      <c r="D97" s="27"/>
      <c r="E97" s="27"/>
      <c r="F97" s="27"/>
    </row>
    <row r="98" spans="1:6" ht="24.75" hidden="1" customHeight="1">
      <c r="A98" s="27"/>
      <c r="B98" s="27"/>
      <c r="C98" s="27"/>
      <c r="D98" s="27"/>
      <c r="E98" s="27"/>
      <c r="F98" s="27"/>
    </row>
    <row r="99" spans="1:6" ht="17.25" customHeight="1">
      <c r="A99" s="26" t="s">
        <v>2</v>
      </c>
      <c r="B99" s="27"/>
      <c r="C99" s="27"/>
      <c r="D99" s="27"/>
      <c r="E99" s="27"/>
      <c r="F99" s="27"/>
    </row>
    <row r="100" spans="1:6" ht="24.75" hidden="1" customHeight="1">
      <c r="A100" s="27"/>
      <c r="B100" s="27"/>
      <c r="C100" s="27"/>
      <c r="D100" s="27"/>
      <c r="E100" s="27"/>
      <c r="F100" s="27"/>
    </row>
    <row r="101" spans="1:6" ht="17.25" customHeight="1">
      <c r="A101" s="26" t="s">
        <v>99</v>
      </c>
      <c r="B101" s="27"/>
      <c r="C101" s="27"/>
      <c r="D101" s="27"/>
      <c r="E101" s="27"/>
      <c r="F101" s="27"/>
    </row>
    <row r="102" spans="1:6" ht="24.75" hidden="1" customHeight="1">
      <c r="A102" s="27"/>
      <c r="B102" s="27"/>
      <c r="C102" s="27"/>
      <c r="D102" s="27"/>
      <c r="E102" s="27"/>
      <c r="F102" s="27"/>
    </row>
    <row r="103" spans="1:6" ht="25.2" customHeight="1">
      <c r="A103" s="16"/>
      <c r="B103" s="17"/>
      <c r="C103" s="28"/>
      <c r="D103" s="29"/>
      <c r="E103" s="29"/>
      <c r="F103" s="29"/>
    </row>
    <row r="104" spans="1:6" ht="25.2" customHeight="1">
      <c r="A104" s="1" t="s">
        <v>4</v>
      </c>
      <c r="B104" s="1" t="s">
        <v>5</v>
      </c>
      <c r="C104" s="2" t="s">
        <v>6</v>
      </c>
      <c r="D104" s="30" t="s">
        <v>7</v>
      </c>
      <c r="E104" s="3" t="s">
        <v>8</v>
      </c>
      <c r="F104" s="4" t="s">
        <v>9</v>
      </c>
    </row>
    <row r="105" spans="1:6" ht="25.2" customHeight="1">
      <c r="A105" s="5" t="s">
        <v>10</v>
      </c>
      <c r="B105" s="5" t="s">
        <v>11</v>
      </c>
      <c r="C105" s="6" t="s">
        <v>12</v>
      </c>
      <c r="D105" s="31"/>
      <c r="E105" s="7" t="s">
        <v>13</v>
      </c>
      <c r="F105" s="8" t="s">
        <v>14</v>
      </c>
    </row>
    <row r="106" spans="1:6" ht="25.2" customHeight="1">
      <c r="A106" s="9"/>
      <c r="B106" s="32" t="s">
        <v>100</v>
      </c>
      <c r="C106" s="33"/>
      <c r="D106" s="33"/>
      <c r="E106" s="33"/>
      <c r="F106" s="33"/>
    </row>
    <row r="107" spans="1:6" ht="25.2" customHeight="1">
      <c r="A107" s="10">
        <v>1</v>
      </c>
      <c r="B107" s="11" t="s">
        <v>101</v>
      </c>
      <c r="C107" s="12" t="s">
        <v>55</v>
      </c>
      <c r="D107" s="18">
        <f>'[1]Kiekių pokyčių lentelė'!L89</f>
        <v>1</v>
      </c>
      <c r="E107" s="14">
        <v>900</v>
      </c>
      <c r="F107" s="14">
        <f>E107*D107</f>
        <v>900</v>
      </c>
    </row>
    <row r="108" spans="1:6" ht="25.2" customHeight="1">
      <c r="A108" s="10">
        <v>2</v>
      </c>
      <c r="B108" s="11" t="s">
        <v>102</v>
      </c>
      <c r="C108" s="12" t="s">
        <v>12</v>
      </c>
      <c r="D108" s="18">
        <f>'[1]Kiekių pokyčių lentelė'!L90</f>
        <v>1</v>
      </c>
      <c r="E108" s="14">
        <v>3700</v>
      </c>
      <c r="F108" s="14">
        <f t="shared" ref="F108:F129" si="2">E108*D108</f>
        <v>3700</v>
      </c>
    </row>
    <row r="109" spans="1:6" ht="25.2" customHeight="1">
      <c r="A109" s="10">
        <v>3</v>
      </c>
      <c r="B109" s="11" t="s">
        <v>103</v>
      </c>
      <c r="C109" s="12" t="s">
        <v>55</v>
      </c>
      <c r="D109" s="18">
        <f>'[1]Kiekių pokyčių lentelė'!L91</f>
        <v>4</v>
      </c>
      <c r="E109" s="14">
        <v>150</v>
      </c>
      <c r="F109" s="14">
        <f t="shared" si="2"/>
        <v>600</v>
      </c>
    </row>
    <row r="110" spans="1:6" ht="25.2" customHeight="1">
      <c r="A110" s="10">
        <v>4</v>
      </c>
      <c r="B110" s="11" t="s">
        <v>104</v>
      </c>
      <c r="C110" s="12" t="s">
        <v>43</v>
      </c>
      <c r="D110" s="18">
        <f>'[1]Kiekių pokyčių lentelė'!L92</f>
        <v>4</v>
      </c>
      <c r="E110" s="14">
        <v>700</v>
      </c>
      <c r="F110" s="14">
        <f t="shared" si="2"/>
        <v>2800</v>
      </c>
    </row>
    <row r="111" spans="1:6" ht="25.2" customHeight="1">
      <c r="A111" s="10">
        <v>5</v>
      </c>
      <c r="B111" s="11" t="s">
        <v>105</v>
      </c>
      <c r="C111" s="12" t="s">
        <v>55</v>
      </c>
      <c r="D111" s="18">
        <f>'[1]Kiekių pokyčių lentelė'!L93</f>
        <v>6</v>
      </c>
      <c r="E111" s="14">
        <v>70</v>
      </c>
      <c r="F111" s="14">
        <f t="shared" si="2"/>
        <v>420</v>
      </c>
    </row>
    <row r="112" spans="1:6" ht="12" customHeight="1">
      <c r="A112" s="10">
        <v>6</v>
      </c>
      <c r="B112" s="11" t="s">
        <v>106</v>
      </c>
      <c r="C112" s="12" t="s">
        <v>12</v>
      </c>
      <c r="D112" s="18">
        <f>'[1]Kiekių pokyčių lentelė'!L94</f>
        <v>3</v>
      </c>
      <c r="E112" s="14">
        <v>50</v>
      </c>
      <c r="F112" s="14">
        <f t="shared" si="2"/>
        <v>150</v>
      </c>
    </row>
    <row r="113" spans="1:6" ht="12" customHeight="1">
      <c r="A113" s="10">
        <v>7</v>
      </c>
      <c r="B113" s="11" t="s">
        <v>106</v>
      </c>
      <c r="C113" s="12" t="s">
        <v>12</v>
      </c>
      <c r="D113" s="18">
        <f>'[1]Kiekių pokyčių lentelė'!L95</f>
        <v>3</v>
      </c>
      <c r="E113" s="14">
        <v>30</v>
      </c>
      <c r="F113" s="14">
        <f t="shared" si="2"/>
        <v>90</v>
      </c>
    </row>
    <row r="114" spans="1:6" ht="12" customHeight="1">
      <c r="A114" s="10">
        <v>8</v>
      </c>
      <c r="B114" s="11" t="s">
        <v>107</v>
      </c>
      <c r="C114" s="12" t="s">
        <v>55</v>
      </c>
      <c r="D114" s="18">
        <f>'[1]Kiekių pokyčių lentelė'!L96</f>
        <v>4</v>
      </c>
      <c r="E114" s="14">
        <v>35</v>
      </c>
      <c r="F114" s="14">
        <f t="shared" si="2"/>
        <v>140</v>
      </c>
    </row>
    <row r="115" spans="1:6" ht="25.2" customHeight="1">
      <c r="A115" s="10">
        <v>9</v>
      </c>
      <c r="B115" s="11" t="s">
        <v>108</v>
      </c>
      <c r="C115" s="12" t="s">
        <v>12</v>
      </c>
      <c r="D115" s="18">
        <f>'[1]Kiekių pokyčių lentelė'!L97</f>
        <v>4</v>
      </c>
      <c r="E115" s="14">
        <v>90</v>
      </c>
      <c r="F115" s="14">
        <f t="shared" si="2"/>
        <v>360</v>
      </c>
    </row>
    <row r="116" spans="1:6" ht="25.2" customHeight="1">
      <c r="A116" s="10">
        <v>10</v>
      </c>
      <c r="B116" s="11" t="s">
        <v>109</v>
      </c>
      <c r="C116" s="12" t="s">
        <v>12</v>
      </c>
      <c r="D116" s="18">
        <f>'[1]Kiekių pokyčių lentelė'!L98</f>
        <v>2</v>
      </c>
      <c r="E116" s="14">
        <v>120</v>
      </c>
      <c r="F116" s="14">
        <f t="shared" si="2"/>
        <v>240</v>
      </c>
    </row>
    <row r="117" spans="1:6" ht="14.25" customHeight="1">
      <c r="A117" s="10">
        <v>11</v>
      </c>
      <c r="B117" s="11" t="s">
        <v>110</v>
      </c>
      <c r="C117" s="12" t="s">
        <v>12</v>
      </c>
      <c r="D117" s="18">
        <f>'[1]Kiekių pokyčių lentelė'!L99</f>
        <v>2</v>
      </c>
      <c r="E117" s="14">
        <v>80</v>
      </c>
      <c r="F117" s="14">
        <f t="shared" si="2"/>
        <v>160</v>
      </c>
    </row>
    <row r="118" spans="1:6" ht="25.2" customHeight="1">
      <c r="A118" s="10">
        <v>12</v>
      </c>
      <c r="B118" s="11" t="s">
        <v>111</v>
      </c>
      <c r="C118" s="12" t="s">
        <v>29</v>
      </c>
      <c r="D118" s="18">
        <f>'[1]Kiekių pokyčių lentelė'!L100</f>
        <v>0.55000000000000004</v>
      </c>
      <c r="E118" s="14">
        <v>1000</v>
      </c>
      <c r="F118" s="14">
        <f t="shared" si="2"/>
        <v>550</v>
      </c>
    </row>
    <row r="119" spans="1:6" ht="14.25" customHeight="1">
      <c r="A119" s="10">
        <v>13</v>
      </c>
      <c r="B119" s="11" t="s">
        <v>112</v>
      </c>
      <c r="C119" s="12" t="s">
        <v>27</v>
      </c>
      <c r="D119" s="18">
        <f>'[1]Kiekių pokyčių lentelė'!L101</f>
        <v>28</v>
      </c>
      <c r="E119" s="14">
        <v>15</v>
      </c>
      <c r="F119" s="14">
        <f t="shared" si="2"/>
        <v>420</v>
      </c>
    </row>
    <row r="120" spans="1:6" ht="14.25" customHeight="1">
      <c r="A120" s="10">
        <v>14</v>
      </c>
      <c r="B120" s="11" t="s">
        <v>113</v>
      </c>
      <c r="C120" s="12" t="s">
        <v>27</v>
      </c>
      <c r="D120" s="18">
        <f>'[1]Kiekių pokyčių lentelė'!L102</f>
        <v>10</v>
      </c>
      <c r="E120" s="14">
        <v>10</v>
      </c>
      <c r="F120" s="14">
        <f t="shared" si="2"/>
        <v>100</v>
      </c>
    </row>
    <row r="121" spans="1:6" ht="14.25" customHeight="1">
      <c r="A121" s="10">
        <v>15</v>
      </c>
      <c r="B121" s="11" t="s">
        <v>114</v>
      </c>
      <c r="C121" s="12" t="s">
        <v>27</v>
      </c>
      <c r="D121" s="18">
        <f>'[1]Kiekių pokyčių lentelė'!L103</f>
        <v>17</v>
      </c>
      <c r="E121" s="14">
        <v>12</v>
      </c>
      <c r="F121" s="14">
        <f t="shared" si="2"/>
        <v>204</v>
      </c>
    </row>
    <row r="122" spans="1:6" ht="14.25" customHeight="1">
      <c r="A122" s="10">
        <v>16</v>
      </c>
      <c r="B122" s="11" t="s">
        <v>115</v>
      </c>
      <c r="C122" s="12" t="s">
        <v>27</v>
      </c>
      <c r="D122" s="18">
        <f>'[1]Kiekių pokyčių lentelė'!L104</f>
        <v>0</v>
      </c>
      <c r="E122" s="14">
        <v>0.5</v>
      </c>
      <c r="F122" s="14">
        <f t="shared" si="2"/>
        <v>0</v>
      </c>
    </row>
    <row r="123" spans="1:6" ht="14.25" customHeight="1">
      <c r="A123" s="10">
        <v>17</v>
      </c>
      <c r="B123" s="11" t="s">
        <v>116</v>
      </c>
      <c r="C123" s="12" t="s">
        <v>55</v>
      </c>
      <c r="D123" s="18">
        <f>'[1]Kiekių pokyčių lentelė'!L105</f>
        <v>4</v>
      </c>
      <c r="E123" s="14">
        <v>5</v>
      </c>
      <c r="F123" s="14">
        <f t="shared" si="2"/>
        <v>20</v>
      </c>
    </row>
    <row r="124" spans="1:6" ht="14.25" customHeight="1">
      <c r="A124" s="10">
        <v>18</v>
      </c>
      <c r="B124" s="11" t="s">
        <v>117</v>
      </c>
      <c r="C124" s="12" t="s">
        <v>55</v>
      </c>
      <c r="D124" s="18">
        <f>'[1]Kiekių pokyčių lentelė'!L106</f>
        <v>1</v>
      </c>
      <c r="E124" s="14">
        <v>500</v>
      </c>
      <c r="F124" s="14">
        <f t="shared" si="2"/>
        <v>500</v>
      </c>
    </row>
    <row r="125" spans="1:6" ht="25.2" customHeight="1">
      <c r="A125" s="10">
        <v>19</v>
      </c>
      <c r="B125" s="11" t="s">
        <v>118</v>
      </c>
      <c r="C125" s="12" t="s">
        <v>55</v>
      </c>
      <c r="D125" s="18">
        <f>'[1]Kiekių pokyčių lentelė'!L107</f>
        <v>1</v>
      </c>
      <c r="E125" s="14">
        <v>140</v>
      </c>
      <c r="F125" s="14">
        <f t="shared" si="2"/>
        <v>140</v>
      </c>
    </row>
    <row r="126" spans="1:6" ht="13.5" customHeight="1">
      <c r="A126" s="10">
        <v>20</v>
      </c>
      <c r="B126" s="11" t="s">
        <v>119</v>
      </c>
      <c r="C126" s="12" t="s">
        <v>43</v>
      </c>
      <c r="D126" s="18">
        <f>'[1]Kiekių pokyčių lentelė'!L108</f>
        <v>1</v>
      </c>
      <c r="E126" s="14">
        <v>17</v>
      </c>
      <c r="F126" s="14">
        <f t="shared" si="2"/>
        <v>17</v>
      </c>
    </row>
    <row r="127" spans="1:6" ht="13.5" customHeight="1">
      <c r="A127" s="10">
        <v>21</v>
      </c>
      <c r="B127" s="11" t="s">
        <v>120</v>
      </c>
      <c r="C127" s="12" t="s">
        <v>43</v>
      </c>
      <c r="D127" s="18">
        <f>'[1]Kiekių pokyčių lentelė'!L109</f>
        <v>1</v>
      </c>
      <c r="E127" s="14">
        <v>500</v>
      </c>
      <c r="F127" s="14">
        <f t="shared" si="2"/>
        <v>500</v>
      </c>
    </row>
    <row r="128" spans="1:6" ht="13.5" customHeight="1">
      <c r="A128" s="10">
        <v>22</v>
      </c>
      <c r="B128" s="11" t="s">
        <v>121</v>
      </c>
      <c r="C128" s="12" t="s">
        <v>52</v>
      </c>
      <c r="D128" s="18">
        <f>'[1]Kiekių pokyčių lentelė'!L110</f>
        <v>0.03</v>
      </c>
      <c r="E128" s="14">
        <v>5000</v>
      </c>
      <c r="F128" s="14">
        <f t="shared" si="2"/>
        <v>150</v>
      </c>
    </row>
    <row r="129" spans="1:6" ht="25.2" customHeight="1">
      <c r="A129" s="10">
        <v>23</v>
      </c>
      <c r="B129" s="11" t="s">
        <v>122</v>
      </c>
      <c r="C129" s="12" t="s">
        <v>12</v>
      </c>
      <c r="D129" s="18">
        <f>'[1]Kiekių pokyčių lentelė'!L111</f>
        <v>3</v>
      </c>
      <c r="E129" s="14">
        <v>30</v>
      </c>
      <c r="F129" s="14">
        <f t="shared" si="2"/>
        <v>90</v>
      </c>
    </row>
    <row r="130" spans="1:6" ht="25.2" customHeight="1">
      <c r="A130" s="10"/>
      <c r="B130" s="24"/>
      <c r="C130" s="25"/>
      <c r="D130" s="25"/>
      <c r="E130" s="15"/>
      <c r="F130" s="38">
        <f>SUM(F107:F129)</f>
        <v>12251</v>
      </c>
    </row>
    <row r="131" spans="1:6" ht="25.2" customHeight="1">
      <c r="B131" s="34" t="s">
        <v>0</v>
      </c>
      <c r="C131" s="35"/>
      <c r="D131" s="35"/>
      <c r="E131" s="35"/>
    </row>
    <row r="132" spans="1:6" ht="17.25" customHeight="1">
      <c r="A132" s="26" t="s">
        <v>1</v>
      </c>
      <c r="B132" s="27"/>
      <c r="C132" s="27"/>
      <c r="D132" s="27"/>
      <c r="E132" s="27"/>
      <c r="F132" s="27"/>
    </row>
    <row r="133" spans="1:6" ht="24.75" hidden="1" customHeight="1">
      <c r="A133" s="27"/>
      <c r="B133" s="27"/>
      <c r="C133" s="27"/>
      <c r="D133" s="27"/>
      <c r="E133" s="27"/>
      <c r="F133" s="27"/>
    </row>
    <row r="134" spans="1:6" ht="18.75" customHeight="1">
      <c r="A134" s="26" t="s">
        <v>2</v>
      </c>
      <c r="B134" s="27"/>
      <c r="C134" s="27"/>
      <c r="D134" s="27"/>
      <c r="E134" s="27"/>
      <c r="F134" s="27"/>
    </row>
    <row r="135" spans="1:6" ht="24.75" hidden="1" customHeight="1">
      <c r="A135" s="27"/>
      <c r="B135" s="27"/>
      <c r="C135" s="27"/>
      <c r="D135" s="27"/>
      <c r="E135" s="27"/>
      <c r="F135" s="27"/>
    </row>
    <row r="136" spans="1:6" ht="17.25" customHeight="1">
      <c r="A136" s="26" t="s">
        <v>123</v>
      </c>
      <c r="B136" s="27"/>
      <c r="C136" s="27"/>
      <c r="D136" s="27"/>
      <c r="E136" s="27"/>
      <c r="F136" s="27"/>
    </row>
    <row r="137" spans="1:6" ht="24.75" hidden="1" customHeight="1">
      <c r="A137" s="27"/>
      <c r="B137" s="27"/>
      <c r="C137" s="27"/>
      <c r="D137" s="27"/>
      <c r="E137" s="27"/>
      <c r="F137" s="27"/>
    </row>
    <row r="138" spans="1:6" ht="25.2" customHeight="1">
      <c r="A138" s="16"/>
      <c r="B138" s="17"/>
      <c r="C138" s="28"/>
      <c r="D138" s="29"/>
      <c r="E138" s="29"/>
      <c r="F138" s="29"/>
    </row>
    <row r="139" spans="1:6" ht="25.2" customHeight="1">
      <c r="A139" s="1" t="s">
        <v>4</v>
      </c>
      <c r="B139" s="1" t="s">
        <v>5</v>
      </c>
      <c r="C139" s="2" t="s">
        <v>6</v>
      </c>
      <c r="D139" s="30" t="s">
        <v>7</v>
      </c>
      <c r="E139" s="3" t="s">
        <v>8</v>
      </c>
      <c r="F139" s="4" t="s">
        <v>9</v>
      </c>
    </row>
    <row r="140" spans="1:6" ht="25.2" customHeight="1">
      <c r="A140" s="5" t="s">
        <v>10</v>
      </c>
      <c r="B140" s="5" t="s">
        <v>11</v>
      </c>
      <c r="C140" s="6" t="s">
        <v>12</v>
      </c>
      <c r="D140" s="31"/>
      <c r="E140" s="7" t="s">
        <v>13</v>
      </c>
      <c r="F140" s="8" t="s">
        <v>14</v>
      </c>
    </row>
    <row r="141" spans="1:6" ht="25.2" customHeight="1">
      <c r="A141" s="9"/>
      <c r="B141" s="32" t="s">
        <v>124</v>
      </c>
      <c r="C141" s="33"/>
      <c r="D141" s="33"/>
      <c r="E141" s="33"/>
      <c r="F141" s="33"/>
    </row>
    <row r="142" spans="1:6" ht="25.2" customHeight="1">
      <c r="A142" s="10">
        <v>1</v>
      </c>
      <c r="B142" s="11" t="s">
        <v>125</v>
      </c>
      <c r="C142" s="12" t="s">
        <v>55</v>
      </c>
      <c r="D142" s="18">
        <f>'[1]Kiekių pokyčių lentelė'!L114</f>
        <v>1</v>
      </c>
      <c r="E142" s="14">
        <v>290</v>
      </c>
      <c r="F142" s="14">
        <f>E142*D142</f>
        <v>290</v>
      </c>
    </row>
    <row r="143" spans="1:6" ht="13.5" customHeight="1">
      <c r="A143" s="10">
        <v>2</v>
      </c>
      <c r="B143" s="11" t="s">
        <v>126</v>
      </c>
      <c r="C143" s="12" t="s">
        <v>43</v>
      </c>
      <c r="D143" s="18">
        <f>'[1]Kiekių pokyčių lentelė'!L115</f>
        <v>1</v>
      </c>
      <c r="E143" s="14">
        <v>5800</v>
      </c>
      <c r="F143" s="14">
        <f t="shared" ref="F143:F163" si="3">E143*D143</f>
        <v>5800</v>
      </c>
    </row>
    <row r="144" spans="1:6" ht="13.5" customHeight="1">
      <c r="A144" s="10">
        <v>3</v>
      </c>
      <c r="B144" s="11" t="s">
        <v>127</v>
      </c>
      <c r="C144" s="12" t="s">
        <v>12</v>
      </c>
      <c r="D144" s="18">
        <f>'[1]Kiekių pokyčių lentelė'!L116</f>
        <v>1</v>
      </c>
      <c r="E144" s="14">
        <v>340</v>
      </c>
      <c r="F144" s="14">
        <f t="shared" si="3"/>
        <v>340</v>
      </c>
    </row>
    <row r="145" spans="1:6" ht="25.2" customHeight="1">
      <c r="A145" s="10">
        <v>4</v>
      </c>
      <c r="B145" s="11" t="s">
        <v>128</v>
      </c>
      <c r="C145" s="12" t="s">
        <v>55</v>
      </c>
      <c r="D145" s="18">
        <f>'[1]Kiekių pokyčių lentelė'!L117</f>
        <v>2</v>
      </c>
      <c r="E145" s="14">
        <v>45</v>
      </c>
      <c r="F145" s="14">
        <f t="shared" si="3"/>
        <v>90</v>
      </c>
    </row>
    <row r="146" spans="1:6" ht="14.25" customHeight="1">
      <c r="A146" s="10">
        <v>5</v>
      </c>
      <c r="B146" s="11" t="s">
        <v>129</v>
      </c>
      <c r="C146" s="12" t="s">
        <v>55</v>
      </c>
      <c r="D146" s="18">
        <f>'[1]Kiekių pokyčių lentelė'!L118</f>
        <v>2</v>
      </c>
      <c r="E146" s="14">
        <v>360</v>
      </c>
      <c r="F146" s="14">
        <f t="shared" si="3"/>
        <v>720</v>
      </c>
    </row>
    <row r="147" spans="1:6" ht="25.2" customHeight="1">
      <c r="A147" s="10">
        <v>6</v>
      </c>
      <c r="B147" s="11" t="s">
        <v>130</v>
      </c>
      <c r="C147" s="12" t="s">
        <v>27</v>
      </c>
      <c r="D147" s="18">
        <f>'[1]Kiekių pokyčių lentelė'!L119</f>
        <v>32</v>
      </c>
      <c r="E147" s="14">
        <v>23</v>
      </c>
      <c r="F147" s="14">
        <f t="shared" si="3"/>
        <v>736</v>
      </c>
    </row>
    <row r="148" spans="1:6" ht="25.2" customHeight="1">
      <c r="A148" s="10">
        <v>7</v>
      </c>
      <c r="B148" s="11" t="s">
        <v>131</v>
      </c>
      <c r="C148" s="12" t="s">
        <v>27</v>
      </c>
      <c r="D148" s="18">
        <f>'[1]Kiekių pokyčių lentelė'!L120</f>
        <v>128</v>
      </c>
      <c r="E148" s="14">
        <v>29</v>
      </c>
      <c r="F148" s="14">
        <f t="shared" si="3"/>
        <v>3712</v>
      </c>
    </row>
    <row r="149" spans="1:6" ht="12.75" customHeight="1">
      <c r="A149" s="10">
        <v>8</v>
      </c>
      <c r="B149" s="11" t="s">
        <v>132</v>
      </c>
      <c r="C149" s="12" t="s">
        <v>27</v>
      </c>
      <c r="D149" s="18">
        <f>'[1]Kiekių pokyčių lentelė'!L121</f>
        <v>32</v>
      </c>
      <c r="E149" s="14">
        <v>9</v>
      </c>
      <c r="F149" s="14">
        <f t="shared" si="3"/>
        <v>288</v>
      </c>
    </row>
    <row r="150" spans="1:6" ht="12.75" customHeight="1">
      <c r="A150" s="10">
        <v>9</v>
      </c>
      <c r="B150" s="11" t="s">
        <v>133</v>
      </c>
      <c r="C150" s="12" t="s">
        <v>27</v>
      </c>
      <c r="D150" s="18">
        <f>'[1]Kiekių pokyčių lentelė'!L122</f>
        <v>56</v>
      </c>
      <c r="E150" s="14">
        <v>9.4</v>
      </c>
      <c r="F150" s="14">
        <f t="shared" si="3"/>
        <v>526.4</v>
      </c>
    </row>
    <row r="151" spans="1:6" ht="12.75" customHeight="1">
      <c r="A151" s="10">
        <v>10</v>
      </c>
      <c r="B151" s="11" t="s">
        <v>134</v>
      </c>
      <c r="C151" s="12" t="s">
        <v>27</v>
      </c>
      <c r="D151" s="18">
        <f>'[1]Kiekių pokyčių lentelė'!L123</f>
        <v>49</v>
      </c>
      <c r="E151" s="14">
        <v>11.2</v>
      </c>
      <c r="F151" s="14">
        <f t="shared" si="3"/>
        <v>548.79999999999995</v>
      </c>
    </row>
    <row r="152" spans="1:6" ht="12.75" customHeight="1">
      <c r="A152" s="10">
        <v>11</v>
      </c>
      <c r="B152" s="11" t="s">
        <v>135</v>
      </c>
      <c r="C152" s="12" t="s">
        <v>27</v>
      </c>
      <c r="D152" s="18">
        <f>'[1]Kiekių pokyčių lentelė'!L124</f>
        <v>23</v>
      </c>
      <c r="E152" s="14">
        <v>13</v>
      </c>
      <c r="F152" s="14">
        <f t="shared" si="3"/>
        <v>299</v>
      </c>
    </row>
    <row r="153" spans="1:6" ht="12.75" customHeight="1">
      <c r="A153" s="10">
        <v>12</v>
      </c>
      <c r="B153" s="11" t="s">
        <v>136</v>
      </c>
      <c r="C153" s="12" t="s">
        <v>43</v>
      </c>
      <c r="D153" s="18">
        <f>'[1]Kiekių pokyčių lentelė'!L125</f>
        <v>1</v>
      </c>
      <c r="E153" s="14">
        <v>460</v>
      </c>
      <c r="F153" s="14">
        <f t="shared" si="3"/>
        <v>460</v>
      </c>
    </row>
    <row r="154" spans="1:6" ht="12.75" customHeight="1">
      <c r="A154" s="10">
        <v>13</v>
      </c>
      <c r="B154" s="11" t="s">
        <v>137</v>
      </c>
      <c r="C154" s="12" t="s">
        <v>17</v>
      </c>
      <c r="D154" s="18">
        <f>'[1]Kiekių pokyčių lentelė'!L126</f>
        <v>0.74</v>
      </c>
      <c r="E154" s="14">
        <v>1400</v>
      </c>
      <c r="F154" s="14">
        <f t="shared" si="3"/>
        <v>1036</v>
      </c>
    </row>
    <row r="155" spans="1:6" ht="25.2" customHeight="1">
      <c r="A155" s="10">
        <v>14</v>
      </c>
      <c r="B155" s="11" t="s">
        <v>138</v>
      </c>
      <c r="C155" s="12" t="s">
        <v>55</v>
      </c>
      <c r="D155" s="18">
        <f>'[1]Kiekių pokyčių lentelė'!L127</f>
        <v>21</v>
      </c>
      <c r="E155" s="14">
        <v>20</v>
      </c>
      <c r="F155" s="14">
        <f t="shared" si="3"/>
        <v>420</v>
      </c>
    </row>
    <row r="156" spans="1:6" ht="14.25" customHeight="1">
      <c r="A156" s="10">
        <v>16</v>
      </c>
      <c r="B156" s="11" t="s">
        <v>139</v>
      </c>
      <c r="C156" s="12" t="s">
        <v>12</v>
      </c>
      <c r="D156" s="18">
        <f>'[1]Kiekių pokyčių lentelė'!L129</f>
        <v>4</v>
      </c>
      <c r="E156" s="14">
        <v>26</v>
      </c>
      <c r="F156" s="14">
        <f t="shared" si="3"/>
        <v>104</v>
      </c>
    </row>
    <row r="157" spans="1:6" ht="14.25" customHeight="1">
      <c r="A157" s="10">
        <v>17</v>
      </c>
      <c r="B157" s="11" t="s">
        <v>140</v>
      </c>
      <c r="C157" s="12" t="s">
        <v>43</v>
      </c>
      <c r="D157" s="18">
        <f>'[1]Kiekių pokyčių lentelė'!L130</f>
        <v>1</v>
      </c>
      <c r="E157" s="14">
        <v>280</v>
      </c>
      <c r="F157" s="14">
        <f t="shared" si="3"/>
        <v>280</v>
      </c>
    </row>
    <row r="158" spans="1:6" ht="14.25" customHeight="1">
      <c r="A158" s="10">
        <v>18</v>
      </c>
      <c r="B158" s="11" t="s">
        <v>141</v>
      </c>
      <c r="C158" s="12" t="s">
        <v>55</v>
      </c>
      <c r="D158" s="18">
        <f>'[1]Kiekių pokyčių lentelė'!L131</f>
        <v>17</v>
      </c>
      <c r="E158" s="14">
        <v>8</v>
      </c>
      <c r="F158" s="14">
        <f t="shared" si="3"/>
        <v>136</v>
      </c>
    </row>
    <row r="159" spans="1:6" ht="14.25" customHeight="1">
      <c r="A159" s="10">
        <v>19</v>
      </c>
      <c r="B159" s="11" t="s">
        <v>142</v>
      </c>
      <c r="C159" s="12" t="s">
        <v>12</v>
      </c>
      <c r="D159" s="18">
        <f>'[1]Kiekių pokyčių lentelė'!L132</f>
        <v>17</v>
      </c>
      <c r="E159" s="14">
        <v>15</v>
      </c>
      <c r="F159" s="14">
        <f t="shared" si="3"/>
        <v>255</v>
      </c>
    </row>
    <row r="160" spans="1:6" ht="14.25" customHeight="1">
      <c r="A160" s="10">
        <v>20</v>
      </c>
      <c r="B160" s="11" t="s">
        <v>143</v>
      </c>
      <c r="C160" s="12" t="s">
        <v>43</v>
      </c>
      <c r="D160" s="18">
        <f>'[1]Kiekių pokyčių lentelė'!L133</f>
        <v>1</v>
      </c>
      <c r="E160" s="14">
        <v>390</v>
      </c>
      <c r="F160" s="14">
        <f t="shared" si="3"/>
        <v>390</v>
      </c>
    </row>
    <row r="161" spans="1:6" ht="14.25" customHeight="1">
      <c r="A161" s="10">
        <v>21</v>
      </c>
      <c r="B161" s="11" t="s">
        <v>144</v>
      </c>
      <c r="C161" s="12" t="s">
        <v>55</v>
      </c>
      <c r="D161" s="18">
        <f>'[1]Kiekių pokyčių lentelė'!L134</f>
        <v>9</v>
      </c>
      <c r="E161" s="14">
        <v>250</v>
      </c>
      <c r="F161" s="14">
        <f t="shared" si="3"/>
        <v>2250</v>
      </c>
    </row>
    <row r="162" spans="1:6" ht="14.25" customHeight="1">
      <c r="A162" s="10">
        <v>22</v>
      </c>
      <c r="B162" s="11" t="s">
        <v>145</v>
      </c>
      <c r="C162" s="12" t="s">
        <v>55</v>
      </c>
      <c r="D162" s="18">
        <f>'[1]Kiekių pokyčių lentelė'!L135</f>
        <v>1</v>
      </c>
      <c r="E162" s="14">
        <v>300</v>
      </c>
      <c r="F162" s="14">
        <f t="shared" si="3"/>
        <v>300</v>
      </c>
    </row>
    <row r="163" spans="1:6" ht="14.25" customHeight="1">
      <c r="A163" s="10">
        <v>23</v>
      </c>
      <c r="B163" s="11" t="s">
        <v>146</v>
      </c>
      <c r="C163" s="12" t="s">
        <v>55</v>
      </c>
      <c r="D163" s="18">
        <f>'[1]Kiekių pokyčių lentelė'!L136</f>
        <v>1</v>
      </c>
      <c r="E163" s="14">
        <v>300</v>
      </c>
      <c r="F163" s="14">
        <f t="shared" si="3"/>
        <v>300</v>
      </c>
    </row>
    <row r="164" spans="1:6" ht="12" customHeight="1">
      <c r="A164" s="10"/>
      <c r="B164" s="24"/>
      <c r="C164" s="25"/>
      <c r="D164" s="25"/>
      <c r="E164" s="15"/>
      <c r="F164" s="38">
        <f>SUM(F142:F163)</f>
        <v>19281.199999999997</v>
      </c>
    </row>
    <row r="165" spans="1:6" ht="13.5" customHeight="1"/>
    <row r="166" spans="1:6" ht="25.2" customHeight="1">
      <c r="B166" s="34" t="s">
        <v>0</v>
      </c>
      <c r="C166" s="35"/>
      <c r="D166" s="35"/>
      <c r="E166" s="35"/>
    </row>
    <row r="167" spans="1:6" ht="17.25" customHeight="1">
      <c r="A167" s="26" t="s">
        <v>1</v>
      </c>
      <c r="B167" s="27"/>
      <c r="C167" s="27"/>
      <c r="D167" s="27"/>
      <c r="E167" s="27"/>
      <c r="F167" s="27"/>
    </row>
    <row r="168" spans="1:6" ht="24.75" hidden="1" customHeight="1">
      <c r="A168" s="27"/>
      <c r="B168" s="27"/>
      <c r="C168" s="27"/>
      <c r="D168" s="27"/>
      <c r="E168" s="27"/>
      <c r="F168" s="27"/>
    </row>
    <row r="169" spans="1:6" ht="18.75" customHeight="1">
      <c r="A169" s="26" t="s">
        <v>2</v>
      </c>
      <c r="B169" s="27"/>
      <c r="C169" s="27"/>
      <c r="D169" s="27"/>
      <c r="E169" s="27"/>
      <c r="F169" s="27"/>
    </row>
    <row r="170" spans="1:6" ht="24.75" hidden="1" customHeight="1">
      <c r="A170" s="27"/>
      <c r="B170" s="27"/>
      <c r="C170" s="27"/>
      <c r="D170" s="27"/>
      <c r="E170" s="27"/>
      <c r="F170" s="27"/>
    </row>
    <row r="171" spans="1:6" ht="17.25" customHeight="1">
      <c r="A171" s="26" t="s">
        <v>150</v>
      </c>
      <c r="B171" s="27"/>
      <c r="C171" s="27"/>
      <c r="D171" s="27"/>
      <c r="E171" s="27"/>
      <c r="F171" s="27"/>
    </row>
    <row r="172" spans="1:6" ht="24.75" hidden="1" customHeight="1">
      <c r="A172" s="27"/>
      <c r="B172" s="27"/>
      <c r="C172" s="27"/>
      <c r="D172" s="27"/>
      <c r="E172" s="27"/>
      <c r="F172" s="27"/>
    </row>
    <row r="173" spans="1:6" ht="24" customHeight="1">
      <c r="A173" s="16"/>
      <c r="B173" s="17"/>
      <c r="C173" s="28"/>
      <c r="D173" s="29"/>
      <c r="E173" s="29"/>
      <c r="F173" s="29"/>
    </row>
    <row r="174" spans="1:6" ht="24.75" hidden="1" customHeight="1">
      <c r="A174" s="16"/>
      <c r="B174" s="17"/>
      <c r="C174" s="28"/>
      <c r="D174" s="29"/>
      <c r="E174" s="29"/>
      <c r="F174" s="29"/>
    </row>
    <row r="175" spans="1:6" ht="25.2" customHeight="1">
      <c r="A175" s="1" t="s">
        <v>4</v>
      </c>
      <c r="B175" s="1" t="s">
        <v>5</v>
      </c>
      <c r="C175" s="2" t="s">
        <v>6</v>
      </c>
      <c r="D175" s="30" t="s">
        <v>7</v>
      </c>
      <c r="E175" s="3" t="s">
        <v>8</v>
      </c>
      <c r="F175" s="4" t="s">
        <v>9</v>
      </c>
    </row>
    <row r="176" spans="1:6" ht="25.2" customHeight="1">
      <c r="A176" s="5" t="s">
        <v>10</v>
      </c>
      <c r="B176" s="5" t="s">
        <v>11</v>
      </c>
      <c r="C176" s="6" t="s">
        <v>12</v>
      </c>
      <c r="D176" s="31"/>
      <c r="E176" s="7" t="s">
        <v>13</v>
      </c>
      <c r="F176" s="8" t="s">
        <v>14</v>
      </c>
    </row>
    <row r="177" spans="1:6" ht="25.2" customHeight="1">
      <c r="A177" s="9"/>
      <c r="B177" s="32" t="s">
        <v>151</v>
      </c>
      <c r="C177" s="33"/>
      <c r="D177" s="33"/>
      <c r="E177" s="33"/>
      <c r="F177" s="33"/>
    </row>
    <row r="178" spans="1:6" ht="25.2" customHeight="1">
      <c r="A178" s="10">
        <v>1</v>
      </c>
      <c r="B178" s="19" t="s">
        <v>152</v>
      </c>
      <c r="C178" s="20" t="s">
        <v>17</v>
      </c>
      <c r="D178" s="21">
        <v>0.35</v>
      </c>
      <c r="E178" s="22">
        <v>112.0048</v>
      </c>
      <c r="F178" s="23">
        <f t="shared" ref="F178:F212" si="4">ROUND(E178*D178,2)</f>
        <v>39.200000000000003</v>
      </c>
    </row>
    <row r="179" spans="1:6" ht="25.2" customHeight="1">
      <c r="A179" s="10">
        <v>2</v>
      </c>
      <c r="B179" s="19" t="s">
        <v>153</v>
      </c>
      <c r="C179" s="20" t="s">
        <v>17</v>
      </c>
      <c r="D179" s="21">
        <v>0.35</v>
      </c>
      <c r="E179" s="22">
        <v>129.4538</v>
      </c>
      <c r="F179" s="23">
        <f t="shared" si="4"/>
        <v>45.31</v>
      </c>
    </row>
    <row r="180" spans="1:6" ht="25.2" customHeight="1">
      <c r="A180" s="10">
        <v>3</v>
      </c>
      <c r="B180" s="19" t="s">
        <v>154</v>
      </c>
      <c r="C180" s="20" t="s">
        <v>17</v>
      </c>
      <c r="D180" s="21">
        <v>0.35</v>
      </c>
      <c r="E180" s="22">
        <v>637.95100000000002</v>
      </c>
      <c r="F180" s="23">
        <f t="shared" si="4"/>
        <v>223.28</v>
      </c>
    </row>
    <row r="181" spans="1:6" ht="25.2" customHeight="1">
      <c r="A181" s="10">
        <v>4</v>
      </c>
      <c r="B181" s="19" t="s">
        <v>155</v>
      </c>
      <c r="C181" s="20" t="s">
        <v>17</v>
      </c>
      <c r="D181" s="21">
        <v>0.35</v>
      </c>
      <c r="E181" s="22">
        <v>394.61799999999999</v>
      </c>
      <c r="F181" s="23">
        <f t="shared" si="4"/>
        <v>138.12</v>
      </c>
    </row>
    <row r="182" spans="1:6" ht="25.2" customHeight="1">
      <c r="A182" s="10">
        <v>5</v>
      </c>
      <c r="B182" s="19" t="s">
        <v>156</v>
      </c>
      <c r="C182" s="20" t="s">
        <v>17</v>
      </c>
      <c r="D182" s="21">
        <v>0.35</v>
      </c>
      <c r="E182" s="22">
        <v>121.70180000000001</v>
      </c>
      <c r="F182" s="23">
        <f t="shared" si="4"/>
        <v>42.6</v>
      </c>
    </row>
    <row r="183" spans="1:6" ht="25.2" customHeight="1">
      <c r="A183" s="10">
        <v>6</v>
      </c>
      <c r="B183" s="19" t="s">
        <v>157</v>
      </c>
      <c r="C183" s="20" t="s">
        <v>17</v>
      </c>
      <c r="D183" s="21">
        <v>0.35</v>
      </c>
      <c r="E183" s="22">
        <v>171.2105</v>
      </c>
      <c r="F183" s="23">
        <f t="shared" si="4"/>
        <v>59.92</v>
      </c>
    </row>
    <row r="184" spans="1:6" ht="25.2" customHeight="1">
      <c r="A184" s="10">
        <v>7</v>
      </c>
      <c r="B184" s="19" t="s">
        <v>158</v>
      </c>
      <c r="C184" s="20" t="s">
        <v>17</v>
      </c>
      <c r="D184" s="21">
        <v>0.35</v>
      </c>
      <c r="E184" s="22">
        <v>154.21180000000001</v>
      </c>
      <c r="F184" s="23">
        <f t="shared" si="4"/>
        <v>53.97</v>
      </c>
    </row>
    <row r="185" spans="1:6" ht="14.25" customHeight="1">
      <c r="A185" s="10">
        <v>8</v>
      </c>
      <c r="B185" s="19" t="s">
        <v>159</v>
      </c>
      <c r="C185" s="20" t="s">
        <v>19</v>
      </c>
      <c r="D185" s="21">
        <v>163</v>
      </c>
      <c r="E185" s="22">
        <v>17.197900000000001</v>
      </c>
      <c r="F185" s="23">
        <f t="shared" si="4"/>
        <v>2803.26</v>
      </c>
    </row>
    <row r="186" spans="1:6" ht="14.25" customHeight="1">
      <c r="A186" s="10">
        <v>9</v>
      </c>
      <c r="B186" s="19" t="s">
        <v>160</v>
      </c>
      <c r="C186" s="20" t="s">
        <v>19</v>
      </c>
      <c r="D186" s="21">
        <v>167</v>
      </c>
      <c r="E186" s="22">
        <v>31.828900000000001</v>
      </c>
      <c r="F186" s="23">
        <f>ROUND(E186*D186,2)-0.01</f>
        <v>5315.42</v>
      </c>
    </row>
    <row r="187" spans="1:6" ht="14.25" customHeight="1">
      <c r="A187" s="10">
        <v>10</v>
      </c>
      <c r="B187" s="19" t="s">
        <v>161</v>
      </c>
      <c r="C187" s="20" t="s">
        <v>29</v>
      </c>
      <c r="D187" s="21">
        <v>1.0125</v>
      </c>
      <c r="E187" s="22">
        <v>236.2141</v>
      </c>
      <c r="F187" s="23">
        <f t="shared" si="4"/>
        <v>239.17</v>
      </c>
    </row>
    <row r="188" spans="1:6" ht="14.25" customHeight="1">
      <c r="A188" s="10">
        <v>11</v>
      </c>
      <c r="B188" s="19" t="s">
        <v>162</v>
      </c>
      <c r="C188" s="20" t="s">
        <v>27</v>
      </c>
      <c r="D188" s="21">
        <v>106.3125</v>
      </c>
      <c r="E188" s="22">
        <v>7.0730000000000004</v>
      </c>
      <c r="F188" s="23">
        <f t="shared" si="4"/>
        <v>751.95</v>
      </c>
    </row>
    <row r="189" spans="1:6" ht="14.25" customHeight="1">
      <c r="A189" s="10">
        <v>12</v>
      </c>
      <c r="B189" s="19" t="s">
        <v>163</v>
      </c>
      <c r="C189" s="20" t="s">
        <v>41</v>
      </c>
      <c r="D189" s="21">
        <v>6.2</v>
      </c>
      <c r="E189" s="22">
        <v>266.38720000000001</v>
      </c>
      <c r="F189" s="23">
        <f t="shared" si="4"/>
        <v>1651.6</v>
      </c>
    </row>
    <row r="190" spans="1:6" ht="14.25" customHeight="1">
      <c r="A190" s="10">
        <v>13</v>
      </c>
      <c r="B190" s="19" t="s">
        <v>164</v>
      </c>
      <c r="C190" s="20" t="s">
        <v>45</v>
      </c>
      <c r="D190" s="21">
        <v>0.35</v>
      </c>
      <c r="E190" s="22">
        <v>4423.2991000000002</v>
      </c>
      <c r="F190" s="23">
        <f t="shared" si="4"/>
        <v>1548.15</v>
      </c>
    </row>
    <row r="191" spans="1:6" ht="25.2" customHeight="1">
      <c r="A191" s="10">
        <v>14</v>
      </c>
      <c r="B191" s="19" t="s">
        <v>165</v>
      </c>
      <c r="C191" s="20" t="s">
        <v>17</v>
      </c>
      <c r="D191" s="21">
        <v>0.1</v>
      </c>
      <c r="E191" s="22">
        <v>1020.4964</v>
      </c>
      <c r="F191" s="23">
        <f t="shared" si="4"/>
        <v>102.05</v>
      </c>
    </row>
    <row r="192" spans="1:6" ht="12.75" customHeight="1">
      <c r="A192" s="10">
        <v>15</v>
      </c>
      <c r="B192" s="19" t="s">
        <v>166</v>
      </c>
      <c r="C192" s="20" t="s">
        <v>17</v>
      </c>
      <c r="D192" s="21">
        <v>0.17</v>
      </c>
      <c r="E192" s="22">
        <v>7077.2620999999999</v>
      </c>
      <c r="F192" s="23">
        <f t="shared" si="4"/>
        <v>1203.1300000000001</v>
      </c>
    </row>
    <row r="193" spans="1:6" ht="12.75" customHeight="1">
      <c r="A193" s="10">
        <v>16</v>
      </c>
      <c r="B193" s="19" t="s">
        <v>167</v>
      </c>
      <c r="C193" s="20" t="s">
        <v>19</v>
      </c>
      <c r="D193" s="21">
        <v>17</v>
      </c>
      <c r="E193" s="22">
        <v>115.5258</v>
      </c>
      <c r="F193" s="23">
        <f t="shared" si="4"/>
        <v>1963.94</v>
      </c>
    </row>
    <row r="194" spans="1:6" ht="12.75" customHeight="1">
      <c r="A194" s="10">
        <v>17</v>
      </c>
      <c r="B194" s="19" t="s">
        <v>168</v>
      </c>
      <c r="C194" s="20" t="s">
        <v>19</v>
      </c>
      <c r="D194" s="21">
        <v>2.1</v>
      </c>
      <c r="E194" s="22">
        <v>43.375599999999999</v>
      </c>
      <c r="F194" s="23">
        <f t="shared" si="4"/>
        <v>91.09</v>
      </c>
    </row>
    <row r="195" spans="1:6" ht="12.75" customHeight="1">
      <c r="A195" s="10">
        <v>18</v>
      </c>
      <c r="B195" s="19" t="s">
        <v>169</v>
      </c>
      <c r="C195" s="20" t="s">
        <v>19</v>
      </c>
      <c r="D195" s="21">
        <v>2.1</v>
      </c>
      <c r="E195" s="22">
        <v>269.55239999999998</v>
      </c>
      <c r="F195" s="23">
        <f t="shared" si="4"/>
        <v>566.05999999999995</v>
      </c>
    </row>
    <row r="196" spans="1:6" ht="25.2" customHeight="1">
      <c r="A196" s="10">
        <v>19</v>
      </c>
      <c r="B196" s="19" t="s">
        <v>170</v>
      </c>
      <c r="C196" s="20" t="s">
        <v>17</v>
      </c>
      <c r="D196" s="21">
        <v>0.04</v>
      </c>
      <c r="E196" s="22">
        <v>6993.7431999999999</v>
      </c>
      <c r="F196" s="23">
        <f t="shared" si="4"/>
        <v>279.75</v>
      </c>
    </row>
    <row r="197" spans="1:6" ht="15" customHeight="1">
      <c r="A197" s="10">
        <v>20</v>
      </c>
      <c r="B197" s="19" t="s">
        <v>171</v>
      </c>
      <c r="C197" s="20" t="s">
        <v>19</v>
      </c>
      <c r="D197" s="21">
        <v>20</v>
      </c>
      <c r="E197" s="22">
        <v>16.561399999999999</v>
      </c>
      <c r="F197" s="23">
        <f t="shared" si="4"/>
        <v>331.23</v>
      </c>
    </row>
    <row r="198" spans="1:6" ht="15" customHeight="1">
      <c r="A198" s="10">
        <v>21</v>
      </c>
      <c r="B198" s="19" t="s">
        <v>172</v>
      </c>
      <c r="C198" s="20" t="s">
        <v>12</v>
      </c>
      <c r="D198" s="21">
        <v>1</v>
      </c>
      <c r="E198" s="22">
        <v>5.8432000000000004</v>
      </c>
      <c r="F198" s="23">
        <f t="shared" si="4"/>
        <v>5.84</v>
      </c>
    </row>
    <row r="199" spans="1:6" ht="15" customHeight="1">
      <c r="A199" s="10">
        <v>22</v>
      </c>
      <c r="B199" s="19" t="s">
        <v>173</v>
      </c>
      <c r="C199" s="20" t="s">
        <v>12</v>
      </c>
      <c r="D199" s="21">
        <v>1</v>
      </c>
      <c r="E199" s="22">
        <v>1.4146000000000001</v>
      </c>
      <c r="F199" s="23">
        <f t="shared" si="4"/>
        <v>1.41</v>
      </c>
    </row>
    <row r="200" spans="1:6" ht="25.2" customHeight="1">
      <c r="A200" s="10">
        <v>23</v>
      </c>
      <c r="B200" s="19" t="s">
        <v>174</v>
      </c>
      <c r="C200" s="20" t="s">
        <v>19</v>
      </c>
      <c r="D200" s="21">
        <v>20.68</v>
      </c>
      <c r="E200" s="22">
        <v>13.5852</v>
      </c>
      <c r="F200" s="23">
        <f t="shared" si="4"/>
        <v>280.94</v>
      </c>
    </row>
    <row r="201" spans="1:6" ht="14.25" customHeight="1">
      <c r="A201" s="10">
        <v>24</v>
      </c>
      <c r="B201" s="19" t="s">
        <v>175</v>
      </c>
      <c r="C201" s="20" t="s">
        <v>19</v>
      </c>
      <c r="D201" s="21">
        <v>20.68</v>
      </c>
      <c r="E201" s="22">
        <v>14.146000000000001</v>
      </c>
      <c r="F201" s="23">
        <f t="shared" si="4"/>
        <v>292.54000000000002</v>
      </c>
    </row>
    <row r="202" spans="1:6" ht="25.2" customHeight="1">
      <c r="A202" s="10">
        <v>25</v>
      </c>
      <c r="B202" s="19" t="s">
        <v>176</v>
      </c>
      <c r="C202" s="20" t="s">
        <v>27</v>
      </c>
      <c r="D202" s="21">
        <v>6.5</v>
      </c>
      <c r="E202" s="22">
        <v>24.487400000000001</v>
      </c>
      <c r="F202" s="23">
        <f t="shared" si="4"/>
        <v>159.16999999999999</v>
      </c>
    </row>
    <row r="203" spans="1:6" ht="12" customHeight="1">
      <c r="A203" s="10">
        <v>26</v>
      </c>
      <c r="B203" s="19" t="s">
        <v>177</v>
      </c>
      <c r="C203" s="20" t="s">
        <v>19</v>
      </c>
      <c r="D203" s="21">
        <v>11.25</v>
      </c>
      <c r="E203" s="22">
        <v>34.186199999999999</v>
      </c>
      <c r="F203" s="23">
        <f t="shared" si="4"/>
        <v>384.59</v>
      </c>
    </row>
    <row r="204" spans="1:6" ht="12" customHeight="1">
      <c r="A204" s="10">
        <v>27</v>
      </c>
      <c r="B204" s="19" t="s">
        <v>178</v>
      </c>
      <c r="C204" s="20" t="s">
        <v>12</v>
      </c>
      <c r="D204" s="21">
        <v>1</v>
      </c>
      <c r="E204" s="22">
        <v>161.6155</v>
      </c>
      <c r="F204" s="23">
        <f t="shared" si="4"/>
        <v>161.62</v>
      </c>
    </row>
    <row r="205" spans="1:6" ht="12" customHeight="1">
      <c r="A205" s="10">
        <v>28</v>
      </c>
      <c r="B205" s="19" t="s">
        <v>179</v>
      </c>
      <c r="C205" s="20" t="s">
        <v>12</v>
      </c>
      <c r="D205" s="21">
        <v>1</v>
      </c>
      <c r="E205" s="22">
        <v>182.71940000000001</v>
      </c>
      <c r="F205" s="23">
        <f t="shared" si="4"/>
        <v>182.72</v>
      </c>
    </row>
    <row r="206" spans="1:6" ht="25.2" customHeight="1">
      <c r="A206" s="10">
        <v>29</v>
      </c>
      <c r="B206" s="19" t="s">
        <v>180</v>
      </c>
      <c r="C206" s="20" t="s">
        <v>12</v>
      </c>
      <c r="D206" s="21">
        <v>1</v>
      </c>
      <c r="E206" s="22">
        <v>118.4939</v>
      </c>
      <c r="F206" s="23">
        <f t="shared" si="4"/>
        <v>118.49</v>
      </c>
    </row>
    <row r="207" spans="1:6" ht="12" customHeight="1">
      <c r="A207" s="10">
        <v>30</v>
      </c>
      <c r="B207" s="19" t="s">
        <v>181</v>
      </c>
      <c r="C207" s="20" t="s">
        <v>55</v>
      </c>
      <c r="D207" s="21">
        <v>2</v>
      </c>
      <c r="E207" s="22">
        <v>11.5867</v>
      </c>
      <c r="F207" s="23">
        <f t="shared" si="4"/>
        <v>23.17</v>
      </c>
    </row>
    <row r="208" spans="1:6" ht="25.2" customHeight="1">
      <c r="A208" s="10">
        <v>31</v>
      </c>
      <c r="B208" s="19" t="s">
        <v>182</v>
      </c>
      <c r="C208" s="20" t="s">
        <v>55</v>
      </c>
      <c r="D208" s="21">
        <v>2</v>
      </c>
      <c r="E208" s="22">
        <v>372.51190000000003</v>
      </c>
      <c r="F208" s="23">
        <f t="shared" si="4"/>
        <v>745.02</v>
      </c>
    </row>
    <row r="209" spans="1:6" ht="15" customHeight="1">
      <c r="A209" s="10">
        <v>32</v>
      </c>
      <c r="B209" s="19" t="s">
        <v>181</v>
      </c>
      <c r="C209" s="20" t="s">
        <v>55</v>
      </c>
      <c r="D209" s="21">
        <v>3</v>
      </c>
      <c r="E209" s="22">
        <v>11.5867</v>
      </c>
      <c r="F209" s="23">
        <f t="shared" si="4"/>
        <v>34.76</v>
      </c>
    </row>
    <row r="210" spans="1:6" ht="16.5" customHeight="1">
      <c r="A210" s="10">
        <v>33</v>
      </c>
      <c r="B210" s="19" t="s">
        <v>183</v>
      </c>
      <c r="C210" s="20" t="s">
        <v>55</v>
      </c>
      <c r="D210" s="21">
        <v>3</v>
      </c>
      <c r="E210" s="22">
        <v>151.4803</v>
      </c>
      <c r="F210" s="23">
        <f t="shared" si="4"/>
        <v>454.44</v>
      </c>
    </row>
    <row r="211" spans="1:6" ht="16.5" customHeight="1">
      <c r="A211" s="10">
        <v>34</v>
      </c>
      <c r="B211" s="19" t="s">
        <v>184</v>
      </c>
      <c r="C211" s="20" t="s">
        <v>27</v>
      </c>
      <c r="D211" s="21">
        <v>153</v>
      </c>
      <c r="E211" s="22">
        <v>0.47149999999999997</v>
      </c>
      <c r="F211" s="23">
        <f t="shared" si="4"/>
        <v>72.14</v>
      </c>
    </row>
    <row r="212" spans="1:6" ht="16.5" customHeight="1">
      <c r="A212" s="10">
        <v>35</v>
      </c>
      <c r="B212" s="19" t="s">
        <v>185</v>
      </c>
      <c r="C212" s="20" t="s">
        <v>55</v>
      </c>
      <c r="D212" s="21">
        <v>1</v>
      </c>
      <c r="E212" s="22">
        <v>40.008099999999999</v>
      </c>
      <c r="F212" s="23">
        <f t="shared" si="4"/>
        <v>40.01</v>
      </c>
    </row>
    <row r="213" spans="1:6" ht="16.5" customHeight="1">
      <c r="A213" s="10">
        <v>36</v>
      </c>
      <c r="B213" s="19" t="s">
        <v>186</v>
      </c>
      <c r="C213" s="20" t="s">
        <v>55</v>
      </c>
      <c r="D213" s="21">
        <v>1</v>
      </c>
      <c r="E213" s="22">
        <v>11.788399999999999</v>
      </c>
      <c r="F213" s="23">
        <f>ROUND(E213*D213,2)</f>
        <v>11.79</v>
      </c>
    </row>
    <row r="214" spans="1:6" ht="25.2" customHeight="1">
      <c r="A214" s="10">
        <v>37</v>
      </c>
      <c r="B214" s="19" t="s">
        <v>187</v>
      </c>
      <c r="C214" s="20" t="s">
        <v>55</v>
      </c>
      <c r="D214" s="21">
        <v>1</v>
      </c>
      <c r="E214" s="22">
        <v>13.564299999999999</v>
      </c>
      <c r="F214" s="23">
        <f>ROUND(E214*D214,2)</f>
        <v>13.56</v>
      </c>
    </row>
    <row r="215" spans="1:6" ht="15" customHeight="1">
      <c r="A215" s="10">
        <v>38</v>
      </c>
      <c r="B215" s="19" t="s">
        <v>188</v>
      </c>
      <c r="C215" s="20" t="s">
        <v>55</v>
      </c>
      <c r="D215" s="21">
        <v>1</v>
      </c>
      <c r="E215" s="22">
        <v>117.8835</v>
      </c>
      <c r="F215" s="23">
        <f t="shared" ref="F215:F235" si="5">ROUND(E215*D215,2)</f>
        <v>117.88</v>
      </c>
    </row>
    <row r="216" spans="1:6" ht="25.2" customHeight="1">
      <c r="A216" s="10">
        <v>39</v>
      </c>
      <c r="B216" s="19" t="s">
        <v>189</v>
      </c>
      <c r="C216" s="20" t="s">
        <v>55</v>
      </c>
      <c r="D216" s="21">
        <v>2</v>
      </c>
      <c r="E216" s="22">
        <v>13.564299999999999</v>
      </c>
      <c r="F216" s="23">
        <f t="shared" si="5"/>
        <v>27.13</v>
      </c>
    </row>
    <row r="217" spans="1:6" ht="15" customHeight="1">
      <c r="A217" s="10">
        <v>40</v>
      </c>
      <c r="B217" s="19" t="s">
        <v>190</v>
      </c>
      <c r="C217" s="20" t="s">
        <v>55</v>
      </c>
      <c r="D217" s="21">
        <v>2</v>
      </c>
      <c r="E217" s="22">
        <v>102.5586</v>
      </c>
      <c r="F217" s="23">
        <f t="shared" si="5"/>
        <v>205.12</v>
      </c>
    </row>
    <row r="218" spans="1:6" ht="25.2" customHeight="1">
      <c r="A218" s="10">
        <v>41</v>
      </c>
      <c r="B218" s="19" t="s">
        <v>191</v>
      </c>
      <c r="C218" s="20" t="s">
        <v>55</v>
      </c>
      <c r="D218" s="21">
        <v>2</v>
      </c>
      <c r="E218" s="22">
        <v>13.564299999999999</v>
      </c>
      <c r="F218" s="23">
        <f t="shared" si="5"/>
        <v>27.13</v>
      </c>
    </row>
    <row r="219" spans="1:6" ht="15.75" customHeight="1">
      <c r="A219" s="10">
        <v>42</v>
      </c>
      <c r="B219" s="19" t="s">
        <v>192</v>
      </c>
      <c r="C219" s="20" t="s">
        <v>55</v>
      </c>
      <c r="D219" s="21">
        <v>2</v>
      </c>
      <c r="E219" s="22">
        <v>93.128</v>
      </c>
      <c r="F219" s="23">
        <f t="shared" si="5"/>
        <v>186.26</v>
      </c>
    </row>
    <row r="220" spans="1:6" ht="25.2" customHeight="1">
      <c r="A220" s="10">
        <v>43</v>
      </c>
      <c r="B220" s="19" t="s">
        <v>193</v>
      </c>
      <c r="C220" s="20" t="s">
        <v>27</v>
      </c>
      <c r="D220" s="21">
        <v>12</v>
      </c>
      <c r="E220" s="22">
        <v>9.7813999999999997</v>
      </c>
      <c r="F220" s="23">
        <f t="shared" si="5"/>
        <v>117.38</v>
      </c>
    </row>
    <row r="221" spans="1:6" ht="25.2" customHeight="1">
      <c r="A221" s="10">
        <v>44</v>
      </c>
      <c r="B221" s="19" t="s">
        <v>194</v>
      </c>
      <c r="C221" s="20" t="s">
        <v>27</v>
      </c>
      <c r="D221" s="21">
        <v>12</v>
      </c>
      <c r="E221" s="22">
        <v>5.9295</v>
      </c>
      <c r="F221" s="23">
        <f t="shared" si="5"/>
        <v>71.150000000000006</v>
      </c>
    </row>
    <row r="222" spans="1:6" ht="25.2" customHeight="1">
      <c r="A222" s="10">
        <v>45</v>
      </c>
      <c r="B222" s="19" t="s">
        <v>195</v>
      </c>
      <c r="C222" s="20" t="s">
        <v>55</v>
      </c>
      <c r="D222" s="21">
        <v>1</v>
      </c>
      <c r="E222" s="22">
        <v>38.365099999999998</v>
      </c>
      <c r="F222" s="23">
        <f t="shared" si="5"/>
        <v>38.369999999999997</v>
      </c>
    </row>
    <row r="223" spans="1:6" ht="15.75" customHeight="1">
      <c r="A223" s="10">
        <v>46</v>
      </c>
      <c r="B223" s="19" t="s">
        <v>196</v>
      </c>
      <c r="C223" s="20" t="s">
        <v>55</v>
      </c>
      <c r="D223" s="21">
        <v>1</v>
      </c>
      <c r="E223" s="22">
        <v>7.3087999999999997</v>
      </c>
      <c r="F223" s="23">
        <f t="shared" si="5"/>
        <v>7.31</v>
      </c>
    </row>
    <row r="224" spans="1:6" ht="25.2" customHeight="1">
      <c r="A224" s="10">
        <v>47</v>
      </c>
      <c r="B224" s="19" t="s">
        <v>197</v>
      </c>
      <c r="C224" s="20" t="s">
        <v>55</v>
      </c>
      <c r="D224" s="21">
        <v>7</v>
      </c>
      <c r="E224" s="22">
        <v>2.8826000000000001</v>
      </c>
      <c r="F224" s="23">
        <f t="shared" si="5"/>
        <v>20.18</v>
      </c>
    </row>
    <row r="225" spans="1:6" ht="15.75" customHeight="1">
      <c r="A225" s="10">
        <v>48</v>
      </c>
      <c r="B225" s="19" t="s">
        <v>198</v>
      </c>
      <c r="C225" s="20" t="s">
        <v>55</v>
      </c>
      <c r="D225" s="21">
        <v>7</v>
      </c>
      <c r="E225" s="22">
        <v>4.7861000000000002</v>
      </c>
      <c r="F225" s="23">
        <f t="shared" si="5"/>
        <v>33.5</v>
      </c>
    </row>
    <row r="226" spans="1:6" ht="25.2" customHeight="1">
      <c r="A226" s="10">
        <v>49</v>
      </c>
      <c r="B226" s="19" t="s">
        <v>199</v>
      </c>
      <c r="C226" s="20" t="s">
        <v>12</v>
      </c>
      <c r="D226" s="21">
        <v>1</v>
      </c>
      <c r="E226" s="22">
        <v>127.7564</v>
      </c>
      <c r="F226" s="23">
        <f t="shared" si="5"/>
        <v>127.76</v>
      </c>
    </row>
    <row r="227" spans="1:6" ht="25.2" customHeight="1">
      <c r="A227" s="10">
        <v>50</v>
      </c>
      <c r="B227" s="19" t="s">
        <v>200</v>
      </c>
      <c r="C227" s="20" t="s">
        <v>27</v>
      </c>
      <c r="D227" s="21">
        <v>10</v>
      </c>
      <c r="E227" s="22">
        <v>12.5319</v>
      </c>
      <c r="F227" s="23">
        <f t="shared" si="5"/>
        <v>125.32</v>
      </c>
    </row>
    <row r="228" spans="1:6" ht="15" customHeight="1">
      <c r="A228" s="10">
        <v>51</v>
      </c>
      <c r="B228" s="19" t="s">
        <v>201</v>
      </c>
      <c r="C228" s="20" t="s">
        <v>27</v>
      </c>
      <c r="D228" s="21">
        <v>10.199999999999999</v>
      </c>
      <c r="E228" s="22">
        <v>3.5129000000000001</v>
      </c>
      <c r="F228" s="23">
        <f t="shared" si="5"/>
        <v>35.83</v>
      </c>
    </row>
    <row r="229" spans="1:6" ht="25.2" customHeight="1">
      <c r="A229" s="10">
        <v>52</v>
      </c>
      <c r="B229" s="19" t="s">
        <v>202</v>
      </c>
      <c r="C229" s="20" t="s">
        <v>55</v>
      </c>
      <c r="D229" s="21">
        <v>1</v>
      </c>
      <c r="E229" s="22">
        <v>8.2979000000000003</v>
      </c>
      <c r="F229" s="23">
        <f t="shared" si="5"/>
        <v>8.3000000000000007</v>
      </c>
    </row>
    <row r="230" spans="1:6" ht="25.2" customHeight="1">
      <c r="A230" s="10">
        <v>53</v>
      </c>
      <c r="B230" s="19" t="s">
        <v>203</v>
      </c>
      <c r="C230" s="20" t="s">
        <v>55</v>
      </c>
      <c r="D230" s="21">
        <v>1</v>
      </c>
      <c r="E230" s="22">
        <v>4.4537000000000004</v>
      </c>
      <c r="F230" s="23">
        <f t="shared" si="5"/>
        <v>4.45</v>
      </c>
    </row>
    <row r="231" spans="1:6" ht="15" customHeight="1">
      <c r="A231" s="10">
        <v>54</v>
      </c>
      <c r="B231" s="19" t="s">
        <v>204</v>
      </c>
      <c r="C231" s="20" t="s">
        <v>55</v>
      </c>
      <c r="D231" s="21">
        <v>1</v>
      </c>
      <c r="E231" s="22">
        <v>13.8985</v>
      </c>
      <c r="F231" s="23">
        <f t="shared" si="5"/>
        <v>13.9</v>
      </c>
    </row>
    <row r="232" spans="1:6" ht="25.2" customHeight="1">
      <c r="A232" s="10">
        <v>55</v>
      </c>
      <c r="B232" s="19" t="s">
        <v>205</v>
      </c>
      <c r="C232" s="20" t="s">
        <v>29</v>
      </c>
      <c r="D232" s="21">
        <v>0.32</v>
      </c>
      <c r="E232" s="22">
        <v>895.875</v>
      </c>
      <c r="F232" s="23">
        <f t="shared" si="5"/>
        <v>286.68</v>
      </c>
    </row>
    <row r="233" spans="1:6" ht="18" customHeight="1">
      <c r="A233" s="10">
        <v>56</v>
      </c>
      <c r="B233" s="19" t="s">
        <v>206</v>
      </c>
      <c r="C233" s="20" t="s">
        <v>27</v>
      </c>
      <c r="D233" s="21">
        <v>32</v>
      </c>
      <c r="E233" s="22">
        <v>8.5937000000000001</v>
      </c>
      <c r="F233" s="23">
        <f t="shared" si="5"/>
        <v>275</v>
      </c>
    </row>
    <row r="234" spans="1:6" ht="25.2" customHeight="1">
      <c r="A234" s="10">
        <v>57</v>
      </c>
      <c r="B234" s="19" t="s">
        <v>207</v>
      </c>
      <c r="C234" s="20" t="s">
        <v>55</v>
      </c>
      <c r="D234" s="21">
        <v>16</v>
      </c>
      <c r="E234" s="22">
        <v>9.0939999999999994</v>
      </c>
      <c r="F234" s="23">
        <f t="shared" si="5"/>
        <v>145.5</v>
      </c>
    </row>
    <row r="235" spans="1:6" ht="18.75" customHeight="1">
      <c r="A235" s="10">
        <v>58</v>
      </c>
      <c r="B235" s="19" t="s">
        <v>208</v>
      </c>
      <c r="C235" s="20" t="s">
        <v>55</v>
      </c>
      <c r="D235" s="21">
        <v>16</v>
      </c>
      <c r="E235" s="22">
        <v>9.0417000000000005</v>
      </c>
      <c r="F235" s="23">
        <f t="shared" si="5"/>
        <v>144.66999999999999</v>
      </c>
    </row>
    <row r="236" spans="1:6" ht="18.75" customHeight="1">
      <c r="B236" s="24"/>
      <c r="C236" s="25"/>
      <c r="D236" s="25"/>
      <c r="E236" s="15"/>
      <c r="F236" s="38">
        <f>SUM(F178:F235)</f>
        <v>22450.23</v>
      </c>
    </row>
    <row r="237" spans="1:6" ht="18.75" customHeight="1">
      <c r="A237" s="10"/>
      <c r="B237" s="24" t="s">
        <v>147</v>
      </c>
      <c r="C237" s="25"/>
      <c r="D237" s="25"/>
      <c r="E237" s="39"/>
      <c r="F237" s="40">
        <f>F236+F38+F95+F130+F164</f>
        <v>106403.09</v>
      </c>
    </row>
    <row r="238" spans="1:6" ht="18.75" customHeight="1">
      <c r="A238" s="10"/>
      <c r="B238" s="24" t="s">
        <v>148</v>
      </c>
      <c r="C238" s="25"/>
      <c r="D238" s="25"/>
      <c r="E238" s="39"/>
      <c r="F238" s="36">
        <f>F237*0.21</f>
        <v>22344.6489</v>
      </c>
    </row>
    <row r="239" spans="1:6">
      <c r="A239" s="10"/>
      <c r="B239" s="24" t="s">
        <v>149</v>
      </c>
      <c r="C239" s="25"/>
      <c r="D239" s="25"/>
      <c r="E239" s="39"/>
      <c r="F239" s="36">
        <f>(F237+F238)</f>
        <v>128747.7389</v>
      </c>
    </row>
  </sheetData>
  <mergeCells count="43">
    <mergeCell ref="C46:F46"/>
    <mergeCell ref="B2:E2"/>
    <mergeCell ref="A3:F4"/>
    <mergeCell ref="A5:F6"/>
    <mergeCell ref="A7:F8"/>
    <mergeCell ref="D9:D10"/>
    <mergeCell ref="B11:F11"/>
    <mergeCell ref="B38:D38"/>
    <mergeCell ref="B39:E39"/>
    <mergeCell ref="A40:F41"/>
    <mergeCell ref="A42:F43"/>
    <mergeCell ref="A44:F45"/>
    <mergeCell ref="B131:E131"/>
    <mergeCell ref="D47:D48"/>
    <mergeCell ref="B49:F49"/>
    <mergeCell ref="B95:D95"/>
    <mergeCell ref="B96:E96"/>
    <mergeCell ref="A97:F98"/>
    <mergeCell ref="A99:F100"/>
    <mergeCell ref="A101:F102"/>
    <mergeCell ref="C103:F103"/>
    <mergeCell ref="D104:D105"/>
    <mergeCell ref="B106:F106"/>
    <mergeCell ref="B130:D130"/>
    <mergeCell ref="A167:F168"/>
    <mergeCell ref="A132:F133"/>
    <mergeCell ref="A134:F135"/>
    <mergeCell ref="A136:F137"/>
    <mergeCell ref="C138:F138"/>
    <mergeCell ref="D139:D140"/>
    <mergeCell ref="B141:F141"/>
    <mergeCell ref="B164:D164"/>
    <mergeCell ref="B237:D237"/>
    <mergeCell ref="B238:D238"/>
    <mergeCell ref="B239:D239"/>
    <mergeCell ref="B166:E166"/>
    <mergeCell ref="B236:D236"/>
    <mergeCell ref="A169:F170"/>
    <mergeCell ref="A171:F172"/>
    <mergeCell ref="C173:F173"/>
    <mergeCell ref="C174:F174"/>
    <mergeCell ref="D175:D176"/>
    <mergeCell ref="B177:F177"/>
  </mergeCells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e810fced-0dec-4651-9321-005788812900}" enabled="0" method="" siteId="{e810fced-0dec-4651-9321-00578881290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Žemynos darbų kiekių žiniarašti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Artūras Nestiukas</dc:creator>
  <cp:lastModifiedBy>Artūras Nestiukas</cp:lastModifiedBy>
  <dcterms:created xsi:type="dcterms:W3CDTF">2025-11-24T08:12:01Z</dcterms:created>
  <dcterms:modified xsi:type="dcterms:W3CDTF">2025-11-24T09:45:01Z</dcterms:modified>
</cp:coreProperties>
</file>