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OLANAS\Users\sorimpeksas\Konkursai\Klaipedos univ.ligonine\2017\03.01\"/>
    </mc:Choice>
  </mc:AlternateContent>
  <bookViews>
    <workbookView xWindow="0" yWindow="0" windowWidth="28800" windowHeight="11745" tabRatio="728" activeTab="1"/>
  </bookViews>
  <sheets>
    <sheet name="pr.intens.ter." sheetId="15" r:id="rId1"/>
    <sheet name="pr.vaikams" sheetId="16" r:id="rId2"/>
    <sheet name="kt. priemones" sheetId="9" r:id="rId3"/>
  </sheets>
  <calcPr calcId="152511"/>
</workbook>
</file>

<file path=xl/calcChain.xml><?xml version="1.0" encoding="utf-8"?>
<calcChain xmlns="http://schemas.openxmlformats.org/spreadsheetml/2006/main">
  <c r="F9" i="15" l="1"/>
  <c r="F8" i="15"/>
  <c r="F7" i="15"/>
  <c r="F6" i="15"/>
  <c r="F8" i="9"/>
  <c r="F10" i="9"/>
  <c r="F11" i="9"/>
  <c r="F9" i="9"/>
  <c r="F7" i="9"/>
  <c r="F6" i="9"/>
  <c r="N7" i="16"/>
  <c r="N6" i="16"/>
</calcChain>
</file>

<file path=xl/sharedStrings.xml><?xml version="1.0" encoding="utf-8"?>
<sst xmlns="http://schemas.openxmlformats.org/spreadsheetml/2006/main" count="120" uniqueCount="84">
  <si>
    <t>iki 2 vnt</t>
  </si>
  <si>
    <t>iki 40 vnt</t>
  </si>
  <si>
    <t>iki 30 vnt</t>
  </si>
  <si>
    <t>iki 50 vnt</t>
  </si>
  <si>
    <t>SO2 (deguonies saturacijos) davikliai, naujagimiams, ligoninės turimam "Masimo SET" aparatui.</t>
  </si>
  <si>
    <t>Elektrodai EKG registravimui (be laidelių) lipnūs, naujagimiams (30mm)</t>
  </si>
  <si>
    <t>iki 144 vnt</t>
  </si>
  <si>
    <t xml:space="preserve">Kvėpavimo sistema su drėgmės rinktuvais: Vienkartinė, kliniškai švari, gaminio sudėtyje nėra latekso, turi CE ženklinimą, sistemos ilgis 1.6m, diametras 22mm. Sudaryta iš dviejų vamzdžių, sujungtų Y formos sujungėju, papildoma 0.8m atšaka, komplekte yra du savaime užsidarantys 70ml talpos drėgmės surinkėjai, paciento pusėje yra apsauginis dangtelis sistemai uždengti. Sistemos ilgis – ištempus ne mažiau nei 3,0m; Y jungtyje yra dvi 7,6mm angos su plastikiniais dangteliais, kurie fiksuoti prie Y jungties (kad nepasimestų kuomet angos atidengtos). Jungtys paciento pusėje 22M/15F. Jungtys aparato pusėje 22F. Komplete yra dvi papildomos jungtelės 22M-22M;
</t>
  </si>
  <si>
    <t>Sistema su davikliu tiesioginiam spaudimo (arterinio, centrinio veninio ir kt.) matavimui, tinkanti prie skyriuje naudojamų monitorių  BeneView T5/T8.</t>
  </si>
  <si>
    <t>Priedas Nr. 2</t>
  </si>
  <si>
    <t>iki 100 vnt</t>
  </si>
  <si>
    <t>iki 50000 vnt</t>
  </si>
  <si>
    <t>Pasta polisomnografinių tyrimų elektrodų tvirtinimui 114g (Polyoxyethylene 20 cetyl ether, water, glycerin, calcium karbonate, 1,2 propanediol, potasium chloride, gelwhite, sodium chloride, polyaxyethylene 20 sorbitol, methylparaben, propylparaben)</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</si>
  <si>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</si>
  <si>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Vienkartinis kandiklis spirometrui: vienkartinis, iš balto kartono, ilgis 65mm, išorinis plotis 30mm, įpakavimas dėžutėje 500 vnt.</t>
  </si>
  <si>
    <t>154</t>
  </si>
  <si>
    <t>Žele polisomnografinių tyrimų elektrodų tvirtinimui 114g (Aluminum Oxide, 1,2 propanedroli, sodium polyacrylate, methylparaben, propylparaben, FD&amp;C Blue 1, FD&amp;C Red 40, FD&amp;C Yellow 5)</t>
  </si>
  <si>
    <t>159</t>
  </si>
  <si>
    <t>160</t>
  </si>
  <si>
    <t>iki 300 vnt</t>
  </si>
  <si>
    <t>55</t>
  </si>
  <si>
    <t>56</t>
  </si>
  <si>
    <t>60</t>
  </si>
  <si>
    <t>NIV kaukė neinvazinei ventiliacijai: vienkartinė, kliniškai švari, lengva, pagaminta nenaudojant PVC, kaukės kraštai kontaktuojantys su paciento veidu yra silikoniniai, kaukės jungtis-22M, komplekte yra medžiaginis fiksavimo diržas, trys dydžiai (maža, vidutinė ir didelė): su papildoma CO2 anga ir trys dydžiai be angos, tinka naudoti tiek su tradiciniais ventiliatoriais, tiek su CPAP ligoninės turimais generatoriais</t>
  </si>
  <si>
    <t>61</t>
  </si>
  <si>
    <t>Laikinos širdies stimuliacijos rinkinys. Rinkinį sudaro: bipolinis intrakardinis elektrodas 5Fr, 6Fr, ilgis 110cm, introdiuseris 6Fr, 7Fr x10cm atsparus perlinkimui, su hidrofiline danga, rentgenokontrastinis, su integruotu hemostatiniu vožtuvu, papildomas portas, audinių dilatorius su fiksuojama jungtimi, J formos pravedėjas 45cm ilgio, mikštu galu, punkcinė adata 18Gx6,35cm, elektrodo apsauga su fiksuojančiomis jungtimis distaliniame ir proksimaliniame galuose, ilgis 30,5cm, obturatorius 8Fr, marliniai tamponėliai 3vnt., CE ženklinimas</t>
  </si>
  <si>
    <t>62</t>
  </si>
  <si>
    <t>Tracheostominė nosytė: kliniškai švarios, vienkartinės, su šilumos ir drėgmės reguliatoriumi, supakuotos į maišelius po 1vnt, jungtis-15F (jungtis prie tracheostominio vamzdelio), jungtis deguonies vamzdeliui, veikimo laikas 24h, tracheostominės nosytės parametrai: tūris 19ml, pasipriešinimas ne daugiau kaip 0,2cm H2O (esant 30l/min), drėgmės gražinimas 26,0mg H2O/l (VT 500ml), svoris 8g</t>
  </si>
  <si>
    <t>63</t>
  </si>
  <si>
    <t>Tracheostominė nosytė su deguonies vamzdeliu: kliniškai švarios, vienkartinės, su šilumos ir drėgmės reguliatoriumi, supakuotos į maišelius po 1vnt, jungtis-15F (jungtis prie tracheostominio vamzdelio), jungtis deguonies vamzdeliui, veikimo laikas 24h, tracheostominės nosytės parametrai: tūris 19ml, pasipriešinimas ne daugiau kaip 0,2cm H2O (esant 30l/min), drėgmės gražinimas 26,0mg H2O/l (VT 500ml), svoris 8g. Komplekte turi būti 1,8m ilgio deguonies vamzdelis (ne lygiasienis, su specialiu vidiniu profiliu)</t>
  </si>
  <si>
    <t>64</t>
  </si>
  <si>
    <t>65</t>
  </si>
  <si>
    <t>Priemonės intensyviai terapijai ir anestezijai</t>
  </si>
  <si>
    <t>10,0 mm</t>
  </si>
  <si>
    <t>9,0 mm</t>
  </si>
  <si>
    <t>8,0 mm</t>
  </si>
  <si>
    <t>7,0 mm</t>
  </si>
  <si>
    <t>6,0 mm</t>
  </si>
  <si>
    <t>Kitos medicininės priemonės</t>
  </si>
  <si>
    <t>Vienkartiniai EKG elektrodai, suaugusiems, ovalūs, (35x50mm), su tirštu geliu</t>
  </si>
  <si>
    <t>100</t>
  </si>
  <si>
    <t>Gelis naudojamas ultragarsiniam tyrimui, 5 ltr talpos bakelyje</t>
  </si>
  <si>
    <t>134</t>
  </si>
  <si>
    <t>135</t>
  </si>
  <si>
    <t xml:space="preserve">             Perkamų vienkartinių medicininių priemonių sąrašas</t>
  </si>
  <si>
    <t>Eil. Nr.</t>
  </si>
  <si>
    <t>Priemonės pavadinimas</t>
  </si>
  <si>
    <t>Orientacinis kiekis metams</t>
  </si>
  <si>
    <t>PVM tarifas %</t>
  </si>
  <si>
    <t>Gamintojas</t>
  </si>
  <si>
    <t>Priemonės naujagimių ir vaikų slaugai</t>
  </si>
  <si>
    <t>66</t>
  </si>
  <si>
    <t>67</t>
  </si>
  <si>
    <t>68</t>
  </si>
  <si>
    <t>Tracheostominis vamzdelis su kaklo plokštele iš specialaus plastiko ilgalaikiam naudojimui, be manžetės. Sudėtis : vidinė kaniulė pakeitimui, fonacijos vožtuvas, dangtelis, tvirtinimo dirželis.Išmatavimai 6,0-12,0 mm</t>
  </si>
  <si>
    <t>65.1</t>
  </si>
  <si>
    <t>65.2</t>
  </si>
  <si>
    <t>65.3</t>
  </si>
  <si>
    <t>65.4</t>
  </si>
  <si>
    <t>65.5</t>
  </si>
  <si>
    <t>65.6</t>
  </si>
  <si>
    <t>Viso 65 dalis</t>
  </si>
  <si>
    <t>12,0 mm</t>
  </si>
  <si>
    <t>94</t>
  </si>
  <si>
    <t>Vnt. kaina EUR (su PVM)</t>
  </si>
  <si>
    <t>Viso kaina EUR (su PVM)</t>
  </si>
  <si>
    <t>Išorinės elektrinės kardiostimuliacijos elektrodai skirti suaugusiems, sertifikuoti  ligoninės turimiems bifaziniams defibriliatoriams/monitoriams Medtronic Physio-Control Lifepack-12: su prijungta  sistema, su jungtimi prie ligoninės turimiems bifaziniams defibriliatoriams/monitoriams Medtronic Physio-Control Lifepack-12; skirti stimuliacijai, defribriliacijai, EKG elektrodai</t>
  </si>
  <si>
    <t>Išorinės elektrinės kardiostimuliacijos elektrodai skirti suaugusiems, sertifikuoti ligoninės turimiems defibriliatoriams/monitoriams Philips HeartStart MRx:</t>
  </si>
  <si>
    <t>Anglies dioksido  absorbentas anesteziologinei kvėpavimo sistemai (kaita iš baltos i violetinę), pagamintas iš 3-4mm sferinės formos granulių, sufasuotas 5 litrų bakelyje</t>
  </si>
  <si>
    <t>Kompaktinė kvėpavimo sistema vaikams 2.0m ilgio su 1.5m ilgio atšaka ir 1.0l rezerviniu maišu. Vienkartinė kliniškai švari; CE ženklinimas; sistemos gofras stabiliai fiksuojasi reikiamoje padėtyje; ilgis: ištempus ne mažiau kaip 2.00m, sutraukus - ne daugiau nei 0,45m. Komplektą sudaro 2 vamzdžiai (15mm), sujungti Y formos jungtimi; Y jungties diametras 15mm; alkūninė jungtis (paciento pusėje) su Luer Lock anga skirta CO2 matavimo linijos pajungimui; papildoma atšaka, kurios ilgis gali būti reguliuojamas: suspaudus - ne daugiau nei 0,34cm, ištempus - ne mažiau nei 1.50m; 1.0l kvėpavimo maišas be latekso; papildoma jungtelė su kūginėmis jungtimis - 22M/22M. Luer lock anga CO2 matavimo linijos pajungimui yra guminis dangtelis, kurį atidengus jis liktų fiksuotas prie sistemos. Sistemos jungtys kūginės: aparato pusėje 22F, paciento pusėje 22M/15F. Gaminio pakuotė lengvai praplėšiama rankomis, nenaudojant pašalinių daiktų. Supakuotas į maiš. po 1 kompl.</t>
  </si>
  <si>
    <t>iki 200 vnt</t>
  </si>
  <si>
    <t>93</t>
  </si>
  <si>
    <t>Gelis naudojamas ultragarsiniam tyrimui, 250 ml talpos bakelyje</t>
  </si>
  <si>
    <t>iki 5 dėž</t>
  </si>
  <si>
    <t>iki 15 fl</t>
  </si>
  <si>
    <t>iki 15 tub</t>
  </si>
  <si>
    <t>Fiab SpA, prekės kodas: 7952</t>
  </si>
  <si>
    <t>Fiab SpA, prekės kodas: 7950</t>
  </si>
  <si>
    <t xml:space="preserve">Hoffrichter, NPPV Cirri comfort </t>
  </si>
  <si>
    <t>GVB, Ten 20</t>
  </si>
  <si>
    <t>GVB, Nuprep</t>
  </si>
  <si>
    <t xml:space="preserve">Nuova </t>
  </si>
  <si>
    <t>Ceracarta</t>
  </si>
  <si>
    <t>Fiab SpA, prekių kodai: 52205S + Input +sterile sleeve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</si>
</sst>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9" x14ac:knownFonts="1">
    <font>
      <sz val="10"/>
      <color theme="1"/>
      <name val="Calibri"/>
      <family val="2"/>
      <charset val="186"/>
      <scheme val="minor"/>
    </font>
    <font>
      <sz val="10"/>
      <name val="Times New Roman"/>
      <family val="1"/>
      <charset val="186"/>
    </font>
    <font>
      <b/>
      <sz val="18"/>
      <name val="Times New Roman"/>
      <family val="1"/>
      <charset val="186"/>
    </font>
    <font>
      <b/>
      <sz val="10"/>
      <name val="Times New Roman"/>
      <family val="1"/>
      <charset val="186"/>
    </font>
    <font>
      <b/>
      <sz val="10"/>
      <name val="Times New Roman"/>
      <family val="1"/>
    </font>
    <font>
      <sz val="10"/>
      <name val="Times New Roman"/>
      <family val="1"/>
    </font>
    <font>
      <sz val="10"/>
      <name val="Calibri"/>
      <family val="2"/>
      <charset val="186"/>
    </font>
    <font>
      <sz val="10"/>
      <name val="Calibri"/>
      <family val="2"/>
      <charset val="186"/>
      <scheme val="minor"/>
    </font>
    <font>
      <sz val="9"/>
      <name val="Times New Roman"/>
      <family val="1"/>
      <charset val="186"/>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49" fontId="1" fillId="0" borderId="0" xfId="0" applyNumberFormat="1" applyFont="1" applyAlignment="1">
      <alignment horizontal="center" vertical="top"/>
    </xf>
    <xf numFmtId="0" fontId="1" fillId="0" borderId="0" xfId="0" applyFont="1" applyAlignment="1">
      <alignment vertical="top" wrapText="1"/>
    </xf>
    <xf numFmtId="0" fontId="1" fillId="0" borderId="0" xfId="0" applyFont="1" applyBorder="1" applyAlignment="1">
      <alignment horizontal="center" vertical="top"/>
    </xf>
    <xf numFmtId="0" fontId="1" fillId="0" borderId="0" xfId="0" applyFont="1" applyAlignment="1">
      <alignment vertical="top"/>
    </xf>
    <xf numFmtId="49" fontId="1" fillId="0" borderId="0" xfId="0" applyNumberFormat="1" applyFont="1" applyAlignment="1">
      <alignment horizontal="left" vertical="top"/>
    </xf>
    <xf numFmtId="0" fontId="2"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2" fillId="0" borderId="0" xfId="0" applyFont="1" applyAlignment="1">
      <alignment horizontal="left" vertical="top" wrapText="1"/>
    </xf>
    <xf numFmtId="0" fontId="1" fillId="0" borderId="0" xfId="0" applyFont="1" applyBorder="1" applyAlignment="1">
      <alignment vertical="top" wrapText="1"/>
    </xf>
    <xf numFmtId="49"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49" fontId="3" fillId="2" borderId="1" xfId="0" applyNumberFormat="1" applyFont="1" applyFill="1" applyBorder="1" applyAlignment="1">
      <alignment horizontal="center" vertical="top" wrapText="1"/>
    </xf>
    <xf numFmtId="0" fontId="1" fillId="2" borderId="1" xfId="0" applyFont="1" applyFill="1" applyBorder="1" applyAlignment="1">
      <alignment horizontal="center" vertical="top"/>
    </xf>
    <xf numFmtId="0" fontId="1" fillId="2" borderId="1" xfId="0" applyFont="1" applyFill="1" applyBorder="1" applyAlignment="1">
      <alignment vertical="top"/>
    </xf>
    <xf numFmtId="0" fontId="1" fillId="0" borderId="1" xfId="0" applyFont="1" applyBorder="1" applyAlignment="1">
      <alignment vertical="top"/>
    </xf>
    <xf numFmtId="49" fontId="1" fillId="0" borderId="1" xfId="0" applyNumberFormat="1" applyFont="1" applyBorder="1" applyAlignment="1">
      <alignment horizontal="center" vertical="top" wrapText="1"/>
    </xf>
    <xf numFmtId="49" fontId="4"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1" fillId="0" borderId="1" xfId="0" applyFont="1" applyBorder="1" applyAlignment="1">
      <alignment horizontal="center" vertical="top"/>
    </xf>
    <xf numFmtId="0" fontId="5" fillId="0" borderId="1" xfId="0" applyFont="1" applyBorder="1" applyAlignment="1">
      <alignment horizontal="center" vertical="top" wrapText="1"/>
    </xf>
    <xf numFmtId="0" fontId="1" fillId="0" borderId="2" xfId="0" applyFont="1" applyBorder="1" applyAlignment="1">
      <alignment vertical="top"/>
    </xf>
    <xf numFmtId="0" fontId="5" fillId="0" borderId="2" xfId="0" applyFont="1" applyBorder="1" applyAlignment="1">
      <alignment horizontal="center" vertical="top" wrapText="1"/>
    </xf>
    <xf numFmtId="49" fontId="4" fillId="0" borderId="0" xfId="0" applyNumberFormat="1" applyFont="1" applyBorder="1" applyAlignment="1">
      <alignment horizontal="center" vertical="top" wrapText="1"/>
    </xf>
    <xf numFmtId="0" fontId="5" fillId="0" borderId="0" xfId="0" applyFont="1" applyBorder="1" applyAlignment="1">
      <alignment horizontal="center" vertical="top" wrapText="1"/>
    </xf>
    <xf numFmtId="0" fontId="1" fillId="0" borderId="0" xfId="0" applyFont="1" applyBorder="1" applyAlignment="1">
      <alignment vertical="top"/>
    </xf>
    <xf numFmtId="0" fontId="3" fillId="2" borderId="1" xfId="0" applyFont="1" applyFill="1" applyBorder="1" applyAlignment="1">
      <alignment horizontal="center" vertical="top"/>
    </xf>
    <xf numFmtId="0" fontId="1" fillId="0" borderId="0" xfId="0" applyFont="1" applyBorder="1" applyAlignment="1">
      <alignment horizontal="center" vertical="top" wrapText="1"/>
    </xf>
    <xf numFmtId="0" fontId="0" fillId="0" borderId="0" xfId="0" applyAlignment="1">
      <alignment wrapText="1"/>
    </xf>
    <xf numFmtId="0" fontId="2" fillId="0" borderId="0" xfId="0" applyFont="1" applyAlignment="1">
      <alignment vertical="top"/>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justify" vertical="top" wrapText="1"/>
    </xf>
    <xf numFmtId="0" fontId="1" fillId="0" borderId="3" xfId="0" applyFont="1" applyBorder="1" applyAlignment="1">
      <alignment vertical="top" wrapText="1"/>
    </xf>
    <xf numFmtId="0" fontId="1" fillId="0" borderId="3" xfId="0" applyFont="1" applyBorder="1" applyAlignment="1">
      <alignment horizontal="left" vertical="top" wrapText="1"/>
    </xf>
    <xf numFmtId="0" fontId="1" fillId="0" borderId="0" xfId="0" applyFont="1" applyBorder="1" applyAlignment="1">
      <alignment horizontal="left" vertical="top" wrapText="1"/>
    </xf>
    <xf numFmtId="0" fontId="3" fillId="2" borderId="3" xfId="0" applyFont="1" applyFill="1" applyBorder="1" applyAlignment="1">
      <alignment horizontal="center" vertical="top" wrapText="1"/>
    </xf>
    <xf numFmtId="0" fontId="3" fillId="0" borderId="3" xfId="0" applyFont="1" applyBorder="1" applyAlignment="1">
      <alignment horizontal="right" vertical="top" wrapText="1"/>
    </xf>
    <xf numFmtId="0" fontId="3" fillId="0" borderId="3" xfId="0" applyFont="1" applyBorder="1" applyAlignment="1">
      <alignment horizontal="center" vertical="top" wrapText="1"/>
    </xf>
    <xf numFmtId="0" fontId="7" fillId="0" borderId="0" xfId="0" applyFont="1"/>
    <xf numFmtId="0" fontId="6" fillId="0" borderId="0" xfId="0" applyFont="1"/>
    <xf numFmtId="0" fontId="7" fillId="0" borderId="0" xfId="0" applyFont="1" applyAlignment="1"/>
    <xf numFmtId="0" fontId="7" fillId="0" borderId="0" xfId="0" applyFont="1" applyAlignment="1">
      <alignment vertical="top"/>
    </xf>
    <xf numFmtId="0" fontId="1" fillId="0" borderId="1" xfId="0" applyFont="1" applyBorder="1" applyAlignment="1">
      <alignment horizontal="left" vertical="top" wrapText="1"/>
    </xf>
    <xf numFmtId="0" fontId="1" fillId="0" borderId="2" xfId="0" applyFont="1" applyBorder="1" applyAlignment="1">
      <alignment horizontal="center" vertical="center" wrapText="1"/>
    </xf>
    <xf numFmtId="2" fontId="1" fillId="0" borderId="1" xfId="0" applyNumberFormat="1" applyFont="1" applyBorder="1" applyAlignment="1">
      <alignment vertical="top"/>
    </xf>
    <xf numFmtId="0" fontId="8" fillId="0" borderId="1" xfId="0" applyFont="1" applyBorder="1" applyAlignment="1">
      <alignment vertical="center" wrapText="1"/>
    </xf>
    <xf numFmtId="49" fontId="4" fillId="3" borderId="1" xfId="0" applyNumberFormat="1" applyFont="1" applyFill="1" applyBorder="1" applyAlignment="1">
      <alignment horizontal="center" vertical="top" wrapText="1"/>
    </xf>
    <xf numFmtId="0" fontId="1" fillId="0" borderId="1" xfId="0" applyFont="1" applyBorder="1" applyAlignment="1">
      <alignment vertical="center" wrapText="1"/>
    </xf>
    <xf numFmtId="49" fontId="4" fillId="3" borderId="1" xfId="0" applyNumberFormat="1" applyFont="1" applyFill="1" applyBorder="1" applyAlignment="1">
      <alignment horizontal="center" vertical="top"/>
    </xf>
    <xf numFmtId="49" fontId="3" fillId="3" borderId="1" xfId="0" applyNumberFormat="1" applyFont="1" applyFill="1" applyBorder="1" applyAlignment="1">
      <alignment horizontal="center" vertical="top"/>
    </xf>
    <xf numFmtId="2" fontId="1" fillId="0" borderId="2" xfId="0" applyNumberFormat="1" applyFont="1" applyBorder="1" applyAlignment="1">
      <alignment vertical="top"/>
    </xf>
    <xf numFmtId="164" fontId="1" fillId="0" borderId="1" xfId="0" applyNumberFormat="1" applyFont="1" applyBorder="1" applyAlignment="1">
      <alignment vertical="top"/>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2" borderId="1" xfId="0" applyFont="1" applyFill="1" applyBorder="1" applyAlignment="1">
      <alignment horizontal="center" vertical="top" wrapText="1"/>
    </xf>
    <xf numFmtId="0" fontId="0" fillId="2" borderId="1" xfId="0" applyFill="1" applyBorder="1" applyAlignment="1">
      <alignment horizontal="center" vertical="top" wrapText="1"/>
    </xf>
    <xf numFmtId="0" fontId="1" fillId="0" borderId="1" xfId="0" applyFont="1" applyBorder="1" applyAlignment="1">
      <alignment vertical="top" wrapText="1"/>
    </xf>
    <xf numFmtId="0" fontId="1" fillId="0" borderId="0" xfId="0" applyFont="1" applyBorder="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F9" sqref="F9"/>
    </sheetView>
  </sheetViews>
  <sheetFormatPr defaultRowHeight="12.75" x14ac:dyDescent="0.2"/>
  <cols>
    <col min="1" max="1" width="9.140625" style="44"/>
    <col min="2" max="2" width="95.140625" style="46" customWidth="1"/>
    <col min="3" max="3" width="10.85546875" style="44" customWidth="1"/>
    <col min="4" max="4" width="6.42578125" style="44" customWidth="1"/>
    <col min="5" max="6" width="9.140625" style="44"/>
    <col min="7" max="7" width="11" style="44" customWidth="1"/>
    <col min="8" max="16384" width="9.140625" style="44"/>
  </cols>
  <sheetData>
    <row r="1" spans="1:8" x14ac:dyDescent="0.2">
      <c r="A1" s="1"/>
      <c r="B1" s="2"/>
      <c r="C1" s="3"/>
      <c r="D1" s="4"/>
      <c r="E1" s="4"/>
      <c r="F1" s="4"/>
      <c r="G1" s="4"/>
    </row>
    <row r="2" spans="1:8" ht="22.5" x14ac:dyDescent="0.2">
      <c r="A2" s="5"/>
      <c r="B2" s="6" t="s">
        <v>44</v>
      </c>
      <c r="C2" s="3"/>
      <c r="D2" s="8"/>
      <c r="E2" s="31" t="s">
        <v>9</v>
      </c>
      <c r="G2" s="31"/>
      <c r="H2" s="31"/>
    </row>
    <row r="3" spans="1:8" ht="22.5" x14ac:dyDescent="0.2">
      <c r="A3" s="5"/>
      <c r="B3" s="9"/>
      <c r="C3" s="3"/>
      <c r="D3" s="8"/>
      <c r="E3" s="8"/>
      <c r="F3" s="8"/>
      <c r="G3" s="6"/>
    </row>
    <row r="4" spans="1:8" ht="51" x14ac:dyDescent="0.2">
      <c r="A4" s="11" t="s">
        <v>45</v>
      </c>
      <c r="B4" s="33" t="s">
        <v>46</v>
      </c>
      <c r="C4" s="33" t="s">
        <v>47</v>
      </c>
      <c r="D4" s="33" t="s">
        <v>48</v>
      </c>
      <c r="E4" s="33" t="s">
        <v>64</v>
      </c>
      <c r="F4" s="33" t="s">
        <v>65</v>
      </c>
      <c r="G4" s="33" t="s">
        <v>49</v>
      </c>
    </row>
    <row r="5" spans="1:8" x14ac:dyDescent="0.2">
      <c r="A5" s="13"/>
      <c r="B5" s="41" t="s">
        <v>32</v>
      </c>
      <c r="C5" s="14"/>
      <c r="D5" s="15"/>
      <c r="E5" s="15"/>
      <c r="F5" s="15"/>
      <c r="G5" s="15"/>
    </row>
    <row r="6" spans="1:8" ht="51" x14ac:dyDescent="0.2">
      <c r="A6" s="52" t="s">
        <v>20</v>
      </c>
      <c r="B6" s="36" t="s">
        <v>66</v>
      </c>
      <c r="C6" s="24" t="s">
        <v>3</v>
      </c>
      <c r="D6" s="23">
        <v>5</v>
      </c>
      <c r="E6" s="23">
        <v>13.86</v>
      </c>
      <c r="F6" s="56">
        <f>E6*50</f>
        <v>693</v>
      </c>
      <c r="G6" s="49" t="s">
        <v>76</v>
      </c>
    </row>
    <row r="7" spans="1:8" ht="38.25" x14ac:dyDescent="0.2">
      <c r="A7" s="52" t="s">
        <v>21</v>
      </c>
      <c r="B7" s="36" t="s">
        <v>67</v>
      </c>
      <c r="C7" s="24" t="s">
        <v>1</v>
      </c>
      <c r="D7" s="23">
        <v>5</v>
      </c>
      <c r="E7" s="23">
        <v>13.86</v>
      </c>
      <c r="F7" s="56">
        <f>E7*40</f>
        <v>554.4</v>
      </c>
      <c r="G7" s="49" t="s">
        <v>77</v>
      </c>
    </row>
    <row r="8" spans="1:8" ht="51" x14ac:dyDescent="0.2">
      <c r="A8" s="52" t="s">
        <v>22</v>
      </c>
      <c r="B8" s="36" t="s">
        <v>23</v>
      </c>
      <c r="C8" s="22" t="s">
        <v>3</v>
      </c>
      <c r="D8" s="16">
        <v>5</v>
      </c>
      <c r="E8" s="50">
        <v>94.5</v>
      </c>
      <c r="F8" s="50">
        <f>E8*50</f>
        <v>4725</v>
      </c>
      <c r="G8" s="51" t="s">
        <v>78</v>
      </c>
    </row>
    <row r="9" spans="1:8" ht="76.5" x14ac:dyDescent="0.2">
      <c r="A9" s="52" t="s">
        <v>24</v>
      </c>
      <c r="B9" s="36" t="s">
        <v>25</v>
      </c>
      <c r="C9" s="22" t="s">
        <v>0</v>
      </c>
      <c r="D9" s="16">
        <v>5</v>
      </c>
      <c r="E9" s="50">
        <v>68</v>
      </c>
      <c r="F9" s="50">
        <f>E9*2</f>
        <v>136</v>
      </c>
      <c r="G9" s="53" t="s">
        <v>83</v>
      </c>
    </row>
    <row r="10" spans="1:8" ht="51" hidden="1" x14ac:dyDescent="0.2">
      <c r="A10" s="18" t="s">
        <v>26</v>
      </c>
      <c r="B10" s="39" t="s">
        <v>27</v>
      </c>
      <c r="C10" s="22" t="s">
        <v>70</v>
      </c>
      <c r="D10" s="16"/>
      <c r="E10" s="16"/>
      <c r="F10" s="16"/>
      <c r="G10" s="16"/>
    </row>
    <row r="11" spans="1:8" ht="70.5" hidden="1" customHeight="1" x14ac:dyDescent="0.2">
      <c r="A11" s="18" t="s">
        <v>28</v>
      </c>
      <c r="B11" s="39" t="s">
        <v>29</v>
      </c>
      <c r="C11" s="22" t="s">
        <v>3</v>
      </c>
      <c r="D11" s="16"/>
      <c r="E11" s="16"/>
      <c r="F11" s="16"/>
      <c r="G11" s="16"/>
    </row>
    <row r="12" spans="1:8" ht="25.5" hidden="1" x14ac:dyDescent="0.2">
      <c r="A12" s="18" t="s">
        <v>30</v>
      </c>
      <c r="B12" s="39" t="s">
        <v>68</v>
      </c>
      <c r="C12" s="22" t="s">
        <v>19</v>
      </c>
      <c r="D12" s="16"/>
      <c r="E12" s="16"/>
      <c r="F12" s="16"/>
      <c r="G12" s="16"/>
    </row>
    <row r="13" spans="1:8" ht="25.5" hidden="1" x14ac:dyDescent="0.2">
      <c r="A13" s="18" t="s">
        <v>31</v>
      </c>
      <c r="B13" s="39" t="s">
        <v>54</v>
      </c>
      <c r="C13" s="22"/>
      <c r="D13" s="16"/>
      <c r="E13" s="16"/>
      <c r="F13" s="16"/>
      <c r="G13" s="16"/>
    </row>
    <row r="14" spans="1:8" hidden="1" x14ac:dyDescent="0.2">
      <c r="A14" s="17" t="s">
        <v>55</v>
      </c>
      <c r="B14" s="39" t="s">
        <v>37</v>
      </c>
      <c r="C14" s="22" t="s">
        <v>0</v>
      </c>
      <c r="D14" s="16"/>
      <c r="E14" s="16"/>
      <c r="F14" s="16"/>
      <c r="G14" s="16"/>
    </row>
    <row r="15" spans="1:8" hidden="1" x14ac:dyDescent="0.2">
      <c r="A15" s="17" t="s">
        <v>56</v>
      </c>
      <c r="B15" s="39" t="s">
        <v>36</v>
      </c>
      <c r="C15" s="22" t="s">
        <v>0</v>
      </c>
      <c r="D15" s="16"/>
      <c r="E15" s="16"/>
      <c r="F15" s="16"/>
      <c r="G15" s="16"/>
    </row>
    <row r="16" spans="1:8" hidden="1" x14ac:dyDescent="0.2">
      <c r="A16" s="17" t="s">
        <v>57</v>
      </c>
      <c r="B16" s="39" t="s">
        <v>35</v>
      </c>
      <c r="C16" s="22" t="s">
        <v>0</v>
      </c>
      <c r="D16" s="16"/>
      <c r="E16" s="16"/>
      <c r="F16" s="16"/>
      <c r="G16" s="16"/>
    </row>
    <row r="17" spans="1:7" hidden="1" x14ac:dyDescent="0.2">
      <c r="A17" s="17" t="s">
        <v>58</v>
      </c>
      <c r="B17" s="39" t="s">
        <v>34</v>
      </c>
      <c r="C17" s="22" t="s">
        <v>0</v>
      </c>
      <c r="D17" s="16"/>
      <c r="E17" s="16"/>
      <c r="F17" s="16"/>
      <c r="G17" s="16"/>
    </row>
    <row r="18" spans="1:7" hidden="1" x14ac:dyDescent="0.2">
      <c r="A18" s="17" t="s">
        <v>59</v>
      </c>
      <c r="B18" s="39" t="s">
        <v>33</v>
      </c>
      <c r="C18" s="22" t="s">
        <v>0</v>
      </c>
      <c r="D18" s="16"/>
      <c r="E18" s="16"/>
      <c r="F18" s="16"/>
      <c r="G18" s="16"/>
    </row>
    <row r="19" spans="1:7" hidden="1" x14ac:dyDescent="0.2">
      <c r="A19" s="17" t="s">
        <v>60</v>
      </c>
      <c r="B19" s="39" t="s">
        <v>62</v>
      </c>
      <c r="C19" s="22" t="s">
        <v>0</v>
      </c>
      <c r="D19" s="16"/>
      <c r="E19" s="16"/>
      <c r="F19" s="16"/>
      <c r="G19" s="16"/>
    </row>
    <row r="20" spans="1:7" hidden="1" x14ac:dyDescent="0.2">
      <c r="A20" s="18"/>
      <c r="B20" s="42" t="s">
        <v>61</v>
      </c>
      <c r="C20" s="22"/>
      <c r="D20" s="16"/>
      <c r="E20" s="16"/>
      <c r="F20" s="16"/>
      <c r="G20" s="16"/>
    </row>
    <row r="21" spans="1:7" ht="111" hidden="1" customHeight="1" x14ac:dyDescent="0.2">
      <c r="A21" s="18" t="s">
        <v>51</v>
      </c>
      <c r="B21" s="39" t="s">
        <v>69</v>
      </c>
      <c r="C21" s="22" t="s">
        <v>10</v>
      </c>
      <c r="D21" s="16"/>
      <c r="E21" s="16"/>
      <c r="F21" s="16"/>
      <c r="G21" s="16"/>
    </row>
    <row r="22" spans="1:7" s="45" customFormat="1" ht="89.25" hidden="1" x14ac:dyDescent="0.2">
      <c r="A22" s="18" t="s">
        <v>52</v>
      </c>
      <c r="B22" s="32" t="s">
        <v>7</v>
      </c>
      <c r="C22" s="22" t="s">
        <v>2</v>
      </c>
      <c r="D22" s="16"/>
      <c r="E22" s="16"/>
      <c r="F22" s="16"/>
      <c r="G22" s="16"/>
    </row>
    <row r="23" spans="1:7" s="45" customFormat="1" ht="25.5" hidden="1" x14ac:dyDescent="0.2">
      <c r="A23" s="18" t="s">
        <v>53</v>
      </c>
      <c r="B23" s="32" t="s">
        <v>8</v>
      </c>
      <c r="C23" s="22" t="s">
        <v>2</v>
      </c>
      <c r="D23" s="16"/>
      <c r="E23" s="16"/>
      <c r="F23" s="16"/>
      <c r="G23" s="16"/>
    </row>
    <row r="24" spans="1:7" s="45" customFormat="1" x14ac:dyDescent="0.2">
      <c r="A24" s="25"/>
      <c r="B24" s="40"/>
      <c r="C24" s="26"/>
      <c r="D24" s="27"/>
      <c r="E24" s="27"/>
      <c r="F24" s="27"/>
      <c r="G24" s="27"/>
    </row>
    <row r="25" spans="1:7" ht="71.25" customHeight="1" x14ac:dyDescent="0.2">
      <c r="A25" s="25"/>
      <c r="B25" s="40" t="s">
        <v>13</v>
      </c>
      <c r="C25"/>
      <c r="D25"/>
      <c r="E25" s="27"/>
      <c r="F25" s="27"/>
      <c r="G25" s="27"/>
    </row>
    <row r="26" spans="1:7" x14ac:dyDescent="0.2">
      <c r="C26"/>
      <c r="D26"/>
    </row>
  </sheetData>
  <phoneticPr fontId="0" type="noConversion"/>
  <pageMargins left="0.51181102362204722" right="0.51181102362204722" top="0.55118110236220474"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abSelected="1" workbookViewId="0">
      <selection activeCell="M17" sqref="M17"/>
    </sheetView>
  </sheetViews>
  <sheetFormatPr defaultRowHeight="12.75" x14ac:dyDescent="0.2"/>
  <cols>
    <col min="2" max="9" width="9.140625" style="30"/>
    <col min="10" max="10" width="10.28515625" style="30" customWidth="1"/>
    <col min="11" max="11" width="10.85546875" style="30" customWidth="1"/>
    <col min="12" max="12" width="7.85546875" customWidth="1"/>
    <col min="15" max="15" width="13.5703125" customWidth="1"/>
  </cols>
  <sheetData>
    <row r="1" spans="1:15" x14ac:dyDescent="0.2">
      <c r="A1" s="1"/>
      <c r="B1" s="2"/>
      <c r="C1" s="2"/>
      <c r="D1" s="2"/>
      <c r="E1" s="2"/>
      <c r="F1" s="2"/>
      <c r="G1" s="2"/>
      <c r="H1" s="2"/>
      <c r="I1" s="2"/>
      <c r="J1" s="2"/>
      <c r="K1" s="29"/>
      <c r="L1" s="4"/>
      <c r="M1" s="4"/>
      <c r="N1" s="4"/>
      <c r="O1" s="4"/>
    </row>
    <row r="2" spans="1:15" ht="22.5" x14ac:dyDescent="0.2">
      <c r="A2" s="5"/>
      <c r="B2" s="6" t="s">
        <v>44</v>
      </c>
      <c r="C2" s="7"/>
      <c r="D2" s="7"/>
      <c r="E2" s="7"/>
      <c r="F2" s="7"/>
      <c r="G2" s="7"/>
      <c r="H2" s="7"/>
      <c r="I2" s="7"/>
      <c r="J2" s="7"/>
      <c r="K2" s="29"/>
      <c r="L2" s="8"/>
      <c r="M2" s="8"/>
      <c r="N2" s="6" t="s">
        <v>9</v>
      </c>
    </row>
    <row r="3" spans="1:15" ht="22.5" x14ac:dyDescent="0.2">
      <c r="A3" s="5"/>
      <c r="B3" s="9"/>
      <c r="C3" s="7"/>
      <c r="D3" s="7"/>
      <c r="E3" s="7"/>
      <c r="F3" s="7"/>
      <c r="G3" s="7"/>
      <c r="H3" s="7"/>
      <c r="I3" s="7"/>
      <c r="J3" s="7"/>
      <c r="K3" s="29"/>
      <c r="L3" s="8"/>
      <c r="M3" s="8"/>
      <c r="N3" s="8"/>
      <c r="O3" s="6"/>
    </row>
    <row r="4" spans="1:15" ht="51" x14ac:dyDescent="0.2">
      <c r="A4" s="11" t="s">
        <v>45</v>
      </c>
      <c r="B4" s="58" t="s">
        <v>46</v>
      </c>
      <c r="C4" s="59"/>
      <c r="D4" s="59"/>
      <c r="E4" s="59"/>
      <c r="F4" s="59"/>
      <c r="G4" s="59"/>
      <c r="H4" s="59"/>
      <c r="I4" s="59"/>
      <c r="J4" s="60"/>
      <c r="K4" s="12" t="s">
        <v>47</v>
      </c>
      <c r="L4" s="12" t="s">
        <v>48</v>
      </c>
      <c r="M4" s="12" t="s">
        <v>64</v>
      </c>
      <c r="N4" s="12" t="s">
        <v>65</v>
      </c>
      <c r="O4" s="12" t="s">
        <v>49</v>
      </c>
    </row>
    <row r="5" spans="1:15" ht="13.9" customHeight="1" x14ac:dyDescent="0.2">
      <c r="A5" s="28"/>
      <c r="B5" s="61" t="s">
        <v>50</v>
      </c>
      <c r="C5" s="62"/>
      <c r="D5" s="62"/>
      <c r="E5" s="62"/>
      <c r="F5" s="62"/>
      <c r="G5" s="62"/>
      <c r="H5" s="62"/>
      <c r="I5" s="62"/>
      <c r="J5" s="62"/>
      <c r="K5" s="20"/>
      <c r="L5" s="15"/>
      <c r="M5" s="15"/>
      <c r="N5" s="15"/>
      <c r="O5" s="15"/>
    </row>
    <row r="6" spans="1:15" ht="15.75" customHeight="1" x14ac:dyDescent="0.2">
      <c r="A6" s="55" t="s">
        <v>71</v>
      </c>
      <c r="B6" s="63" t="s">
        <v>4</v>
      </c>
      <c r="C6" s="63"/>
      <c r="D6" s="63"/>
      <c r="E6" s="63"/>
      <c r="F6" s="63"/>
      <c r="G6" s="63"/>
      <c r="H6" s="63"/>
      <c r="I6" s="63"/>
      <c r="J6" s="63"/>
      <c r="K6" s="19" t="s">
        <v>1</v>
      </c>
      <c r="L6" s="16">
        <v>5</v>
      </c>
      <c r="M6" s="16">
        <v>24</v>
      </c>
      <c r="N6" s="57">
        <f>M6*40</f>
        <v>960</v>
      </c>
      <c r="O6" s="16" t="s">
        <v>81</v>
      </c>
    </row>
    <row r="7" spans="1:15" ht="14.25" customHeight="1" x14ac:dyDescent="0.2">
      <c r="A7" s="55" t="s">
        <v>63</v>
      </c>
      <c r="B7" s="63" t="s">
        <v>5</v>
      </c>
      <c r="C7" s="63"/>
      <c r="D7" s="63"/>
      <c r="E7" s="63"/>
      <c r="F7" s="63"/>
      <c r="G7" s="63"/>
      <c r="H7" s="63"/>
      <c r="I7" s="63"/>
      <c r="J7" s="63"/>
      <c r="K7" s="19" t="s">
        <v>19</v>
      </c>
      <c r="L7" s="16">
        <v>5</v>
      </c>
      <c r="M7" s="16">
        <v>0.05</v>
      </c>
      <c r="N7" s="57">
        <f>M7*300</f>
        <v>15</v>
      </c>
      <c r="O7" s="16" t="s">
        <v>82</v>
      </c>
    </row>
    <row r="9" spans="1:15" ht="66.75" customHeight="1" x14ac:dyDescent="0.2">
      <c r="B9" s="64" t="s">
        <v>13</v>
      </c>
      <c r="C9" s="64"/>
      <c r="D9" s="64"/>
      <c r="E9" s="64"/>
      <c r="F9" s="64"/>
      <c r="G9" s="64"/>
      <c r="H9" s="64"/>
      <c r="I9" s="64"/>
      <c r="J9" s="64"/>
    </row>
    <row r="10" spans="1:15" x14ac:dyDescent="0.2">
      <c r="K10"/>
    </row>
    <row r="11" spans="1:15" x14ac:dyDescent="0.2">
      <c r="K11"/>
    </row>
  </sheetData>
  <mergeCells count="5">
    <mergeCell ref="B4:J4"/>
    <mergeCell ref="B5:J5"/>
    <mergeCell ref="B6:J6"/>
    <mergeCell ref="B7:J7"/>
    <mergeCell ref="B9:J9"/>
  </mergeCells>
  <phoneticPr fontId="0" type="noConversion"/>
  <pageMargins left="0.51181102362204722" right="0.51181102362204722" top="0.55118110236220474"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opLeftCell="A2" zoomScaleNormal="100" workbookViewId="0">
      <selection activeCell="F11" sqref="F11"/>
    </sheetView>
  </sheetViews>
  <sheetFormatPr defaultRowHeight="12.75" x14ac:dyDescent="0.2"/>
  <cols>
    <col min="1" max="1" width="9.140625" style="47"/>
    <col min="2" max="2" width="73.140625" style="47" customWidth="1"/>
    <col min="3" max="3" width="13.140625" style="47" customWidth="1"/>
    <col min="4" max="4" width="11.7109375" style="47" customWidth="1"/>
    <col min="5" max="6" width="11.5703125" style="47" customWidth="1"/>
    <col min="7" max="7" width="18.140625" style="47" customWidth="1"/>
    <col min="8" max="16384" width="9.140625" style="47"/>
  </cols>
  <sheetData>
    <row r="1" spans="1:9" x14ac:dyDescent="0.2">
      <c r="A1" s="1"/>
      <c r="B1" s="2"/>
      <c r="C1" s="3"/>
      <c r="D1" s="4"/>
      <c r="E1" s="4"/>
      <c r="F1" s="4"/>
      <c r="G1" s="4"/>
    </row>
    <row r="2" spans="1:9" ht="22.5" x14ac:dyDescent="0.2">
      <c r="A2" s="5"/>
      <c r="B2" s="6" t="s">
        <v>44</v>
      </c>
      <c r="C2" s="3"/>
      <c r="D2" s="8"/>
      <c r="E2" s="8"/>
      <c r="F2" s="6" t="s">
        <v>9</v>
      </c>
    </row>
    <row r="3" spans="1:9" ht="22.5" x14ac:dyDescent="0.2">
      <c r="A3" s="5"/>
      <c r="B3" s="9"/>
      <c r="C3" s="3"/>
      <c r="D3" s="8"/>
      <c r="E3" s="8"/>
      <c r="F3" s="8"/>
      <c r="G3" s="6"/>
    </row>
    <row r="4" spans="1:9" ht="38.25" x14ac:dyDescent="0.2">
      <c r="A4" s="11" t="s">
        <v>45</v>
      </c>
      <c r="B4" s="43" t="s">
        <v>46</v>
      </c>
      <c r="C4" s="33" t="s">
        <v>47</v>
      </c>
      <c r="D4" s="33" t="s">
        <v>48</v>
      </c>
      <c r="E4" s="33" t="s">
        <v>64</v>
      </c>
      <c r="F4" s="33" t="s">
        <v>65</v>
      </c>
      <c r="G4" s="33" t="s">
        <v>49</v>
      </c>
    </row>
    <row r="5" spans="1:9" ht="13.9" customHeight="1" x14ac:dyDescent="0.2">
      <c r="A5" s="35"/>
      <c r="B5" s="35" t="s">
        <v>38</v>
      </c>
      <c r="C5" s="14"/>
      <c r="D5" s="15"/>
      <c r="E5" s="15"/>
      <c r="F5" s="15"/>
      <c r="G5" s="15"/>
    </row>
    <row r="6" spans="1:9" ht="14.25" customHeight="1" x14ac:dyDescent="0.2">
      <c r="A6" s="54" t="s">
        <v>40</v>
      </c>
      <c r="B6" s="37" t="s">
        <v>39</v>
      </c>
      <c r="C6" s="34" t="s">
        <v>11</v>
      </c>
      <c r="D6" s="16">
        <v>5</v>
      </c>
      <c r="E6" s="16">
        <v>3.9800000000000002E-2</v>
      </c>
      <c r="F6" s="50">
        <f>E6*50000</f>
        <v>1990</v>
      </c>
      <c r="G6" s="16" t="s">
        <v>82</v>
      </c>
    </row>
    <row r="7" spans="1:9" ht="12.75" customHeight="1" x14ac:dyDescent="0.2">
      <c r="A7" s="52" t="s">
        <v>42</v>
      </c>
      <c r="B7" s="36" t="s">
        <v>41</v>
      </c>
      <c r="C7" s="21" t="s">
        <v>6</v>
      </c>
      <c r="D7" s="16">
        <v>5</v>
      </c>
      <c r="E7" s="16">
        <v>6.72</v>
      </c>
      <c r="F7" s="50">
        <f>E7*144</f>
        <v>967.68</v>
      </c>
      <c r="G7" s="16" t="s">
        <v>82</v>
      </c>
    </row>
    <row r="8" spans="1:9" ht="12.75" customHeight="1" x14ac:dyDescent="0.2">
      <c r="A8" s="52" t="s">
        <v>43</v>
      </c>
      <c r="B8" s="36" t="s">
        <v>72</v>
      </c>
      <c r="C8" s="21" t="s">
        <v>19</v>
      </c>
      <c r="D8" s="16">
        <v>5</v>
      </c>
      <c r="E8" s="16">
        <v>0.72</v>
      </c>
      <c r="F8" s="50">
        <f>E8*300</f>
        <v>216</v>
      </c>
      <c r="G8" s="16" t="s">
        <v>82</v>
      </c>
    </row>
    <row r="9" spans="1:9" ht="28.5" customHeight="1" x14ac:dyDescent="0.2">
      <c r="A9" s="52" t="s">
        <v>15</v>
      </c>
      <c r="B9" s="36" t="s">
        <v>14</v>
      </c>
      <c r="C9" s="34" t="s">
        <v>73</v>
      </c>
      <c r="D9" s="16">
        <v>5</v>
      </c>
      <c r="E9" s="16">
        <v>47.25</v>
      </c>
      <c r="F9" s="50">
        <f>E9*5</f>
        <v>236.25</v>
      </c>
      <c r="G9" s="16" t="s">
        <v>82</v>
      </c>
    </row>
    <row r="10" spans="1:9" ht="53.25" customHeight="1" x14ac:dyDescent="0.2">
      <c r="A10" s="52" t="s">
        <v>17</v>
      </c>
      <c r="B10" s="38" t="s">
        <v>12</v>
      </c>
      <c r="C10" s="34" t="s">
        <v>74</v>
      </c>
      <c r="D10" s="16">
        <v>5</v>
      </c>
      <c r="E10" s="16">
        <v>8.4</v>
      </c>
      <c r="F10" s="50">
        <f>E10*15</f>
        <v>126</v>
      </c>
      <c r="G10" s="48" t="s">
        <v>79</v>
      </c>
    </row>
    <row r="11" spans="1:9" ht="42" customHeight="1" x14ac:dyDescent="0.2">
      <c r="A11" s="52" t="s">
        <v>18</v>
      </c>
      <c r="B11" s="38" t="s">
        <v>16</v>
      </c>
      <c r="C11" s="34" t="s">
        <v>75</v>
      </c>
      <c r="D11" s="16">
        <v>5</v>
      </c>
      <c r="E11" s="16">
        <v>10.29</v>
      </c>
      <c r="F11" s="50">
        <f>E11*15</f>
        <v>154.35</v>
      </c>
      <c r="G11" s="48" t="s">
        <v>80</v>
      </c>
    </row>
    <row r="12" spans="1:9" ht="84" customHeight="1" x14ac:dyDescent="0.2">
      <c r="A12" s="10"/>
      <c r="B12" s="40" t="s">
        <v>13</v>
      </c>
      <c r="C12" s="10"/>
      <c r="D12" s="10"/>
      <c r="E12" s="10"/>
      <c r="F12" s="10"/>
      <c r="G12" s="10"/>
      <c r="H12" s="10"/>
      <c r="I12" s="10"/>
    </row>
    <row r="14" spans="1:9" x14ac:dyDescent="0.2">
      <c r="B14"/>
      <c r="C14"/>
    </row>
    <row r="15" spans="1:9" x14ac:dyDescent="0.2">
      <c r="B15"/>
      <c r="C15"/>
    </row>
  </sheetData>
  <phoneticPr fontId="0" type="noConversion"/>
  <pageMargins left="0.51181102362204722" right="0.51181102362204722" top="0.55118110236220474"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pr.intens.ter.</vt:lpstr>
      <vt:lpstr>pr.vaikams</vt:lpstr>
      <vt:lpstr>kt. priemones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 Grafikai</dc:creator>
  <cp:lastModifiedBy>Vartotojas</cp:lastModifiedBy>
  <cp:lastPrinted>2017-01-03T12:38:48Z</cp:lastPrinted>
  <dcterms:created xsi:type="dcterms:W3CDTF">2014-09-12T11:27:58Z</dcterms:created>
  <dcterms:modified xsi:type="dcterms:W3CDTF">2017-02-28T09:10:33Z</dcterms:modified>
</cp:coreProperties>
</file>