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OCUMENTS\Pardavimai\AKonkursai 2010\Klientai\Klaipedos universitetine Liepojos g. ligonine\2017\2017 05 30 vaistai\"/>
    </mc:Choice>
  </mc:AlternateContent>
  <bookViews>
    <workbookView xWindow="0" yWindow="0" windowWidth="23040" windowHeight="9396"/>
  </bookViews>
  <sheets>
    <sheet name="Sheet1" sheetId="1" r:id="rId1"/>
    <sheet name="Sheet2" sheetId="2" r:id="rId2"/>
  </sheets>
  <definedNames>
    <definedName name="_xlnm._FilterDatabase" localSheetId="0" hidden="1">Sheet1!$A$8:$O$231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O89" i="1"/>
  <c r="H65" i="1"/>
  <c r="I65" i="1" s="1"/>
  <c r="I15" i="1"/>
  <c r="O15" i="1"/>
  <c r="I88" i="1"/>
  <c r="O88" i="1"/>
  <c r="H66" i="1"/>
  <c r="I66" i="1" s="1"/>
  <c r="I25" i="1"/>
  <c r="I12" i="1"/>
  <c r="O12" i="1"/>
  <c r="H11" i="1" l="1"/>
  <c r="I11" i="1" s="1"/>
  <c r="O11" i="1"/>
  <c r="I98" i="1"/>
  <c r="I78" i="1"/>
  <c r="O98" i="1"/>
  <c r="O78" i="1"/>
  <c r="H85" i="1"/>
  <c r="I85" i="1" s="1"/>
  <c r="H71" i="1"/>
  <c r="I71" i="1" s="1"/>
  <c r="H69" i="1"/>
  <c r="I69" i="1" s="1"/>
  <c r="H68" i="1"/>
  <c r="I68" i="1" s="1"/>
  <c r="H67" i="1"/>
  <c r="I67" i="1" s="1"/>
  <c r="H60" i="1"/>
  <c r="I60" i="1" s="1"/>
  <c r="H53" i="1"/>
  <c r="I53" i="1" s="1"/>
  <c r="H48" i="1"/>
  <c r="I48" i="1" s="1"/>
  <c r="H44" i="1"/>
  <c r="I44" i="1" s="1"/>
  <c r="H38" i="1"/>
  <c r="I38" i="1" s="1"/>
  <c r="H14" i="1"/>
  <c r="I14" i="1" s="1"/>
  <c r="H10" i="1"/>
  <c r="I10" i="1" s="1"/>
  <c r="H73" i="1"/>
  <c r="I73" i="1" s="1"/>
  <c r="H51" i="1"/>
  <c r="I51" i="1" s="1"/>
  <c r="H13" i="1"/>
  <c r="I13" i="1" s="1"/>
  <c r="O85" i="1"/>
  <c r="O73" i="1"/>
  <c r="O71" i="1"/>
  <c r="O69" i="1"/>
  <c r="O68" i="1"/>
  <c r="O67" i="1"/>
  <c r="O60" i="1"/>
  <c r="O53" i="1"/>
  <c r="O51" i="1"/>
  <c r="O48" i="1"/>
  <c r="O44" i="1"/>
  <c r="O38" i="1"/>
  <c r="O14" i="1"/>
  <c r="O13" i="1"/>
  <c r="O10" i="1"/>
</calcChain>
</file>

<file path=xl/sharedStrings.xml><?xml version="1.0" encoding="utf-8"?>
<sst xmlns="http://schemas.openxmlformats.org/spreadsheetml/2006/main" count="892" uniqueCount="661">
  <si>
    <t>Eil. Nr.</t>
  </si>
  <si>
    <t>Tarptautinis pavadinimas</t>
  </si>
  <si>
    <t>Prašoma fasuotė</t>
  </si>
  <si>
    <t>Orientacinis perkamas kiekis</t>
  </si>
  <si>
    <t>1</t>
  </si>
  <si>
    <t>iki 2 pak</t>
  </si>
  <si>
    <t>2</t>
  </si>
  <si>
    <t>3</t>
  </si>
  <si>
    <t>4</t>
  </si>
  <si>
    <t>5</t>
  </si>
  <si>
    <t>6</t>
  </si>
  <si>
    <t>Nifedipinum</t>
  </si>
  <si>
    <t xml:space="preserve">Tab. 10mg N50 </t>
  </si>
  <si>
    <t>iki 20 pak</t>
  </si>
  <si>
    <t>7</t>
  </si>
  <si>
    <t>8</t>
  </si>
  <si>
    <t>9</t>
  </si>
  <si>
    <t>iki 100 flak</t>
  </si>
  <si>
    <t>10</t>
  </si>
  <si>
    <t>Menthae piperitae</t>
  </si>
  <si>
    <t>11</t>
  </si>
  <si>
    <t>Skystas parafinas; vazelinas - tepalo pagrindui</t>
  </si>
  <si>
    <t>Butel. 100g</t>
  </si>
  <si>
    <t>iki 300 flak</t>
  </si>
  <si>
    <t>12</t>
  </si>
  <si>
    <t>13</t>
  </si>
  <si>
    <t>iki 2 vnt</t>
  </si>
  <si>
    <t>14</t>
  </si>
  <si>
    <t>15</t>
  </si>
  <si>
    <t>iki 3 pak</t>
  </si>
  <si>
    <t>16</t>
  </si>
  <si>
    <t>17</t>
  </si>
  <si>
    <t>18</t>
  </si>
  <si>
    <t>19</t>
  </si>
  <si>
    <t>20</t>
  </si>
  <si>
    <t>21</t>
  </si>
  <si>
    <t>Chinini dihydrochloridi</t>
  </si>
  <si>
    <t>22</t>
  </si>
  <si>
    <t>Mefloquinum</t>
  </si>
  <si>
    <t>23</t>
  </si>
  <si>
    <t>24</t>
  </si>
  <si>
    <t>25</t>
  </si>
  <si>
    <t>26</t>
  </si>
  <si>
    <t>Sirup. 100ml</t>
  </si>
  <si>
    <t>27</t>
  </si>
  <si>
    <t>28</t>
  </si>
  <si>
    <t>29</t>
  </si>
  <si>
    <t>30</t>
  </si>
  <si>
    <t>31</t>
  </si>
  <si>
    <t>32</t>
  </si>
  <si>
    <t>33</t>
  </si>
  <si>
    <t>Collodion</t>
  </si>
  <si>
    <t>iki 2 flak</t>
  </si>
  <si>
    <t>34</t>
  </si>
  <si>
    <t>Flumazenylum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</si>
  <si>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</si>
  <si>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</si>
  <si>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</si>
  <si>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</si>
  <si>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</si>
  <si>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</si>
  <si>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</si>
  <si>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</si>
  <si>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</si>
  <si>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Ac. Ascorbicum</t>
  </si>
  <si>
    <t>1 kg</t>
  </si>
  <si>
    <t>iki 5 kg</t>
  </si>
  <si>
    <t>44</t>
  </si>
  <si>
    <t>Ac. Folicum</t>
  </si>
  <si>
    <t>0,01 kg</t>
  </si>
  <si>
    <t>iki 0,01 kg</t>
  </si>
  <si>
    <t>45</t>
  </si>
  <si>
    <t>Ac. Nicotinicum</t>
  </si>
  <si>
    <t>0,1 kg</t>
  </si>
  <si>
    <t>iki 0,1 kg</t>
  </si>
  <si>
    <t>46</t>
  </si>
  <si>
    <t>Ac. Salicylicum</t>
  </si>
  <si>
    <t>47</t>
  </si>
  <si>
    <t>Acidum aceticum conc.</t>
  </si>
  <si>
    <t>1 ltr</t>
  </si>
  <si>
    <t>iki 1 ltr</t>
  </si>
  <si>
    <t>48</t>
  </si>
  <si>
    <t>Acidum citricum</t>
  </si>
  <si>
    <t>49</t>
  </si>
  <si>
    <t>Aethylicus spiritus 96%</t>
  </si>
  <si>
    <t>iki 1500 ltr</t>
  </si>
  <si>
    <t>50</t>
  </si>
  <si>
    <r>
      <t>Aethylicus spiritus 70</t>
    </r>
    <r>
      <rPr>
        <vertAlign val="superscript"/>
        <sz val="10"/>
        <rFont val="Times New Roman"/>
        <family val="1"/>
      </rPr>
      <t>o</t>
    </r>
  </si>
  <si>
    <t>iki 250 ltr</t>
  </si>
  <si>
    <t>51</t>
  </si>
  <si>
    <t>Aminophylline</t>
  </si>
  <si>
    <t>0,2 kg</t>
  </si>
  <si>
    <t>iki 1 kg</t>
  </si>
  <si>
    <t>52</t>
  </si>
  <si>
    <t>Anaesthesinum</t>
  </si>
  <si>
    <t>53</t>
  </si>
  <si>
    <t>Argenti nitras</t>
  </si>
  <si>
    <t>iki 0,03 kg</t>
  </si>
  <si>
    <t>54</t>
  </si>
  <si>
    <t>Bismuthi subnitras</t>
  </si>
  <si>
    <t>55</t>
  </si>
  <si>
    <t>Bolus alba /vidiniam vartoj./</t>
  </si>
  <si>
    <t>56</t>
  </si>
  <si>
    <t>Calci chloridum</t>
  </si>
  <si>
    <t>iki 0,05 kg</t>
  </si>
  <si>
    <t>57</t>
  </si>
  <si>
    <t>Tepalo/kremo pagrindas skirtas W/O emulsijų gamybai</t>
  </si>
  <si>
    <t>58</t>
  </si>
  <si>
    <t>Glycerinum</t>
  </si>
  <si>
    <t>59</t>
  </si>
  <si>
    <t>Glucosum</t>
  </si>
  <si>
    <t>iki 120 kg</t>
  </si>
  <si>
    <t>60</t>
  </si>
  <si>
    <t>Geležies chloridas (FeCl3)</t>
  </si>
  <si>
    <t xml:space="preserve">iki 1 kg </t>
  </si>
  <si>
    <t>61</t>
  </si>
  <si>
    <t>Iodum</t>
  </si>
  <si>
    <t>62</t>
  </si>
  <si>
    <t>Kalii chloridum</t>
  </si>
  <si>
    <t>iki 10 kg</t>
  </si>
  <si>
    <t>63</t>
  </si>
  <si>
    <t>Kalii iodidum</t>
  </si>
  <si>
    <t>64</t>
  </si>
  <si>
    <t>Kalii permanganas</t>
  </si>
  <si>
    <t>65</t>
  </si>
  <si>
    <t>Laevomycetinum</t>
  </si>
  <si>
    <t>66</t>
  </si>
  <si>
    <t>Lanolini anhydricum</t>
  </si>
  <si>
    <t>67</t>
  </si>
  <si>
    <t>Magnesii sulfas 6-hydrate</t>
  </si>
  <si>
    <t>iki 2 kg</t>
  </si>
  <si>
    <t>68</t>
  </si>
  <si>
    <t>Metamizole sodium</t>
  </si>
  <si>
    <t>69</t>
  </si>
  <si>
    <t>Methylenum blue pulvis</t>
  </si>
  <si>
    <t>70</t>
  </si>
  <si>
    <t>Natrii  bromidum</t>
  </si>
  <si>
    <t>71</t>
  </si>
  <si>
    <t>Natrii chloridum</t>
  </si>
  <si>
    <t>72</t>
  </si>
  <si>
    <t>Natrii hydrocarbonas</t>
  </si>
  <si>
    <t>73</t>
  </si>
  <si>
    <t>Natrii sulfidas (Na2S)</t>
  </si>
  <si>
    <t>74</t>
  </si>
  <si>
    <t>Ol. Helianthi</t>
  </si>
  <si>
    <t>75</t>
  </si>
  <si>
    <t>Oleum Vaselini</t>
  </si>
  <si>
    <t>76</t>
  </si>
  <si>
    <t>Phenobarbitalum</t>
  </si>
  <si>
    <t>77</t>
  </si>
  <si>
    <t>Procaine hydrochloridum</t>
  </si>
  <si>
    <t>0,5 kg</t>
  </si>
  <si>
    <t>78</t>
  </si>
  <si>
    <t>Saccharum lactis</t>
  </si>
  <si>
    <t>79</t>
  </si>
  <si>
    <t>Streptocidum</t>
  </si>
  <si>
    <t>80</t>
  </si>
  <si>
    <t>Sulfur Depuratum (S)</t>
  </si>
  <si>
    <t>81</t>
  </si>
  <si>
    <t>Talcum</t>
  </si>
  <si>
    <t>82</t>
  </si>
  <si>
    <t>Vaselinum</t>
  </si>
  <si>
    <t>83</t>
  </si>
  <si>
    <t>84</t>
  </si>
  <si>
    <t>Zinci oxydatumum</t>
  </si>
  <si>
    <t>85</t>
  </si>
  <si>
    <t>Buferinis formalinas</t>
  </si>
  <si>
    <t>sol. 10% 1l</t>
  </si>
  <si>
    <t>86</t>
  </si>
  <si>
    <t>87</t>
  </si>
  <si>
    <t>Nystatinum</t>
  </si>
  <si>
    <t>pulv. 10g</t>
  </si>
  <si>
    <t>1 įp.</t>
  </si>
  <si>
    <t>Reagentai, skirti vaistų kontrolei vaistinėje</t>
  </si>
  <si>
    <t>pagal Europos Farmakopeja 5.0</t>
  </si>
  <si>
    <t>Reagentai distiliuoto vandens analizei</t>
  </si>
  <si>
    <t>88</t>
  </si>
  <si>
    <t>Sulfuric acid, dilute 1086804</t>
  </si>
  <si>
    <t>iki 500ml</t>
  </si>
  <si>
    <t>89</t>
  </si>
  <si>
    <t>Natric acid, dilute 1058402</t>
  </si>
  <si>
    <t>90</t>
  </si>
  <si>
    <t>Hydrochloric acid, dilute 1043503</t>
  </si>
  <si>
    <t>91</t>
  </si>
  <si>
    <t>Silver nitrate solution R2. 1078302</t>
  </si>
  <si>
    <t>iki 200ml</t>
  </si>
  <si>
    <t>92</t>
  </si>
  <si>
    <t>Barium chloride solution R1. 1009301</t>
  </si>
  <si>
    <t>iki 50ml</t>
  </si>
  <si>
    <t>93</t>
  </si>
  <si>
    <t>Ammonium chloride buffer solution pH 10.0. 4007300</t>
  </si>
  <si>
    <t>iki 100ml</t>
  </si>
  <si>
    <t>94</t>
  </si>
  <si>
    <t>Mordant black 11 triturate R</t>
  </si>
  <si>
    <t>iki 5g</t>
  </si>
  <si>
    <t>Titravimo tirpalai</t>
  </si>
  <si>
    <t>95</t>
  </si>
  <si>
    <t>0,1M Hydrochloric acid 3002100</t>
  </si>
  <si>
    <t>96</t>
  </si>
  <si>
    <t>0,05M Iodine 3002700</t>
  </si>
  <si>
    <t>97</t>
  </si>
  <si>
    <t>0,1M Silver nitrate 3005600</t>
  </si>
  <si>
    <t>98</t>
  </si>
  <si>
    <t>0,02M Potassium permanganate 3005300</t>
  </si>
  <si>
    <t>99</t>
  </si>
  <si>
    <t>0,1M Sodium hydroxide 3006600</t>
  </si>
  <si>
    <t>100</t>
  </si>
  <si>
    <t>0,1M Sodium thiosulfate 3007300</t>
  </si>
  <si>
    <t>101</t>
  </si>
  <si>
    <t>0,05M Potassium iodate 3005200</t>
  </si>
  <si>
    <t>102</t>
  </si>
  <si>
    <t>0,1M Sodium edelate 3005900</t>
  </si>
  <si>
    <t>Indikatoriai</t>
  </si>
  <si>
    <t>103</t>
  </si>
  <si>
    <t>Methyl red</t>
  </si>
  <si>
    <t>iki 10g</t>
  </si>
  <si>
    <t>104</t>
  </si>
  <si>
    <t>Methyl orange</t>
  </si>
  <si>
    <t>Sodium eozinat</t>
  </si>
  <si>
    <t>Phenophthalein</t>
  </si>
  <si>
    <t>Bromphenol blu</t>
  </si>
  <si>
    <t>Reagentai</t>
  </si>
  <si>
    <t>Sodium hydroxide solution 1081401</t>
  </si>
  <si>
    <t>Oxalic acid 1061400</t>
  </si>
  <si>
    <t>Sodium nitrite solution 1082501</t>
  </si>
  <si>
    <r>
      <t>β</t>
    </r>
    <r>
      <rPr>
        <sz val="10"/>
        <rFont val="Times New Roman"/>
        <family val="1"/>
        <charset val="186"/>
      </rPr>
      <t>-naphtol 1057400</t>
    </r>
  </si>
  <si>
    <t>Potassium ferrocyanide solution 1069801</t>
  </si>
  <si>
    <t>Cupri-tartaric solution 1023300</t>
  </si>
  <si>
    <t>Potassium nitrate 1070700</t>
  </si>
  <si>
    <t>Sodium carbonate 1079200</t>
  </si>
  <si>
    <t>Disodium hydrogen phosphate solution 1033301</t>
  </si>
  <si>
    <t>Cobalt nitrate 1021700</t>
  </si>
  <si>
    <t>Tartaric acid 1087200</t>
  </si>
  <si>
    <t>Sodium cobaltinitrite 1079700</t>
  </si>
  <si>
    <t>Potassium carbonate 1068900</t>
  </si>
  <si>
    <t>Etoricoxibum</t>
  </si>
  <si>
    <t>0,05 kg</t>
  </si>
  <si>
    <t>105</t>
  </si>
  <si>
    <t>Xeroformium</t>
  </si>
  <si>
    <t xml:space="preserve">   Priedas Nr. 2</t>
  </si>
  <si>
    <t>PVM tarifas %</t>
  </si>
  <si>
    <t>Prašomos fasuotės kaina Eur (su PVM)</t>
  </si>
  <si>
    <t>Viso kaina Eur (su PVM)</t>
  </si>
  <si>
    <t>Siūloma fasuotė</t>
  </si>
  <si>
    <t>Siūlomos fasuotės kaina Eur (su PVM)</t>
  </si>
  <si>
    <t>Firminis pavadinimas, gamintojas</t>
  </si>
  <si>
    <t>Vaisto registr. Nr. LR SAM</t>
  </si>
  <si>
    <t>Amilnitritas tirpalas inhaliacijoms</t>
  </si>
  <si>
    <t>Oktenidino dihidrochl./fenoksietanoli 1ml-1mg/20,09mg</t>
  </si>
  <si>
    <t>Inj. 20mg/ml 2ml</t>
  </si>
  <si>
    <t>iki 20 amp</t>
  </si>
  <si>
    <t>iki 10 flak.</t>
  </si>
  <si>
    <t>iki 30 kg</t>
  </si>
  <si>
    <t>iki 25 įpak.</t>
  </si>
  <si>
    <t>iki 0,5 kg</t>
  </si>
  <si>
    <t>Acetilcisteinas</t>
  </si>
  <si>
    <t>Amp.100 mg/ml  inj.</t>
  </si>
  <si>
    <t>iki 30 amp</t>
  </si>
  <si>
    <t>Aktyvinta  anglis</t>
  </si>
  <si>
    <t xml:space="preserve">Alprostadilis </t>
  </si>
  <si>
    <t>Amp. 500mcg 1ml N.10</t>
  </si>
  <si>
    <t>Amfotericinas  B</t>
  </si>
  <si>
    <t>iki  10 flak</t>
  </si>
  <si>
    <t>Amoksicilinas /Klavulaninė r-is</t>
  </si>
  <si>
    <t xml:space="preserve">Inj.inf. 1000mg/200 mg    </t>
  </si>
  <si>
    <t>Amoniako konc.tirpalas</t>
  </si>
  <si>
    <t>iki 80 flak</t>
  </si>
  <si>
    <t>Ampicilinas /Sulbaktamas</t>
  </si>
  <si>
    <t>Inj. 1000mg/500mg N.1</t>
  </si>
  <si>
    <t>Antibotulininis serumas</t>
  </si>
  <si>
    <t>Inf. 250 ml N.1</t>
  </si>
  <si>
    <t>Antitoksinis serumas nuo gyvačių nuodų</t>
  </si>
  <si>
    <t>Iinj.dozė suaug.N.1</t>
  </si>
  <si>
    <t>Amp. 0,5 ml N.1</t>
  </si>
  <si>
    <t>Amino rūgščių tirpalai parenterinei kūdikių mitybai(visos amino rūgštys+gliukozė) 100g/100g/l</t>
  </si>
  <si>
    <t>Inf.tirpalas  100 ml</t>
  </si>
  <si>
    <t>1000ml infuz.emulsijos yra:60g rafinuoto sojų aliejaus,60g vidutinės grand.trigliceridų,50g rafin.alyvuogių aliejaus,30g žuvų taukų,praturtintų omega-3 riebalų rūgštimis.Bendroji energetinė vertė yra 8,4 MJ/l</t>
  </si>
  <si>
    <t xml:space="preserve">Ciklosporinas </t>
  </si>
  <si>
    <t>Inj.50 mg N.1</t>
  </si>
  <si>
    <t>Cinko oksidas</t>
  </si>
  <si>
    <t>Tepalas 10%  30g</t>
  </si>
  <si>
    <t>iki 70 pak</t>
  </si>
  <si>
    <t xml:space="preserve">Dakarbazinas </t>
  </si>
  <si>
    <t xml:space="preserve">Inj. 100 mg </t>
  </si>
  <si>
    <t>Inj. 200 mg</t>
  </si>
  <si>
    <t>Digoksinas</t>
  </si>
  <si>
    <t>Amp.0,25 mg/ml 2ml N.5</t>
  </si>
  <si>
    <t>iki 130 pak</t>
  </si>
  <si>
    <t>Ephedrini  hydrochloridi</t>
  </si>
  <si>
    <t>Amp. 25mg/ml 1ml N.10</t>
  </si>
  <si>
    <t>iki 200 pak</t>
  </si>
  <si>
    <t xml:space="preserve">Erythromycini </t>
  </si>
  <si>
    <t>Inj. 1000mg  N.1</t>
  </si>
  <si>
    <t>Tab.120mg N.14</t>
  </si>
  <si>
    <t>Acidum folici</t>
  </si>
  <si>
    <t>Sol. 4%  250 ml</t>
  </si>
  <si>
    <t>Eteris  medicininis</t>
  </si>
  <si>
    <t>Tirp. 1000 ml</t>
  </si>
  <si>
    <t>Tab. 5mg N.10</t>
  </si>
  <si>
    <t>Fizostygminum</t>
  </si>
  <si>
    <t>Amp.2mg  5ml N.5</t>
  </si>
  <si>
    <t>Flucanozol</t>
  </si>
  <si>
    <t>Inj. 2mg/ml  100ml</t>
  </si>
  <si>
    <t>iki 10 flak</t>
  </si>
  <si>
    <t>Amp. 0,1mg/ml  N.5</t>
  </si>
  <si>
    <t>Fomepizolum</t>
  </si>
  <si>
    <t>Inj. 100mg  N.1</t>
  </si>
  <si>
    <t>iki  10 pak</t>
  </si>
  <si>
    <t>Pulv.  75g</t>
  </si>
  <si>
    <t>iki 500 pak</t>
  </si>
  <si>
    <t xml:space="preserve">Glucosae  </t>
  </si>
  <si>
    <t>Amp. 40% 10 ml  N.20</t>
  </si>
  <si>
    <t>iki 25 pak</t>
  </si>
  <si>
    <t>Hidrocortizonum</t>
  </si>
  <si>
    <t>Inf. 100mg N.1</t>
  </si>
  <si>
    <t>Butylscopolaminum bromidi</t>
  </si>
  <si>
    <t>Amp. 20mg/ml 1ml N.5</t>
  </si>
  <si>
    <t>Isoniazidum</t>
  </si>
  <si>
    <t>Tab. 300 mg N.10</t>
  </si>
  <si>
    <t>iki 10 pak</t>
  </si>
  <si>
    <t>Calcii gluconati</t>
  </si>
  <si>
    <t>Amp. 10% 10ml N.20</t>
  </si>
  <si>
    <t>iki 60 pak</t>
  </si>
  <si>
    <t>Kalio  permanganatas</t>
  </si>
  <si>
    <t>Milt.   5g</t>
  </si>
  <si>
    <t>iki 20 flak</t>
  </si>
  <si>
    <t xml:space="preserve">Kanamycinum </t>
  </si>
  <si>
    <t>Inj 1000 mg N.1</t>
  </si>
  <si>
    <t>iki 50 flak</t>
  </si>
  <si>
    <t>Ketaminum</t>
  </si>
  <si>
    <t>Amp.50mg/ml  5ml N.10</t>
  </si>
  <si>
    <t>iki 80 pak</t>
  </si>
  <si>
    <t xml:space="preserve">Clonidinum </t>
  </si>
  <si>
    <t>Tab. 0,15 mg  N.100</t>
  </si>
  <si>
    <t>Coffeini  citrati</t>
  </si>
  <si>
    <t>Amp. 5mg 1ml N.10</t>
  </si>
  <si>
    <t>Colistimethatum natricum</t>
  </si>
  <si>
    <t>Inj.Inf. 1000000 IU  N.1</t>
  </si>
  <si>
    <t>iki 800 flak</t>
  </si>
  <si>
    <t>Labetalolum</t>
  </si>
  <si>
    <t>Tab 100mg N.30</t>
  </si>
  <si>
    <t>Amp. 100mg 20ml N.5</t>
  </si>
  <si>
    <t>Lidocainum   odos purškalas</t>
  </si>
  <si>
    <t>Spray 10%   38 g</t>
  </si>
  <si>
    <t>iki 120 pak</t>
  </si>
  <si>
    <t>Lauromacrogolum</t>
  </si>
  <si>
    <t>iki 5 amp</t>
  </si>
  <si>
    <t>Methylene blue</t>
  </si>
  <si>
    <t>Amp. 10 mg 1ml N.10</t>
  </si>
  <si>
    <t>iki 5 pak</t>
  </si>
  <si>
    <t>Methylergometrinum</t>
  </si>
  <si>
    <t>Amp. 0,2mg/ml 1ml N.5</t>
  </si>
  <si>
    <t>iki 8 pak</t>
  </si>
  <si>
    <t>Mizoprostolum</t>
  </si>
  <si>
    <t>Tab.200 mcg N.40</t>
  </si>
  <si>
    <t>Morfini sulfas  intratec.inj.</t>
  </si>
  <si>
    <t>Amp.1mg/ml 2ml N.10</t>
  </si>
  <si>
    <t>Natrii thiosulfas</t>
  </si>
  <si>
    <t>Infuz. 25%   100ml</t>
  </si>
  <si>
    <t>iki 3 flak</t>
  </si>
  <si>
    <t xml:space="preserve">Norepinefrinas </t>
  </si>
  <si>
    <t>Amp. 1mg/ml 4ml N.10</t>
  </si>
  <si>
    <t>iki 150 pak</t>
  </si>
  <si>
    <t>Sol.  25 ml</t>
  </si>
  <si>
    <t>iki 600 flak</t>
  </si>
  <si>
    <t>Oxacillinum</t>
  </si>
  <si>
    <t>Inj. Inf. 1000mg  N.50</t>
  </si>
  <si>
    <t>Permetrinum   odos tirpalas</t>
  </si>
  <si>
    <t>Pilocarpinum  hydrochloridi</t>
  </si>
  <si>
    <t>Gtt.opht. 2%  10 ml</t>
  </si>
  <si>
    <t xml:space="preserve">Pertussinum    </t>
  </si>
  <si>
    <t>iki 120 flak</t>
  </si>
  <si>
    <t>Sorbisterit  ties.žarnos suspensijai</t>
  </si>
  <si>
    <t>Pulv.9,0014g/10g-500g</t>
  </si>
  <si>
    <t>Tab.250mg N.8</t>
  </si>
  <si>
    <t>Sol.250mg  2ml N.3</t>
  </si>
  <si>
    <t>Levofolino rūgštis</t>
  </si>
  <si>
    <t>Pyridoxinum  hydrochloridi</t>
  </si>
  <si>
    <t>Amp.100 mg/ml  inj.N.10</t>
  </si>
  <si>
    <t xml:space="preserve"> Sol.50mg/ml 4ml N.1 inf.</t>
  </si>
  <si>
    <t>iki 3000 flak</t>
  </si>
  <si>
    <t>Odos tirpalas dezinf. 250ml</t>
  </si>
  <si>
    <t>iki  12 flak</t>
  </si>
  <si>
    <t>Odos tirpalas 60ml</t>
  </si>
  <si>
    <t>iki  150 flak</t>
  </si>
  <si>
    <t>Pyridostigminum</t>
  </si>
  <si>
    <t>Tab.  60mg N.100</t>
  </si>
  <si>
    <t xml:space="preserve">Phenilephrinum </t>
  </si>
  <si>
    <t>Gtt.opht. 10%  10ml</t>
  </si>
  <si>
    <t xml:space="preserve">Phenobarbitalum </t>
  </si>
  <si>
    <t>Tab. 100mg N.50</t>
  </si>
  <si>
    <t>Amp. 200mg 1ml N.5</t>
  </si>
  <si>
    <t>iki 4 pak</t>
  </si>
  <si>
    <t>iki 160 pak</t>
  </si>
  <si>
    <t>Acidum tranexamici</t>
  </si>
  <si>
    <t>iki 700 pak</t>
  </si>
  <si>
    <t>Amp. 500mg 5ml  N.5</t>
  </si>
  <si>
    <t>Inj.Dozė  suaugusiems</t>
  </si>
  <si>
    <t>iki  4 dozių</t>
  </si>
  <si>
    <t>Streptomycinum</t>
  </si>
  <si>
    <t>Inj.  1000mg N.1</t>
  </si>
  <si>
    <t>Thiamini chloridi</t>
  </si>
  <si>
    <t>Amp.100mg 2ml N.10</t>
  </si>
  <si>
    <t>Thiopental natrii</t>
  </si>
  <si>
    <t>Inj.1000 mg N.50</t>
  </si>
  <si>
    <t>Valerijonų šaknų +Sukatžolės žolės +Gudobelės vaisių spiritinė ištrauka</t>
  </si>
  <si>
    <t>Tirp.0,34ml/0,33ml/0,33ml/ml   30ml</t>
  </si>
  <si>
    <t>Verapamilum hydrochloridi</t>
  </si>
  <si>
    <t>Amp.5mg 2ml N.5</t>
  </si>
  <si>
    <t>Želatinos polisacharidas</t>
  </si>
  <si>
    <t>Tirp.40mg/ml  500ml</t>
  </si>
  <si>
    <t>Zidovudinum</t>
  </si>
  <si>
    <t>Inj.10mg/ml  20ml N.5</t>
  </si>
  <si>
    <t>Ger.tirp. 10mg/ml  200 ml</t>
  </si>
  <si>
    <t>iki  400 pak</t>
  </si>
  <si>
    <t>Tirpalas  1000 ml N.1</t>
  </si>
  <si>
    <t>Rafinuotas žuvų aliejus</t>
  </si>
  <si>
    <t>Infuz.emulsija  500ml N.1</t>
  </si>
  <si>
    <t>Oseltamivirum</t>
  </si>
  <si>
    <t>Caps.45mg N.10</t>
  </si>
  <si>
    <t>Tirpalas 0,01%  1 ml N.1</t>
  </si>
  <si>
    <t>Sterilus karbocholio  tirpalas vyzdžiui sutraukti ir intraokuliniam spaudimui sumažinti operac.metu</t>
  </si>
  <si>
    <t>Svoriniai vaistiniai preparatai</t>
  </si>
  <si>
    <t xml:space="preserve"> Inj. 1 seu 3% inj.inf. N.1</t>
  </si>
  <si>
    <t>Perkamų medikamentų ir diagnostinių alergenų ekstraktų sąrašas ir kiekiai</t>
  </si>
  <si>
    <t>iki 400 pak</t>
  </si>
  <si>
    <t>Tab. 250mg N.10</t>
  </si>
  <si>
    <t>Inj.inf. 50mg pulv. N1</t>
  </si>
  <si>
    <t>Tirp. 10%  40 ml</t>
  </si>
  <si>
    <t>iki 300 pak</t>
  </si>
  <si>
    <t>iki 12 amp</t>
  </si>
  <si>
    <t>iki 30 pak</t>
  </si>
  <si>
    <t>iki 500 flak</t>
  </si>
  <si>
    <t>Sezoninė einamųjų metų vakcina</t>
  </si>
  <si>
    <t>Sodium chloride</t>
  </si>
  <si>
    <t>Sol. 0,9% 3000ml irrigacijoms</t>
  </si>
  <si>
    <t>iki 650 pak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</si>
  <si>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</si>
  <si>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</si>
  <si>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</si>
  <si>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</si>
  <si>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</si>
  <si>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</si>
  <si>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</si>
  <si>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</si>
  <si>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</si>
  <si>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</si>
  <si>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</si>
  <si>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</si>
  <si>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</si>
  <si>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</si>
  <si>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</si>
  <si>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</si>
  <si>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</si>
  <si>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</si>
  <si>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</si>
  <si>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</si>
  <si>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</si>
  <si>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</si>
  <si>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</si>
  <si>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</si>
  <si>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</si>
  <si>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</si>
  <si>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</si>
  <si>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</si>
  <si>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</si>
  <si>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</si>
  <si>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</si>
  <si>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</si>
  <si>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</si>
  <si>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</si>
  <si>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</si>
  <si>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</si>
  <si>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</si>
  <si>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</si>
  <si>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</si>
  <si>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</si>
  <si>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</si>
  <si>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</si>
  <si>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</si>
  <si>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</si>
  <si>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</si>
  <si>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</si>
  <si>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</si>
  <si>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</si>
  <si>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</si>
  <si>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</si>
  <si>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</si>
  <si>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</si>
  <si>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</si>
  <si>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</si>
  <si>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Alergenų ekstraktų diagnostikai (odos dūrio mėginiams)</t>
  </si>
  <si>
    <t>Medžiai/Žolės/Piktžolės</t>
  </si>
  <si>
    <t>Epiderminiai</t>
  </si>
  <si>
    <t>Buitiniai</t>
  </si>
  <si>
    <t>Pelėsiniai</t>
  </si>
  <si>
    <t>Maistas</t>
  </si>
  <si>
    <t>Kontaktinių alergenų ekstraktai (odos lopo mėginiams) pavadinimai</t>
  </si>
  <si>
    <t>Europinio standarto rinkinys/testas (European Baseline Series) S-1000 odos lopo testams, jį sudaro 28 alergenai</t>
  </si>
  <si>
    <t>Diagnostiniai alergenų ekstraktai</t>
  </si>
  <si>
    <t>160</t>
  </si>
  <si>
    <t>Kontrolė</t>
  </si>
  <si>
    <t>161</t>
  </si>
  <si>
    <t>162</t>
  </si>
  <si>
    <t>163</t>
  </si>
  <si>
    <t>iki 3 vnt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</si>
  <si>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</si>
  <si>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</si>
  <si>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</si>
  <si>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</si>
  <si>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</si>
  <si>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</si>
  <si>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</si>
  <si>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</si>
  <si>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</si>
  <si>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</si>
  <si>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</si>
  <si>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</si>
  <si>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</si>
  <si>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</si>
  <si>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</si>
  <si>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</si>
  <si>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</si>
  <si>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</si>
  <si>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</si>
  <si>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</si>
  <si>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</si>
  <si>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</si>
  <si>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</si>
  <si>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</si>
  <si>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</si>
  <si>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</si>
  <si>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</si>
  <si>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</si>
  <si>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</si>
  <si>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</si>
  <si>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</si>
  <si>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</si>
  <si>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</si>
  <si>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</si>
  <si>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</si>
  <si>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</si>
  <si>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</si>
  <si>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</si>
  <si>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</si>
  <si>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</si>
  <si>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</si>
  <si>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</si>
  <si>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</si>
  <si>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</si>
  <si>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1 vnt</t>
  </si>
  <si>
    <t xml:space="preserve">pakuotėje N 1000 </t>
  </si>
  <si>
    <t xml:space="preserve">Adata – lancetas 1 vnt. </t>
  </si>
  <si>
    <t>3ml flakonas su pipete</t>
  </si>
  <si>
    <t>Histaminas  (teigiamai kontrolei alerginiams dūrio mėginiams)</t>
  </si>
  <si>
    <t xml:space="preserve">Fiziologinis tirpalas( phenolated glycerol- saline)  (neigiamai kontrolei) </t>
  </si>
  <si>
    <t>Pelyno arba Kiečio alergeno ekstrakto tirpalas diagnostikai</t>
  </si>
  <si>
    <t>Avižų alergeno ekstrakto tirpalas diagnostikai</t>
  </si>
  <si>
    <t>Kviečių alergeno ekstrakto tirpalas diagnostikai</t>
  </si>
  <si>
    <t>Beržo alergeno ekstrakto tirpalas diagnostikai</t>
  </si>
  <si>
    <t>Šunažolės alergeno ekstrakto tirpalas diagnostikai</t>
  </si>
  <si>
    <t>Svidrės alergeno ekstrakto tirpalas diagnostikai</t>
  </si>
  <si>
    <t>Lazdyno alergeno ekstrakto tirpalas diagnostikai</t>
  </si>
  <si>
    <t>Miežių alergeno ekstrakto tirpalas diagnostikai</t>
  </si>
  <si>
    <t>Miglės alergeno ekstrakto tirpalas diagnostikai</t>
  </si>
  <si>
    <t>Motiejuko alergeno ekstrakto tirpalas diagnostikai</t>
  </si>
  <si>
    <t>Pušies alergeno ekstrakto tirpalas diagnostikai</t>
  </si>
  <si>
    <t>Rugių alergeno ekstrakto tirpalas diagnostikai</t>
  </si>
  <si>
    <t>Javų alergeno ekstrakto tirpalas diagnostikai</t>
  </si>
  <si>
    <t>Žolių mišinio alergeno ekstrakto tirpalas diagnostikai</t>
  </si>
  <si>
    <t>Beržinių medžių alergeno ekstrakto tirpalas diagnostikai</t>
  </si>
  <si>
    <t>Medžių mišinio alergeno ekstrakto tirpalas diagnostikai</t>
  </si>
  <si>
    <t>Graižažiedžių piktžolių alergeno ekstrakto tirpalas diagnostikai</t>
  </si>
  <si>
    <t>Plunksnų alergeno ekstrakto tirpalas diagnostikai</t>
  </si>
  <si>
    <t>Katės plauko alergeno ekstrakto tirpalas diagnostikai</t>
  </si>
  <si>
    <t>Šuns plauko alergeno ekstrakto tirpalas diagnostikai</t>
  </si>
  <si>
    <t>Žiurkėno plauko alergeno ekstrakto tirpalas diagnostikai</t>
  </si>
  <si>
    <t>Triušio plauko alergeno ekstrakto tirpalas diagnostikai</t>
  </si>
  <si>
    <t>Arklio plauko alergeno ekstrakto tirpalas diagnostikai</t>
  </si>
  <si>
    <t>Tarakono alergeno ekstrakto tirpalas diagnostikai</t>
  </si>
  <si>
    <t>Derm.farinae alergeno ekstrakto tirpalas diagnostikai</t>
  </si>
  <si>
    <t>Derm.pteronyssimus alergeno ekstrakto tirpalas diagnostikai</t>
  </si>
  <si>
    <t>Latekso alergeno ekstrakto tirpalas diagnostikai</t>
  </si>
  <si>
    <t>Alternaria alergeno ekstrakto tirpalas diagnostikai</t>
  </si>
  <si>
    <t>Aspergillus alergeno ekstrakto tirpalas diagnostikai</t>
  </si>
  <si>
    <t>Cladosporium- alergeno ekstrakto tirpalas diagnostikai</t>
  </si>
  <si>
    <t>Mucor racemosus alergeno ekstrakto tirpalas diagnostikai</t>
  </si>
  <si>
    <t>Žemės riešutų alergeno ekstrakto tirpalas diagnostikai</t>
  </si>
  <si>
    <t>Kakavos alergeno ekstrakto tirpalas diagnostikai</t>
  </si>
  <si>
    <t>Krevetės alergeno ekstrakto tirpalas diagnostikai</t>
  </si>
  <si>
    <t>Braškės alergeno ekstrakto tirpalas diagnostikai</t>
  </si>
  <si>
    <t>Lazdyno riešutai alergeno ekstrakto tirpalas diagnostikai</t>
  </si>
  <si>
    <t>Kiaušinio viso alergeno ekstrakto tirpalas diagnostikai</t>
  </si>
  <si>
    <t>Apelsino alergeno ekstrakto tirpalas diagnostikai</t>
  </si>
  <si>
    <t>Vištienos alergeno ekstrakto tirpalas diagnostikai</t>
  </si>
  <si>
    <t>Tuno alergeno ekstrakto tirpalas diagnostikai</t>
  </si>
  <si>
    <t>Sojos alergeno ekstrakto tirpalas diagnostikai</t>
  </si>
  <si>
    <t>Menkės alergeno ekstrakto tirpalas diagnostikai</t>
  </si>
  <si>
    <t>pakuotėje 100 juost. x 10 kamer.</t>
  </si>
  <si>
    <t>Juostelė 2 kameros x 5 kameros, kamerų diametras Ø 8 mm</t>
  </si>
  <si>
    <t>Mišinys enterinei mitybai: didelės energetinės vertės,praturtintas baltymais ir vidutinės grandinės trigliceridais</t>
  </si>
  <si>
    <t>114799</t>
  </si>
  <si>
    <t>aktyvioji anglis su celiul.n10, Bioterra</t>
  </si>
  <si>
    <t>MP</t>
  </si>
  <si>
    <t>102516</t>
  </si>
  <si>
    <t>amoksiklav pulv.proinj. 1.2 n5, lek d.d. ljubljana</t>
  </si>
  <si>
    <t>LT/1/95/0728/002</t>
  </si>
  <si>
    <t>103113</t>
  </si>
  <si>
    <t>ammonii caustici 10% sol.40ml, valentis uab</t>
  </si>
  <si>
    <t>LT/1/97/2739/001</t>
  </si>
  <si>
    <t>102857</t>
  </si>
  <si>
    <t>arcoxia 120mg coat.tab.n14, merck sharp &amp; dohme, idea</t>
  </si>
  <si>
    <t>LT/1/08/1419/010</t>
  </si>
  <si>
    <t>100691</t>
  </si>
  <si>
    <t>gliukozės milt.75 g., medicata</t>
  </si>
  <si>
    <t>MP-754</t>
  </si>
  <si>
    <t>103170</t>
  </si>
  <si>
    <t>kalii permanganas 5g, valentis uab</t>
  </si>
  <si>
    <t>LT/1/97/3122/001</t>
  </si>
  <si>
    <t>113397</t>
  </si>
  <si>
    <t>trandate 100mg tab. n50, aspen europe gmbh</t>
  </si>
  <si>
    <t>vardinis</t>
  </si>
  <si>
    <t>102324</t>
  </si>
  <si>
    <t>lidocaini 10% aerosol 38g, egis</t>
  </si>
  <si>
    <t>LT/1/97/3304/001</t>
  </si>
  <si>
    <t>104487</t>
  </si>
  <si>
    <t>menthae  tinc. 25ml, bakteriniai preparatai</t>
  </si>
  <si>
    <t>LT/1/94/0070/001</t>
  </si>
  <si>
    <t>112247</t>
  </si>
  <si>
    <t>oktiseptas ti 1mg/20mg/ml250ml, shulke &amp; mayr gmbh</t>
  </si>
  <si>
    <t>LT/1/14/3640/002</t>
  </si>
  <si>
    <t>110140</t>
  </si>
  <si>
    <t>tamiflu 45mg caps n10, roche a/s-great britain</t>
  </si>
  <si>
    <t>EU/1/02/222/004</t>
  </si>
  <si>
    <t>103974</t>
  </si>
  <si>
    <t>pedex 0.5% lot. 60ml n1, latvbiofarm</t>
  </si>
  <si>
    <t>LT/1/96/2575/001</t>
  </si>
  <si>
    <t>103460</t>
  </si>
  <si>
    <t>pertusin sir.100ml(valentis), valentis uab</t>
  </si>
  <si>
    <t>LT/1/03/2059/001</t>
  </si>
  <si>
    <t>106499</t>
  </si>
  <si>
    <t>mestinon tab. 60mg n150, meda ab</t>
  </si>
  <si>
    <t>114796</t>
  </si>
  <si>
    <t>102444</t>
  </si>
  <si>
    <t>širdies darbą gerin. gtt. 30ml, bakteriniai preparatai</t>
  </si>
  <si>
    <t>LT/1/98/3100/001</t>
  </si>
  <si>
    <t>109837</t>
  </si>
  <si>
    <t>vaxigrip Tetra inj. n1, aventis pasteur s.a.</t>
  </si>
  <si>
    <t>spirit eth 96.3%k1.1961(LPA)1l, valentis uab</t>
  </si>
  <si>
    <t>kiekis</t>
  </si>
  <si>
    <t>Pakuote be PVM</t>
  </si>
  <si>
    <t>Pauote su PVM</t>
  </si>
  <si>
    <t>Prostin 0,5mg/1ml N1, Pfizer</t>
  </si>
  <si>
    <t>Fungizone 50mg N1, E.R. Squibb</t>
  </si>
  <si>
    <t>Colomycin inj. 1mln IU milt.N10, Forest Laboratories</t>
  </si>
  <si>
    <t>Oxacilina Atb 1000mg N100, Antibiotice</t>
  </si>
  <si>
    <t>Retrovir 10mg/ml (20ml) N5, GSK</t>
  </si>
  <si>
    <t>CE</t>
  </si>
  <si>
    <t>Unasyn 1000mg/500mg inj N1, Polfa</t>
  </si>
  <si>
    <t>Levonor 1mg/mL 4ml amp.n5, Polfa</t>
  </si>
  <si>
    <t>Retrovir 10mg/ml sol.200ml, ViiV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</si>
</sst>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8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Tahoma"/>
      <family val="2"/>
      <charset val="186"/>
    </font>
    <font>
      <sz val="8"/>
      <color theme="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16" fontId="3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vertical="top" wrapText="1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9" fillId="0" borderId="1" xfId="0" applyNumberFormat="1" applyFont="1" applyFill="1" applyBorder="1"/>
    <xf numFmtId="2" fontId="3" fillId="0" borderId="0" xfId="0" applyNumberFormat="1" applyFont="1" applyAlignment="1">
      <alignment vertical="top"/>
    </xf>
    <xf numFmtId="2" fontId="9" fillId="0" borderId="1" xfId="1" applyNumberFormat="1" applyFont="1" applyFill="1" applyBorder="1"/>
    <xf numFmtId="2" fontId="10" fillId="0" borderId="1" xfId="0" applyNumberFormat="1" applyFont="1" applyBorder="1"/>
    <xf numFmtId="2" fontId="3" fillId="0" borderId="0" xfId="0" applyNumberFormat="1" applyFont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2" fontId="9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4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67640"/>
          <a:ext cx="129540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1"/>
  <sheetViews>
    <sheetView tabSelected="1" workbookViewId="0">
      <pane ySplit="8" topLeftCell="A9" activePane="bottomLeft" state="frozen"/>
      <selection pane="bottomLeft" activeCell="L13" sqref="L13"/>
    </sheetView>
  </sheetViews>
  <sheetFormatPr defaultRowHeight="13.2" x14ac:dyDescent="0.3"/>
  <cols>
    <col min="1" max="1" width="4.88671875" style="1" customWidth="1"/>
    <col min="2" max="2" width="34" style="27" customWidth="1"/>
    <col min="3" max="3" width="22.88671875" style="27" customWidth="1"/>
    <col min="4" max="4" width="11.44140625" style="18" customWidth="1"/>
    <col min="5" max="5" width="9" style="18" customWidth="1"/>
    <col min="6" max="6" width="10.21875" style="18" hidden="1" customWidth="1"/>
    <col min="7" max="7" width="6.33203125" style="20" customWidth="1"/>
    <col min="8" max="8" width="9.109375" style="20"/>
    <col min="9" max="9" width="9.109375" style="45"/>
    <col min="10" max="11" width="9.109375" style="20"/>
    <col min="12" max="12" width="27.33203125" style="20" customWidth="1"/>
    <col min="13" max="13" width="11.88671875" style="20" customWidth="1"/>
    <col min="14" max="15" width="0" style="20" hidden="1" customWidth="1"/>
    <col min="16" max="251" width="9.109375" style="20"/>
    <col min="252" max="252" width="4.88671875" style="20" customWidth="1"/>
    <col min="253" max="253" width="30.6640625" style="20" customWidth="1"/>
    <col min="254" max="254" width="20.109375" style="20" customWidth="1"/>
    <col min="255" max="255" width="11.44140625" style="20" customWidth="1"/>
    <col min="256" max="256" width="7" style="20" customWidth="1"/>
    <col min="257" max="257" width="9.44140625" style="20" customWidth="1"/>
    <col min="258" max="258" width="20.44140625" style="20" customWidth="1"/>
    <col min="259" max="259" width="9.109375" style="20"/>
    <col min="260" max="260" width="20.5546875" style="20" customWidth="1"/>
    <col min="261" max="261" width="11.5546875" style="20" customWidth="1"/>
    <col min="262" max="507" width="9.109375" style="20"/>
    <col min="508" max="508" width="4.88671875" style="20" customWidth="1"/>
    <col min="509" max="509" width="30.6640625" style="20" customWidth="1"/>
    <col min="510" max="510" width="20.109375" style="20" customWidth="1"/>
    <col min="511" max="511" width="11.44140625" style="20" customWidth="1"/>
    <col min="512" max="512" width="7" style="20" customWidth="1"/>
    <col min="513" max="513" width="9.44140625" style="20" customWidth="1"/>
    <col min="514" max="514" width="20.44140625" style="20" customWidth="1"/>
    <col min="515" max="515" width="9.109375" style="20"/>
    <col min="516" max="516" width="20.5546875" style="20" customWidth="1"/>
    <col min="517" max="517" width="11.5546875" style="20" customWidth="1"/>
    <col min="518" max="763" width="9.109375" style="20"/>
    <col min="764" max="764" width="4.88671875" style="20" customWidth="1"/>
    <col min="765" max="765" width="30.6640625" style="20" customWidth="1"/>
    <col min="766" max="766" width="20.109375" style="20" customWidth="1"/>
    <col min="767" max="767" width="11.44140625" style="20" customWidth="1"/>
    <col min="768" max="768" width="7" style="20" customWidth="1"/>
    <col min="769" max="769" width="9.44140625" style="20" customWidth="1"/>
    <col min="770" max="770" width="20.44140625" style="20" customWidth="1"/>
    <col min="771" max="771" width="9.109375" style="20"/>
    <col min="772" max="772" width="20.5546875" style="20" customWidth="1"/>
    <col min="773" max="773" width="11.5546875" style="20" customWidth="1"/>
    <col min="774" max="1019" width="9.109375" style="20"/>
    <col min="1020" max="1020" width="4.88671875" style="20" customWidth="1"/>
    <col min="1021" max="1021" width="30.6640625" style="20" customWidth="1"/>
    <col min="1022" max="1022" width="20.109375" style="20" customWidth="1"/>
    <col min="1023" max="1023" width="11.44140625" style="20" customWidth="1"/>
    <col min="1024" max="1024" width="7" style="20" customWidth="1"/>
    <col min="1025" max="1025" width="9.44140625" style="20" customWidth="1"/>
    <col min="1026" max="1026" width="20.44140625" style="20" customWidth="1"/>
    <col min="1027" max="1027" width="9.109375" style="20"/>
    <col min="1028" max="1028" width="20.5546875" style="20" customWidth="1"/>
    <col min="1029" max="1029" width="11.5546875" style="20" customWidth="1"/>
    <col min="1030" max="1275" width="9.109375" style="20"/>
    <col min="1276" max="1276" width="4.88671875" style="20" customWidth="1"/>
    <col min="1277" max="1277" width="30.6640625" style="20" customWidth="1"/>
    <col min="1278" max="1278" width="20.109375" style="20" customWidth="1"/>
    <col min="1279" max="1279" width="11.44140625" style="20" customWidth="1"/>
    <col min="1280" max="1280" width="7" style="20" customWidth="1"/>
    <col min="1281" max="1281" width="9.44140625" style="20" customWidth="1"/>
    <col min="1282" max="1282" width="20.44140625" style="20" customWidth="1"/>
    <col min="1283" max="1283" width="9.109375" style="20"/>
    <col min="1284" max="1284" width="20.5546875" style="20" customWidth="1"/>
    <col min="1285" max="1285" width="11.5546875" style="20" customWidth="1"/>
    <col min="1286" max="1531" width="9.109375" style="20"/>
    <col min="1532" max="1532" width="4.88671875" style="20" customWidth="1"/>
    <col min="1533" max="1533" width="30.6640625" style="20" customWidth="1"/>
    <col min="1534" max="1534" width="20.109375" style="20" customWidth="1"/>
    <col min="1535" max="1535" width="11.44140625" style="20" customWidth="1"/>
    <col min="1536" max="1536" width="7" style="20" customWidth="1"/>
    <col min="1537" max="1537" width="9.44140625" style="20" customWidth="1"/>
    <col min="1538" max="1538" width="20.44140625" style="20" customWidth="1"/>
    <col min="1539" max="1539" width="9.109375" style="20"/>
    <col min="1540" max="1540" width="20.5546875" style="20" customWidth="1"/>
    <col min="1541" max="1541" width="11.5546875" style="20" customWidth="1"/>
    <col min="1542" max="1787" width="9.109375" style="20"/>
    <col min="1788" max="1788" width="4.88671875" style="20" customWidth="1"/>
    <col min="1789" max="1789" width="30.6640625" style="20" customWidth="1"/>
    <col min="1790" max="1790" width="20.109375" style="20" customWidth="1"/>
    <col min="1791" max="1791" width="11.44140625" style="20" customWidth="1"/>
    <col min="1792" max="1792" width="7" style="20" customWidth="1"/>
    <col min="1793" max="1793" width="9.44140625" style="20" customWidth="1"/>
    <col min="1794" max="1794" width="20.44140625" style="20" customWidth="1"/>
    <col min="1795" max="1795" width="9.109375" style="20"/>
    <col min="1796" max="1796" width="20.5546875" style="20" customWidth="1"/>
    <col min="1797" max="1797" width="11.5546875" style="20" customWidth="1"/>
    <col min="1798" max="2043" width="9.109375" style="20"/>
    <col min="2044" max="2044" width="4.88671875" style="20" customWidth="1"/>
    <col min="2045" max="2045" width="30.6640625" style="20" customWidth="1"/>
    <col min="2046" max="2046" width="20.109375" style="20" customWidth="1"/>
    <col min="2047" max="2047" width="11.44140625" style="20" customWidth="1"/>
    <col min="2048" max="2048" width="7" style="20" customWidth="1"/>
    <col min="2049" max="2049" width="9.44140625" style="20" customWidth="1"/>
    <col min="2050" max="2050" width="20.44140625" style="20" customWidth="1"/>
    <col min="2051" max="2051" width="9.109375" style="20"/>
    <col min="2052" max="2052" width="20.5546875" style="20" customWidth="1"/>
    <col min="2053" max="2053" width="11.5546875" style="20" customWidth="1"/>
    <col min="2054" max="2299" width="9.109375" style="20"/>
    <col min="2300" max="2300" width="4.88671875" style="20" customWidth="1"/>
    <col min="2301" max="2301" width="30.6640625" style="20" customWidth="1"/>
    <col min="2302" max="2302" width="20.109375" style="20" customWidth="1"/>
    <col min="2303" max="2303" width="11.44140625" style="20" customWidth="1"/>
    <col min="2304" max="2304" width="7" style="20" customWidth="1"/>
    <col min="2305" max="2305" width="9.44140625" style="20" customWidth="1"/>
    <col min="2306" max="2306" width="20.44140625" style="20" customWidth="1"/>
    <col min="2307" max="2307" width="9.109375" style="20"/>
    <col min="2308" max="2308" width="20.5546875" style="20" customWidth="1"/>
    <col min="2309" max="2309" width="11.5546875" style="20" customWidth="1"/>
    <col min="2310" max="2555" width="9.109375" style="20"/>
    <col min="2556" max="2556" width="4.88671875" style="20" customWidth="1"/>
    <col min="2557" max="2557" width="30.6640625" style="20" customWidth="1"/>
    <col min="2558" max="2558" width="20.109375" style="20" customWidth="1"/>
    <col min="2559" max="2559" width="11.44140625" style="20" customWidth="1"/>
    <col min="2560" max="2560" width="7" style="20" customWidth="1"/>
    <col min="2561" max="2561" width="9.44140625" style="20" customWidth="1"/>
    <col min="2562" max="2562" width="20.44140625" style="20" customWidth="1"/>
    <col min="2563" max="2563" width="9.109375" style="20"/>
    <col min="2564" max="2564" width="20.5546875" style="20" customWidth="1"/>
    <col min="2565" max="2565" width="11.5546875" style="20" customWidth="1"/>
    <col min="2566" max="2811" width="9.109375" style="20"/>
    <col min="2812" max="2812" width="4.88671875" style="20" customWidth="1"/>
    <col min="2813" max="2813" width="30.6640625" style="20" customWidth="1"/>
    <col min="2814" max="2814" width="20.109375" style="20" customWidth="1"/>
    <col min="2815" max="2815" width="11.44140625" style="20" customWidth="1"/>
    <col min="2816" max="2816" width="7" style="20" customWidth="1"/>
    <col min="2817" max="2817" width="9.44140625" style="20" customWidth="1"/>
    <col min="2818" max="2818" width="20.44140625" style="20" customWidth="1"/>
    <col min="2819" max="2819" width="9.109375" style="20"/>
    <col min="2820" max="2820" width="20.5546875" style="20" customWidth="1"/>
    <col min="2821" max="2821" width="11.5546875" style="20" customWidth="1"/>
    <col min="2822" max="3067" width="9.109375" style="20"/>
    <col min="3068" max="3068" width="4.88671875" style="20" customWidth="1"/>
    <col min="3069" max="3069" width="30.6640625" style="20" customWidth="1"/>
    <col min="3070" max="3070" width="20.109375" style="20" customWidth="1"/>
    <col min="3071" max="3071" width="11.44140625" style="20" customWidth="1"/>
    <col min="3072" max="3072" width="7" style="20" customWidth="1"/>
    <col min="3073" max="3073" width="9.44140625" style="20" customWidth="1"/>
    <col min="3074" max="3074" width="20.44140625" style="20" customWidth="1"/>
    <col min="3075" max="3075" width="9.109375" style="20"/>
    <col min="3076" max="3076" width="20.5546875" style="20" customWidth="1"/>
    <col min="3077" max="3077" width="11.5546875" style="20" customWidth="1"/>
    <col min="3078" max="3323" width="9.109375" style="20"/>
    <col min="3324" max="3324" width="4.88671875" style="20" customWidth="1"/>
    <col min="3325" max="3325" width="30.6640625" style="20" customWidth="1"/>
    <col min="3326" max="3326" width="20.109375" style="20" customWidth="1"/>
    <col min="3327" max="3327" width="11.44140625" style="20" customWidth="1"/>
    <col min="3328" max="3328" width="7" style="20" customWidth="1"/>
    <col min="3329" max="3329" width="9.44140625" style="20" customWidth="1"/>
    <col min="3330" max="3330" width="20.44140625" style="20" customWidth="1"/>
    <col min="3331" max="3331" width="9.109375" style="20"/>
    <col min="3332" max="3332" width="20.5546875" style="20" customWidth="1"/>
    <col min="3333" max="3333" width="11.5546875" style="20" customWidth="1"/>
    <col min="3334" max="3579" width="9.109375" style="20"/>
    <col min="3580" max="3580" width="4.88671875" style="20" customWidth="1"/>
    <col min="3581" max="3581" width="30.6640625" style="20" customWidth="1"/>
    <col min="3582" max="3582" width="20.109375" style="20" customWidth="1"/>
    <col min="3583" max="3583" width="11.44140625" style="20" customWidth="1"/>
    <col min="3584" max="3584" width="7" style="20" customWidth="1"/>
    <col min="3585" max="3585" width="9.44140625" style="20" customWidth="1"/>
    <col min="3586" max="3586" width="20.44140625" style="20" customWidth="1"/>
    <col min="3587" max="3587" width="9.109375" style="20"/>
    <col min="3588" max="3588" width="20.5546875" style="20" customWidth="1"/>
    <col min="3589" max="3589" width="11.5546875" style="20" customWidth="1"/>
    <col min="3590" max="3835" width="9.109375" style="20"/>
    <col min="3836" max="3836" width="4.88671875" style="20" customWidth="1"/>
    <col min="3837" max="3837" width="30.6640625" style="20" customWidth="1"/>
    <col min="3838" max="3838" width="20.109375" style="20" customWidth="1"/>
    <col min="3839" max="3839" width="11.44140625" style="20" customWidth="1"/>
    <col min="3840" max="3840" width="7" style="20" customWidth="1"/>
    <col min="3841" max="3841" width="9.44140625" style="20" customWidth="1"/>
    <col min="3842" max="3842" width="20.44140625" style="20" customWidth="1"/>
    <col min="3843" max="3843" width="9.109375" style="20"/>
    <col min="3844" max="3844" width="20.5546875" style="20" customWidth="1"/>
    <col min="3845" max="3845" width="11.5546875" style="20" customWidth="1"/>
    <col min="3846" max="4091" width="9.109375" style="20"/>
    <col min="4092" max="4092" width="4.88671875" style="20" customWidth="1"/>
    <col min="4093" max="4093" width="30.6640625" style="20" customWidth="1"/>
    <col min="4094" max="4094" width="20.109375" style="20" customWidth="1"/>
    <col min="4095" max="4095" width="11.44140625" style="20" customWidth="1"/>
    <col min="4096" max="4096" width="7" style="20" customWidth="1"/>
    <col min="4097" max="4097" width="9.44140625" style="20" customWidth="1"/>
    <col min="4098" max="4098" width="20.44140625" style="20" customWidth="1"/>
    <col min="4099" max="4099" width="9.109375" style="20"/>
    <col min="4100" max="4100" width="20.5546875" style="20" customWidth="1"/>
    <col min="4101" max="4101" width="11.5546875" style="20" customWidth="1"/>
    <col min="4102" max="4347" width="9.109375" style="20"/>
    <col min="4348" max="4348" width="4.88671875" style="20" customWidth="1"/>
    <col min="4349" max="4349" width="30.6640625" style="20" customWidth="1"/>
    <col min="4350" max="4350" width="20.109375" style="20" customWidth="1"/>
    <col min="4351" max="4351" width="11.44140625" style="20" customWidth="1"/>
    <col min="4352" max="4352" width="7" style="20" customWidth="1"/>
    <col min="4353" max="4353" width="9.44140625" style="20" customWidth="1"/>
    <col min="4354" max="4354" width="20.44140625" style="20" customWidth="1"/>
    <col min="4355" max="4355" width="9.109375" style="20"/>
    <col min="4356" max="4356" width="20.5546875" style="20" customWidth="1"/>
    <col min="4357" max="4357" width="11.5546875" style="20" customWidth="1"/>
    <col min="4358" max="4603" width="9.109375" style="20"/>
    <col min="4604" max="4604" width="4.88671875" style="20" customWidth="1"/>
    <col min="4605" max="4605" width="30.6640625" style="20" customWidth="1"/>
    <col min="4606" max="4606" width="20.109375" style="20" customWidth="1"/>
    <col min="4607" max="4607" width="11.44140625" style="20" customWidth="1"/>
    <col min="4608" max="4608" width="7" style="20" customWidth="1"/>
    <col min="4609" max="4609" width="9.44140625" style="20" customWidth="1"/>
    <col min="4610" max="4610" width="20.44140625" style="20" customWidth="1"/>
    <col min="4611" max="4611" width="9.109375" style="20"/>
    <col min="4612" max="4612" width="20.5546875" style="20" customWidth="1"/>
    <col min="4613" max="4613" width="11.5546875" style="20" customWidth="1"/>
    <col min="4614" max="4859" width="9.109375" style="20"/>
    <col min="4860" max="4860" width="4.88671875" style="20" customWidth="1"/>
    <col min="4861" max="4861" width="30.6640625" style="20" customWidth="1"/>
    <col min="4862" max="4862" width="20.109375" style="20" customWidth="1"/>
    <col min="4863" max="4863" width="11.44140625" style="20" customWidth="1"/>
    <col min="4864" max="4864" width="7" style="20" customWidth="1"/>
    <col min="4865" max="4865" width="9.44140625" style="20" customWidth="1"/>
    <col min="4866" max="4866" width="20.44140625" style="20" customWidth="1"/>
    <col min="4867" max="4867" width="9.109375" style="20"/>
    <col min="4868" max="4868" width="20.5546875" style="20" customWidth="1"/>
    <col min="4869" max="4869" width="11.5546875" style="20" customWidth="1"/>
    <col min="4870" max="5115" width="9.109375" style="20"/>
    <col min="5116" max="5116" width="4.88671875" style="20" customWidth="1"/>
    <col min="5117" max="5117" width="30.6640625" style="20" customWidth="1"/>
    <col min="5118" max="5118" width="20.109375" style="20" customWidth="1"/>
    <col min="5119" max="5119" width="11.44140625" style="20" customWidth="1"/>
    <col min="5120" max="5120" width="7" style="20" customWidth="1"/>
    <col min="5121" max="5121" width="9.44140625" style="20" customWidth="1"/>
    <col min="5122" max="5122" width="20.44140625" style="20" customWidth="1"/>
    <col min="5123" max="5123" width="9.109375" style="20"/>
    <col min="5124" max="5124" width="20.5546875" style="20" customWidth="1"/>
    <col min="5125" max="5125" width="11.5546875" style="20" customWidth="1"/>
    <col min="5126" max="5371" width="9.109375" style="20"/>
    <col min="5372" max="5372" width="4.88671875" style="20" customWidth="1"/>
    <col min="5373" max="5373" width="30.6640625" style="20" customWidth="1"/>
    <col min="5374" max="5374" width="20.109375" style="20" customWidth="1"/>
    <col min="5375" max="5375" width="11.44140625" style="20" customWidth="1"/>
    <col min="5376" max="5376" width="7" style="20" customWidth="1"/>
    <col min="5377" max="5377" width="9.44140625" style="20" customWidth="1"/>
    <col min="5378" max="5378" width="20.44140625" style="20" customWidth="1"/>
    <col min="5379" max="5379" width="9.109375" style="20"/>
    <col min="5380" max="5380" width="20.5546875" style="20" customWidth="1"/>
    <col min="5381" max="5381" width="11.5546875" style="20" customWidth="1"/>
    <col min="5382" max="5627" width="9.109375" style="20"/>
    <col min="5628" max="5628" width="4.88671875" style="20" customWidth="1"/>
    <col min="5629" max="5629" width="30.6640625" style="20" customWidth="1"/>
    <col min="5630" max="5630" width="20.109375" style="20" customWidth="1"/>
    <col min="5631" max="5631" width="11.44140625" style="20" customWidth="1"/>
    <col min="5632" max="5632" width="7" style="20" customWidth="1"/>
    <col min="5633" max="5633" width="9.44140625" style="20" customWidth="1"/>
    <col min="5634" max="5634" width="20.44140625" style="20" customWidth="1"/>
    <col min="5635" max="5635" width="9.109375" style="20"/>
    <col min="5636" max="5636" width="20.5546875" style="20" customWidth="1"/>
    <col min="5637" max="5637" width="11.5546875" style="20" customWidth="1"/>
    <col min="5638" max="5883" width="9.109375" style="20"/>
    <col min="5884" max="5884" width="4.88671875" style="20" customWidth="1"/>
    <col min="5885" max="5885" width="30.6640625" style="20" customWidth="1"/>
    <col min="5886" max="5886" width="20.109375" style="20" customWidth="1"/>
    <col min="5887" max="5887" width="11.44140625" style="20" customWidth="1"/>
    <col min="5888" max="5888" width="7" style="20" customWidth="1"/>
    <col min="5889" max="5889" width="9.44140625" style="20" customWidth="1"/>
    <col min="5890" max="5890" width="20.44140625" style="20" customWidth="1"/>
    <col min="5891" max="5891" width="9.109375" style="20"/>
    <col min="5892" max="5892" width="20.5546875" style="20" customWidth="1"/>
    <col min="5893" max="5893" width="11.5546875" style="20" customWidth="1"/>
    <col min="5894" max="6139" width="9.109375" style="20"/>
    <col min="6140" max="6140" width="4.88671875" style="20" customWidth="1"/>
    <col min="6141" max="6141" width="30.6640625" style="20" customWidth="1"/>
    <col min="6142" max="6142" width="20.109375" style="20" customWidth="1"/>
    <col min="6143" max="6143" width="11.44140625" style="20" customWidth="1"/>
    <col min="6144" max="6144" width="7" style="20" customWidth="1"/>
    <col min="6145" max="6145" width="9.44140625" style="20" customWidth="1"/>
    <col min="6146" max="6146" width="20.44140625" style="20" customWidth="1"/>
    <col min="6147" max="6147" width="9.109375" style="20"/>
    <col min="6148" max="6148" width="20.5546875" style="20" customWidth="1"/>
    <col min="6149" max="6149" width="11.5546875" style="20" customWidth="1"/>
    <col min="6150" max="6395" width="9.109375" style="20"/>
    <col min="6396" max="6396" width="4.88671875" style="20" customWidth="1"/>
    <col min="6397" max="6397" width="30.6640625" style="20" customWidth="1"/>
    <col min="6398" max="6398" width="20.109375" style="20" customWidth="1"/>
    <col min="6399" max="6399" width="11.44140625" style="20" customWidth="1"/>
    <col min="6400" max="6400" width="7" style="20" customWidth="1"/>
    <col min="6401" max="6401" width="9.44140625" style="20" customWidth="1"/>
    <col min="6402" max="6402" width="20.44140625" style="20" customWidth="1"/>
    <col min="6403" max="6403" width="9.109375" style="20"/>
    <col min="6404" max="6404" width="20.5546875" style="20" customWidth="1"/>
    <col min="6405" max="6405" width="11.5546875" style="20" customWidth="1"/>
    <col min="6406" max="6651" width="9.109375" style="20"/>
    <col min="6652" max="6652" width="4.88671875" style="20" customWidth="1"/>
    <col min="6653" max="6653" width="30.6640625" style="20" customWidth="1"/>
    <col min="6654" max="6654" width="20.109375" style="20" customWidth="1"/>
    <col min="6655" max="6655" width="11.44140625" style="20" customWidth="1"/>
    <col min="6656" max="6656" width="7" style="20" customWidth="1"/>
    <col min="6657" max="6657" width="9.44140625" style="20" customWidth="1"/>
    <col min="6658" max="6658" width="20.44140625" style="20" customWidth="1"/>
    <col min="6659" max="6659" width="9.109375" style="20"/>
    <col min="6660" max="6660" width="20.5546875" style="20" customWidth="1"/>
    <col min="6661" max="6661" width="11.5546875" style="20" customWidth="1"/>
    <col min="6662" max="6907" width="9.109375" style="20"/>
    <col min="6908" max="6908" width="4.88671875" style="20" customWidth="1"/>
    <col min="6909" max="6909" width="30.6640625" style="20" customWidth="1"/>
    <col min="6910" max="6910" width="20.109375" style="20" customWidth="1"/>
    <col min="6911" max="6911" width="11.44140625" style="20" customWidth="1"/>
    <col min="6912" max="6912" width="7" style="20" customWidth="1"/>
    <col min="6913" max="6913" width="9.44140625" style="20" customWidth="1"/>
    <col min="6914" max="6914" width="20.44140625" style="20" customWidth="1"/>
    <col min="6915" max="6915" width="9.109375" style="20"/>
    <col min="6916" max="6916" width="20.5546875" style="20" customWidth="1"/>
    <col min="6917" max="6917" width="11.5546875" style="20" customWidth="1"/>
    <col min="6918" max="7163" width="9.109375" style="20"/>
    <col min="7164" max="7164" width="4.88671875" style="20" customWidth="1"/>
    <col min="7165" max="7165" width="30.6640625" style="20" customWidth="1"/>
    <col min="7166" max="7166" width="20.109375" style="20" customWidth="1"/>
    <col min="7167" max="7167" width="11.44140625" style="20" customWidth="1"/>
    <col min="7168" max="7168" width="7" style="20" customWidth="1"/>
    <col min="7169" max="7169" width="9.44140625" style="20" customWidth="1"/>
    <col min="7170" max="7170" width="20.44140625" style="20" customWidth="1"/>
    <col min="7171" max="7171" width="9.109375" style="20"/>
    <col min="7172" max="7172" width="20.5546875" style="20" customWidth="1"/>
    <col min="7173" max="7173" width="11.5546875" style="20" customWidth="1"/>
    <col min="7174" max="7419" width="9.109375" style="20"/>
    <col min="7420" max="7420" width="4.88671875" style="20" customWidth="1"/>
    <col min="7421" max="7421" width="30.6640625" style="20" customWidth="1"/>
    <col min="7422" max="7422" width="20.109375" style="20" customWidth="1"/>
    <col min="7423" max="7423" width="11.44140625" style="20" customWidth="1"/>
    <col min="7424" max="7424" width="7" style="20" customWidth="1"/>
    <col min="7425" max="7425" width="9.44140625" style="20" customWidth="1"/>
    <col min="7426" max="7426" width="20.44140625" style="20" customWidth="1"/>
    <col min="7427" max="7427" width="9.109375" style="20"/>
    <col min="7428" max="7428" width="20.5546875" style="20" customWidth="1"/>
    <col min="7429" max="7429" width="11.5546875" style="20" customWidth="1"/>
    <col min="7430" max="7675" width="9.109375" style="20"/>
    <col min="7676" max="7676" width="4.88671875" style="20" customWidth="1"/>
    <col min="7677" max="7677" width="30.6640625" style="20" customWidth="1"/>
    <col min="7678" max="7678" width="20.109375" style="20" customWidth="1"/>
    <col min="7679" max="7679" width="11.44140625" style="20" customWidth="1"/>
    <col min="7680" max="7680" width="7" style="20" customWidth="1"/>
    <col min="7681" max="7681" width="9.44140625" style="20" customWidth="1"/>
    <col min="7682" max="7682" width="20.44140625" style="20" customWidth="1"/>
    <col min="7683" max="7683" width="9.109375" style="20"/>
    <col min="7684" max="7684" width="20.5546875" style="20" customWidth="1"/>
    <col min="7685" max="7685" width="11.5546875" style="20" customWidth="1"/>
    <col min="7686" max="7931" width="9.109375" style="20"/>
    <col min="7932" max="7932" width="4.88671875" style="20" customWidth="1"/>
    <col min="7933" max="7933" width="30.6640625" style="20" customWidth="1"/>
    <col min="7934" max="7934" width="20.109375" style="20" customWidth="1"/>
    <col min="7935" max="7935" width="11.44140625" style="20" customWidth="1"/>
    <col min="7936" max="7936" width="7" style="20" customWidth="1"/>
    <col min="7937" max="7937" width="9.44140625" style="20" customWidth="1"/>
    <col min="7938" max="7938" width="20.44140625" style="20" customWidth="1"/>
    <col min="7939" max="7939" width="9.109375" style="20"/>
    <col min="7940" max="7940" width="20.5546875" style="20" customWidth="1"/>
    <col min="7941" max="7941" width="11.5546875" style="20" customWidth="1"/>
    <col min="7942" max="8187" width="9.109375" style="20"/>
    <col min="8188" max="8188" width="4.88671875" style="20" customWidth="1"/>
    <col min="8189" max="8189" width="30.6640625" style="20" customWidth="1"/>
    <col min="8190" max="8190" width="20.109375" style="20" customWidth="1"/>
    <col min="8191" max="8191" width="11.44140625" style="20" customWidth="1"/>
    <col min="8192" max="8192" width="7" style="20" customWidth="1"/>
    <col min="8193" max="8193" width="9.44140625" style="20" customWidth="1"/>
    <col min="8194" max="8194" width="20.44140625" style="20" customWidth="1"/>
    <col min="8195" max="8195" width="9.109375" style="20"/>
    <col min="8196" max="8196" width="20.5546875" style="20" customWidth="1"/>
    <col min="8197" max="8197" width="11.5546875" style="20" customWidth="1"/>
    <col min="8198" max="8443" width="9.109375" style="20"/>
    <col min="8444" max="8444" width="4.88671875" style="20" customWidth="1"/>
    <col min="8445" max="8445" width="30.6640625" style="20" customWidth="1"/>
    <col min="8446" max="8446" width="20.109375" style="20" customWidth="1"/>
    <col min="8447" max="8447" width="11.44140625" style="20" customWidth="1"/>
    <col min="8448" max="8448" width="7" style="20" customWidth="1"/>
    <col min="8449" max="8449" width="9.44140625" style="20" customWidth="1"/>
    <col min="8450" max="8450" width="20.44140625" style="20" customWidth="1"/>
    <col min="8451" max="8451" width="9.109375" style="20"/>
    <col min="8452" max="8452" width="20.5546875" style="20" customWidth="1"/>
    <col min="8453" max="8453" width="11.5546875" style="20" customWidth="1"/>
    <col min="8454" max="8699" width="9.109375" style="20"/>
    <col min="8700" max="8700" width="4.88671875" style="20" customWidth="1"/>
    <col min="8701" max="8701" width="30.6640625" style="20" customWidth="1"/>
    <col min="8702" max="8702" width="20.109375" style="20" customWidth="1"/>
    <col min="8703" max="8703" width="11.44140625" style="20" customWidth="1"/>
    <col min="8704" max="8704" width="7" style="20" customWidth="1"/>
    <col min="8705" max="8705" width="9.44140625" style="20" customWidth="1"/>
    <col min="8706" max="8706" width="20.44140625" style="20" customWidth="1"/>
    <col min="8707" max="8707" width="9.109375" style="20"/>
    <col min="8708" max="8708" width="20.5546875" style="20" customWidth="1"/>
    <col min="8709" max="8709" width="11.5546875" style="20" customWidth="1"/>
    <col min="8710" max="8955" width="9.109375" style="20"/>
    <col min="8956" max="8956" width="4.88671875" style="20" customWidth="1"/>
    <col min="8957" max="8957" width="30.6640625" style="20" customWidth="1"/>
    <col min="8958" max="8958" width="20.109375" style="20" customWidth="1"/>
    <col min="8959" max="8959" width="11.44140625" style="20" customWidth="1"/>
    <col min="8960" max="8960" width="7" style="20" customWidth="1"/>
    <col min="8961" max="8961" width="9.44140625" style="20" customWidth="1"/>
    <col min="8962" max="8962" width="20.44140625" style="20" customWidth="1"/>
    <col min="8963" max="8963" width="9.109375" style="20"/>
    <col min="8964" max="8964" width="20.5546875" style="20" customWidth="1"/>
    <col min="8965" max="8965" width="11.5546875" style="20" customWidth="1"/>
    <col min="8966" max="9211" width="9.109375" style="20"/>
    <col min="9212" max="9212" width="4.88671875" style="20" customWidth="1"/>
    <col min="9213" max="9213" width="30.6640625" style="20" customWidth="1"/>
    <col min="9214" max="9214" width="20.109375" style="20" customWidth="1"/>
    <col min="9215" max="9215" width="11.44140625" style="20" customWidth="1"/>
    <col min="9216" max="9216" width="7" style="20" customWidth="1"/>
    <col min="9217" max="9217" width="9.44140625" style="20" customWidth="1"/>
    <col min="9218" max="9218" width="20.44140625" style="20" customWidth="1"/>
    <col min="9219" max="9219" width="9.109375" style="20"/>
    <col min="9220" max="9220" width="20.5546875" style="20" customWidth="1"/>
    <col min="9221" max="9221" width="11.5546875" style="20" customWidth="1"/>
    <col min="9222" max="9467" width="9.109375" style="20"/>
    <col min="9468" max="9468" width="4.88671875" style="20" customWidth="1"/>
    <col min="9469" max="9469" width="30.6640625" style="20" customWidth="1"/>
    <col min="9470" max="9470" width="20.109375" style="20" customWidth="1"/>
    <col min="9471" max="9471" width="11.44140625" style="20" customWidth="1"/>
    <col min="9472" max="9472" width="7" style="20" customWidth="1"/>
    <col min="9473" max="9473" width="9.44140625" style="20" customWidth="1"/>
    <col min="9474" max="9474" width="20.44140625" style="20" customWidth="1"/>
    <col min="9475" max="9475" width="9.109375" style="20"/>
    <col min="9476" max="9476" width="20.5546875" style="20" customWidth="1"/>
    <col min="9477" max="9477" width="11.5546875" style="20" customWidth="1"/>
    <col min="9478" max="9723" width="9.109375" style="20"/>
    <col min="9724" max="9724" width="4.88671875" style="20" customWidth="1"/>
    <col min="9725" max="9725" width="30.6640625" style="20" customWidth="1"/>
    <col min="9726" max="9726" width="20.109375" style="20" customWidth="1"/>
    <col min="9727" max="9727" width="11.44140625" style="20" customWidth="1"/>
    <col min="9728" max="9728" width="7" style="20" customWidth="1"/>
    <col min="9729" max="9729" width="9.44140625" style="20" customWidth="1"/>
    <col min="9730" max="9730" width="20.44140625" style="20" customWidth="1"/>
    <col min="9731" max="9731" width="9.109375" style="20"/>
    <col min="9732" max="9732" width="20.5546875" style="20" customWidth="1"/>
    <col min="9733" max="9733" width="11.5546875" style="20" customWidth="1"/>
    <col min="9734" max="9979" width="9.109375" style="20"/>
    <col min="9980" max="9980" width="4.88671875" style="20" customWidth="1"/>
    <col min="9981" max="9981" width="30.6640625" style="20" customWidth="1"/>
    <col min="9982" max="9982" width="20.109375" style="20" customWidth="1"/>
    <col min="9983" max="9983" width="11.44140625" style="20" customWidth="1"/>
    <col min="9984" max="9984" width="7" style="20" customWidth="1"/>
    <col min="9985" max="9985" width="9.44140625" style="20" customWidth="1"/>
    <col min="9986" max="9986" width="20.44140625" style="20" customWidth="1"/>
    <col min="9987" max="9987" width="9.109375" style="20"/>
    <col min="9988" max="9988" width="20.5546875" style="20" customWidth="1"/>
    <col min="9989" max="9989" width="11.5546875" style="20" customWidth="1"/>
    <col min="9990" max="10235" width="9.109375" style="20"/>
    <col min="10236" max="10236" width="4.88671875" style="20" customWidth="1"/>
    <col min="10237" max="10237" width="30.6640625" style="20" customWidth="1"/>
    <col min="10238" max="10238" width="20.109375" style="20" customWidth="1"/>
    <col min="10239" max="10239" width="11.44140625" style="20" customWidth="1"/>
    <col min="10240" max="10240" width="7" style="20" customWidth="1"/>
    <col min="10241" max="10241" width="9.44140625" style="20" customWidth="1"/>
    <col min="10242" max="10242" width="20.44140625" style="20" customWidth="1"/>
    <col min="10243" max="10243" width="9.109375" style="20"/>
    <col min="10244" max="10244" width="20.5546875" style="20" customWidth="1"/>
    <col min="10245" max="10245" width="11.5546875" style="20" customWidth="1"/>
    <col min="10246" max="10491" width="9.109375" style="20"/>
    <col min="10492" max="10492" width="4.88671875" style="20" customWidth="1"/>
    <col min="10493" max="10493" width="30.6640625" style="20" customWidth="1"/>
    <col min="10494" max="10494" width="20.109375" style="20" customWidth="1"/>
    <col min="10495" max="10495" width="11.44140625" style="20" customWidth="1"/>
    <col min="10496" max="10496" width="7" style="20" customWidth="1"/>
    <col min="10497" max="10497" width="9.44140625" style="20" customWidth="1"/>
    <col min="10498" max="10498" width="20.44140625" style="20" customWidth="1"/>
    <col min="10499" max="10499" width="9.109375" style="20"/>
    <col min="10500" max="10500" width="20.5546875" style="20" customWidth="1"/>
    <col min="10501" max="10501" width="11.5546875" style="20" customWidth="1"/>
    <col min="10502" max="10747" width="9.109375" style="20"/>
    <col min="10748" max="10748" width="4.88671875" style="20" customWidth="1"/>
    <col min="10749" max="10749" width="30.6640625" style="20" customWidth="1"/>
    <col min="10750" max="10750" width="20.109375" style="20" customWidth="1"/>
    <col min="10751" max="10751" width="11.44140625" style="20" customWidth="1"/>
    <col min="10752" max="10752" width="7" style="20" customWidth="1"/>
    <col min="10753" max="10753" width="9.44140625" style="20" customWidth="1"/>
    <col min="10754" max="10754" width="20.44140625" style="20" customWidth="1"/>
    <col min="10755" max="10755" width="9.109375" style="20"/>
    <col min="10756" max="10756" width="20.5546875" style="20" customWidth="1"/>
    <col min="10757" max="10757" width="11.5546875" style="20" customWidth="1"/>
    <col min="10758" max="11003" width="9.109375" style="20"/>
    <col min="11004" max="11004" width="4.88671875" style="20" customWidth="1"/>
    <col min="11005" max="11005" width="30.6640625" style="20" customWidth="1"/>
    <col min="11006" max="11006" width="20.109375" style="20" customWidth="1"/>
    <col min="11007" max="11007" width="11.44140625" style="20" customWidth="1"/>
    <col min="11008" max="11008" width="7" style="20" customWidth="1"/>
    <col min="11009" max="11009" width="9.44140625" style="20" customWidth="1"/>
    <col min="11010" max="11010" width="20.44140625" style="20" customWidth="1"/>
    <col min="11011" max="11011" width="9.109375" style="20"/>
    <col min="11012" max="11012" width="20.5546875" style="20" customWidth="1"/>
    <col min="11013" max="11013" width="11.5546875" style="20" customWidth="1"/>
    <col min="11014" max="11259" width="9.109375" style="20"/>
    <col min="11260" max="11260" width="4.88671875" style="20" customWidth="1"/>
    <col min="11261" max="11261" width="30.6640625" style="20" customWidth="1"/>
    <col min="11262" max="11262" width="20.109375" style="20" customWidth="1"/>
    <col min="11263" max="11263" width="11.44140625" style="20" customWidth="1"/>
    <col min="11264" max="11264" width="7" style="20" customWidth="1"/>
    <col min="11265" max="11265" width="9.44140625" style="20" customWidth="1"/>
    <col min="11266" max="11266" width="20.44140625" style="20" customWidth="1"/>
    <col min="11267" max="11267" width="9.109375" style="20"/>
    <col min="11268" max="11268" width="20.5546875" style="20" customWidth="1"/>
    <col min="11269" max="11269" width="11.5546875" style="20" customWidth="1"/>
    <col min="11270" max="11515" width="9.109375" style="20"/>
    <col min="11516" max="11516" width="4.88671875" style="20" customWidth="1"/>
    <col min="11517" max="11517" width="30.6640625" style="20" customWidth="1"/>
    <col min="11518" max="11518" width="20.109375" style="20" customWidth="1"/>
    <col min="11519" max="11519" width="11.44140625" style="20" customWidth="1"/>
    <col min="11520" max="11520" width="7" style="20" customWidth="1"/>
    <col min="11521" max="11521" width="9.44140625" style="20" customWidth="1"/>
    <col min="11522" max="11522" width="20.44140625" style="20" customWidth="1"/>
    <col min="11523" max="11523" width="9.109375" style="20"/>
    <col min="11524" max="11524" width="20.5546875" style="20" customWidth="1"/>
    <col min="11525" max="11525" width="11.5546875" style="20" customWidth="1"/>
    <col min="11526" max="11771" width="9.109375" style="20"/>
    <col min="11772" max="11772" width="4.88671875" style="20" customWidth="1"/>
    <col min="11773" max="11773" width="30.6640625" style="20" customWidth="1"/>
    <col min="11774" max="11774" width="20.109375" style="20" customWidth="1"/>
    <col min="11775" max="11775" width="11.44140625" style="20" customWidth="1"/>
    <col min="11776" max="11776" width="7" style="20" customWidth="1"/>
    <col min="11777" max="11777" width="9.44140625" style="20" customWidth="1"/>
    <col min="11778" max="11778" width="20.44140625" style="20" customWidth="1"/>
    <col min="11779" max="11779" width="9.109375" style="20"/>
    <col min="11780" max="11780" width="20.5546875" style="20" customWidth="1"/>
    <col min="11781" max="11781" width="11.5546875" style="20" customWidth="1"/>
    <col min="11782" max="12027" width="9.109375" style="20"/>
    <col min="12028" max="12028" width="4.88671875" style="20" customWidth="1"/>
    <col min="12029" max="12029" width="30.6640625" style="20" customWidth="1"/>
    <col min="12030" max="12030" width="20.109375" style="20" customWidth="1"/>
    <col min="12031" max="12031" width="11.44140625" style="20" customWidth="1"/>
    <col min="12032" max="12032" width="7" style="20" customWidth="1"/>
    <col min="12033" max="12033" width="9.44140625" style="20" customWidth="1"/>
    <col min="12034" max="12034" width="20.44140625" style="20" customWidth="1"/>
    <col min="12035" max="12035" width="9.109375" style="20"/>
    <col min="12036" max="12036" width="20.5546875" style="20" customWidth="1"/>
    <col min="12037" max="12037" width="11.5546875" style="20" customWidth="1"/>
    <col min="12038" max="12283" width="9.109375" style="20"/>
    <col min="12284" max="12284" width="4.88671875" style="20" customWidth="1"/>
    <col min="12285" max="12285" width="30.6640625" style="20" customWidth="1"/>
    <col min="12286" max="12286" width="20.109375" style="20" customWidth="1"/>
    <col min="12287" max="12287" width="11.44140625" style="20" customWidth="1"/>
    <col min="12288" max="12288" width="7" style="20" customWidth="1"/>
    <col min="12289" max="12289" width="9.44140625" style="20" customWidth="1"/>
    <col min="12290" max="12290" width="20.44140625" style="20" customWidth="1"/>
    <col min="12291" max="12291" width="9.109375" style="20"/>
    <col min="12292" max="12292" width="20.5546875" style="20" customWidth="1"/>
    <col min="12293" max="12293" width="11.5546875" style="20" customWidth="1"/>
    <col min="12294" max="12539" width="9.109375" style="20"/>
    <col min="12540" max="12540" width="4.88671875" style="20" customWidth="1"/>
    <col min="12541" max="12541" width="30.6640625" style="20" customWidth="1"/>
    <col min="12542" max="12542" width="20.109375" style="20" customWidth="1"/>
    <col min="12543" max="12543" width="11.44140625" style="20" customWidth="1"/>
    <col min="12544" max="12544" width="7" style="20" customWidth="1"/>
    <col min="12545" max="12545" width="9.44140625" style="20" customWidth="1"/>
    <col min="12546" max="12546" width="20.44140625" style="20" customWidth="1"/>
    <col min="12547" max="12547" width="9.109375" style="20"/>
    <col min="12548" max="12548" width="20.5546875" style="20" customWidth="1"/>
    <col min="12549" max="12549" width="11.5546875" style="20" customWidth="1"/>
    <col min="12550" max="12795" width="9.109375" style="20"/>
    <col min="12796" max="12796" width="4.88671875" style="20" customWidth="1"/>
    <col min="12797" max="12797" width="30.6640625" style="20" customWidth="1"/>
    <col min="12798" max="12798" width="20.109375" style="20" customWidth="1"/>
    <col min="12799" max="12799" width="11.44140625" style="20" customWidth="1"/>
    <col min="12800" max="12800" width="7" style="20" customWidth="1"/>
    <col min="12801" max="12801" width="9.44140625" style="20" customWidth="1"/>
    <col min="12802" max="12802" width="20.44140625" style="20" customWidth="1"/>
    <col min="12803" max="12803" width="9.109375" style="20"/>
    <col min="12804" max="12804" width="20.5546875" style="20" customWidth="1"/>
    <col min="12805" max="12805" width="11.5546875" style="20" customWidth="1"/>
    <col min="12806" max="13051" width="9.109375" style="20"/>
    <col min="13052" max="13052" width="4.88671875" style="20" customWidth="1"/>
    <col min="13053" max="13053" width="30.6640625" style="20" customWidth="1"/>
    <col min="13054" max="13054" width="20.109375" style="20" customWidth="1"/>
    <col min="13055" max="13055" width="11.44140625" style="20" customWidth="1"/>
    <col min="13056" max="13056" width="7" style="20" customWidth="1"/>
    <col min="13057" max="13057" width="9.44140625" style="20" customWidth="1"/>
    <col min="13058" max="13058" width="20.44140625" style="20" customWidth="1"/>
    <col min="13059" max="13059" width="9.109375" style="20"/>
    <col min="13060" max="13060" width="20.5546875" style="20" customWidth="1"/>
    <col min="13061" max="13061" width="11.5546875" style="20" customWidth="1"/>
    <col min="13062" max="13307" width="9.109375" style="20"/>
    <col min="13308" max="13308" width="4.88671875" style="20" customWidth="1"/>
    <col min="13309" max="13309" width="30.6640625" style="20" customWidth="1"/>
    <col min="13310" max="13310" width="20.109375" style="20" customWidth="1"/>
    <col min="13311" max="13311" width="11.44140625" style="20" customWidth="1"/>
    <col min="13312" max="13312" width="7" style="20" customWidth="1"/>
    <col min="13313" max="13313" width="9.44140625" style="20" customWidth="1"/>
    <col min="13314" max="13314" width="20.44140625" style="20" customWidth="1"/>
    <col min="13315" max="13315" width="9.109375" style="20"/>
    <col min="13316" max="13316" width="20.5546875" style="20" customWidth="1"/>
    <col min="13317" max="13317" width="11.5546875" style="20" customWidth="1"/>
    <col min="13318" max="13563" width="9.109375" style="20"/>
    <col min="13564" max="13564" width="4.88671875" style="20" customWidth="1"/>
    <col min="13565" max="13565" width="30.6640625" style="20" customWidth="1"/>
    <col min="13566" max="13566" width="20.109375" style="20" customWidth="1"/>
    <col min="13567" max="13567" width="11.44140625" style="20" customWidth="1"/>
    <col min="13568" max="13568" width="7" style="20" customWidth="1"/>
    <col min="13569" max="13569" width="9.44140625" style="20" customWidth="1"/>
    <col min="13570" max="13570" width="20.44140625" style="20" customWidth="1"/>
    <col min="13571" max="13571" width="9.109375" style="20"/>
    <col min="13572" max="13572" width="20.5546875" style="20" customWidth="1"/>
    <col min="13573" max="13573" width="11.5546875" style="20" customWidth="1"/>
    <col min="13574" max="13819" width="9.109375" style="20"/>
    <col min="13820" max="13820" width="4.88671875" style="20" customWidth="1"/>
    <col min="13821" max="13821" width="30.6640625" style="20" customWidth="1"/>
    <col min="13822" max="13822" width="20.109375" style="20" customWidth="1"/>
    <col min="13823" max="13823" width="11.44140625" style="20" customWidth="1"/>
    <col min="13824" max="13824" width="7" style="20" customWidth="1"/>
    <col min="13825" max="13825" width="9.44140625" style="20" customWidth="1"/>
    <col min="13826" max="13826" width="20.44140625" style="20" customWidth="1"/>
    <col min="13827" max="13827" width="9.109375" style="20"/>
    <col min="13828" max="13828" width="20.5546875" style="20" customWidth="1"/>
    <col min="13829" max="13829" width="11.5546875" style="20" customWidth="1"/>
    <col min="13830" max="14075" width="9.109375" style="20"/>
    <col min="14076" max="14076" width="4.88671875" style="20" customWidth="1"/>
    <col min="14077" max="14077" width="30.6640625" style="20" customWidth="1"/>
    <col min="14078" max="14078" width="20.109375" style="20" customWidth="1"/>
    <col min="14079" max="14079" width="11.44140625" style="20" customWidth="1"/>
    <col min="14080" max="14080" width="7" style="20" customWidth="1"/>
    <col min="14081" max="14081" width="9.44140625" style="20" customWidth="1"/>
    <col min="14082" max="14082" width="20.44140625" style="20" customWidth="1"/>
    <col min="14083" max="14083" width="9.109375" style="20"/>
    <col min="14084" max="14084" width="20.5546875" style="20" customWidth="1"/>
    <col min="14085" max="14085" width="11.5546875" style="20" customWidth="1"/>
    <col min="14086" max="14331" width="9.109375" style="20"/>
    <col min="14332" max="14332" width="4.88671875" style="20" customWidth="1"/>
    <col min="14333" max="14333" width="30.6640625" style="20" customWidth="1"/>
    <col min="14334" max="14334" width="20.109375" style="20" customWidth="1"/>
    <col min="14335" max="14335" width="11.44140625" style="20" customWidth="1"/>
    <col min="14336" max="14336" width="7" style="20" customWidth="1"/>
    <col min="14337" max="14337" width="9.44140625" style="20" customWidth="1"/>
    <col min="14338" max="14338" width="20.44140625" style="20" customWidth="1"/>
    <col min="14339" max="14339" width="9.109375" style="20"/>
    <col min="14340" max="14340" width="20.5546875" style="20" customWidth="1"/>
    <col min="14341" max="14341" width="11.5546875" style="20" customWidth="1"/>
    <col min="14342" max="14587" width="9.109375" style="20"/>
    <col min="14588" max="14588" width="4.88671875" style="20" customWidth="1"/>
    <col min="14589" max="14589" width="30.6640625" style="20" customWidth="1"/>
    <col min="14590" max="14590" width="20.109375" style="20" customWidth="1"/>
    <col min="14591" max="14591" width="11.44140625" style="20" customWidth="1"/>
    <col min="14592" max="14592" width="7" style="20" customWidth="1"/>
    <col min="14593" max="14593" width="9.44140625" style="20" customWidth="1"/>
    <col min="14594" max="14594" width="20.44140625" style="20" customWidth="1"/>
    <col min="14595" max="14595" width="9.109375" style="20"/>
    <col min="14596" max="14596" width="20.5546875" style="20" customWidth="1"/>
    <col min="14597" max="14597" width="11.5546875" style="20" customWidth="1"/>
    <col min="14598" max="14843" width="9.109375" style="20"/>
    <col min="14844" max="14844" width="4.88671875" style="20" customWidth="1"/>
    <col min="14845" max="14845" width="30.6640625" style="20" customWidth="1"/>
    <col min="14846" max="14846" width="20.109375" style="20" customWidth="1"/>
    <col min="14847" max="14847" width="11.44140625" style="20" customWidth="1"/>
    <col min="14848" max="14848" width="7" style="20" customWidth="1"/>
    <col min="14849" max="14849" width="9.44140625" style="20" customWidth="1"/>
    <col min="14850" max="14850" width="20.44140625" style="20" customWidth="1"/>
    <col min="14851" max="14851" width="9.109375" style="20"/>
    <col min="14852" max="14852" width="20.5546875" style="20" customWidth="1"/>
    <col min="14853" max="14853" width="11.5546875" style="20" customWidth="1"/>
    <col min="14854" max="15099" width="9.109375" style="20"/>
    <col min="15100" max="15100" width="4.88671875" style="20" customWidth="1"/>
    <col min="15101" max="15101" width="30.6640625" style="20" customWidth="1"/>
    <col min="15102" max="15102" width="20.109375" style="20" customWidth="1"/>
    <col min="15103" max="15103" width="11.44140625" style="20" customWidth="1"/>
    <col min="15104" max="15104" width="7" style="20" customWidth="1"/>
    <col min="15105" max="15105" width="9.44140625" style="20" customWidth="1"/>
    <col min="15106" max="15106" width="20.44140625" style="20" customWidth="1"/>
    <col min="15107" max="15107" width="9.109375" style="20"/>
    <col min="15108" max="15108" width="20.5546875" style="20" customWidth="1"/>
    <col min="15109" max="15109" width="11.5546875" style="20" customWidth="1"/>
    <col min="15110" max="15355" width="9.109375" style="20"/>
    <col min="15356" max="15356" width="4.88671875" style="20" customWidth="1"/>
    <col min="15357" max="15357" width="30.6640625" style="20" customWidth="1"/>
    <col min="15358" max="15358" width="20.109375" style="20" customWidth="1"/>
    <col min="15359" max="15359" width="11.44140625" style="20" customWidth="1"/>
    <col min="15360" max="15360" width="7" style="20" customWidth="1"/>
    <col min="15361" max="15361" width="9.44140625" style="20" customWidth="1"/>
    <col min="15362" max="15362" width="20.44140625" style="20" customWidth="1"/>
    <col min="15363" max="15363" width="9.109375" style="20"/>
    <col min="15364" max="15364" width="20.5546875" style="20" customWidth="1"/>
    <col min="15365" max="15365" width="11.5546875" style="20" customWidth="1"/>
    <col min="15366" max="15611" width="9.109375" style="20"/>
    <col min="15612" max="15612" width="4.88671875" style="20" customWidth="1"/>
    <col min="15613" max="15613" width="30.6640625" style="20" customWidth="1"/>
    <col min="15614" max="15614" width="20.109375" style="20" customWidth="1"/>
    <col min="15615" max="15615" width="11.44140625" style="20" customWidth="1"/>
    <col min="15616" max="15616" width="7" style="20" customWidth="1"/>
    <col min="15617" max="15617" width="9.44140625" style="20" customWidth="1"/>
    <col min="15618" max="15618" width="20.44140625" style="20" customWidth="1"/>
    <col min="15619" max="15619" width="9.109375" style="20"/>
    <col min="15620" max="15620" width="20.5546875" style="20" customWidth="1"/>
    <col min="15621" max="15621" width="11.5546875" style="20" customWidth="1"/>
    <col min="15622" max="15867" width="9.109375" style="20"/>
    <col min="15868" max="15868" width="4.88671875" style="20" customWidth="1"/>
    <col min="15869" max="15869" width="30.6640625" style="20" customWidth="1"/>
    <col min="15870" max="15870" width="20.109375" style="20" customWidth="1"/>
    <col min="15871" max="15871" width="11.44140625" style="20" customWidth="1"/>
    <col min="15872" max="15872" width="7" style="20" customWidth="1"/>
    <col min="15873" max="15873" width="9.44140625" style="20" customWidth="1"/>
    <col min="15874" max="15874" width="20.44140625" style="20" customWidth="1"/>
    <col min="15875" max="15875" width="9.109375" style="20"/>
    <col min="15876" max="15876" width="20.5546875" style="20" customWidth="1"/>
    <col min="15877" max="15877" width="11.5546875" style="20" customWidth="1"/>
    <col min="15878" max="16123" width="9.109375" style="20"/>
    <col min="16124" max="16124" width="4.88671875" style="20" customWidth="1"/>
    <col min="16125" max="16125" width="30.6640625" style="20" customWidth="1"/>
    <col min="16126" max="16126" width="20.109375" style="20" customWidth="1"/>
    <col min="16127" max="16127" width="11.44140625" style="20" customWidth="1"/>
    <col min="16128" max="16128" width="7" style="20" customWidth="1"/>
    <col min="16129" max="16129" width="9.44140625" style="20" customWidth="1"/>
    <col min="16130" max="16130" width="20.44140625" style="20" customWidth="1"/>
    <col min="16131" max="16131" width="9.109375" style="20"/>
    <col min="16132" max="16132" width="20.5546875" style="20" customWidth="1"/>
    <col min="16133" max="16133" width="11.5546875" style="20" customWidth="1"/>
    <col min="16134" max="16382" width="9.109375" style="20"/>
    <col min="16383" max="16384" width="9.109375" style="20" customWidth="1"/>
  </cols>
  <sheetData>
    <row r="2" spans="1:15" ht="14.4" x14ac:dyDescent="0.3">
      <c r="B2"/>
    </row>
    <row r="6" spans="1:15" ht="51" customHeight="1" x14ac:dyDescent="0.3">
      <c r="B6" s="28" t="s">
        <v>424</v>
      </c>
      <c r="C6" s="28"/>
      <c r="D6" s="28"/>
      <c r="E6" s="28"/>
      <c r="F6" s="28"/>
      <c r="G6" s="28"/>
      <c r="H6" s="28"/>
      <c r="I6" s="46"/>
      <c r="J6" s="28"/>
      <c r="K6" s="28"/>
      <c r="L6" s="13" t="s">
        <v>239</v>
      </c>
    </row>
    <row r="8" spans="1:15" ht="51" customHeight="1" x14ac:dyDescent="0.3">
      <c r="A8" s="5" t="s">
        <v>0</v>
      </c>
      <c r="B8" s="6" t="s">
        <v>1</v>
      </c>
      <c r="C8" s="6" t="s">
        <v>2</v>
      </c>
      <c r="D8" s="6" t="s">
        <v>3</v>
      </c>
      <c r="E8" s="6" t="s">
        <v>649</v>
      </c>
      <c r="F8" s="6"/>
      <c r="G8" s="6" t="s">
        <v>240</v>
      </c>
      <c r="H8" s="6" t="s">
        <v>241</v>
      </c>
      <c r="I8" s="47" t="s">
        <v>242</v>
      </c>
      <c r="J8" s="6" t="s">
        <v>243</v>
      </c>
      <c r="K8" s="6" t="s">
        <v>244</v>
      </c>
      <c r="L8" s="6" t="s">
        <v>245</v>
      </c>
      <c r="M8" s="6" t="s">
        <v>246</v>
      </c>
      <c r="N8" s="39" t="s">
        <v>650</v>
      </c>
      <c r="O8" s="39" t="s">
        <v>651</v>
      </c>
    </row>
    <row r="9" spans="1:15" x14ac:dyDescent="0.3">
      <c r="A9" s="5" t="s">
        <v>4</v>
      </c>
      <c r="B9" s="7" t="s">
        <v>255</v>
      </c>
      <c r="C9" s="7" t="s">
        <v>256</v>
      </c>
      <c r="D9" s="8" t="s">
        <v>257</v>
      </c>
      <c r="E9" s="33">
        <v>30</v>
      </c>
      <c r="F9" s="8"/>
      <c r="G9" s="21"/>
      <c r="H9" s="21"/>
      <c r="I9" s="21"/>
      <c r="J9" s="21"/>
      <c r="K9" s="21"/>
      <c r="L9" s="21"/>
      <c r="M9" s="21"/>
    </row>
    <row r="10" spans="1:15" x14ac:dyDescent="0.2">
      <c r="A10" s="5" t="s">
        <v>6</v>
      </c>
      <c r="B10" s="7" t="s">
        <v>258</v>
      </c>
      <c r="C10" s="7" t="s">
        <v>426</v>
      </c>
      <c r="D10" s="8" t="s">
        <v>425</v>
      </c>
      <c r="E10" s="6">
        <v>400</v>
      </c>
      <c r="F10" s="31" t="s">
        <v>601</v>
      </c>
      <c r="G10" s="31">
        <v>21</v>
      </c>
      <c r="H10" s="32">
        <f>K10</f>
        <v>0.12100000000000001</v>
      </c>
      <c r="I10" s="35">
        <f>H10*E10</f>
        <v>48.400000000000006</v>
      </c>
      <c r="J10" s="31">
        <v>10</v>
      </c>
      <c r="K10" s="32">
        <v>0.12100000000000001</v>
      </c>
      <c r="L10" s="32" t="s">
        <v>602</v>
      </c>
      <c r="M10" s="31" t="s">
        <v>603</v>
      </c>
      <c r="N10" s="37">
        <v>0.1</v>
      </c>
      <c r="O10" s="38">
        <f>N10+N10*0.21</f>
        <v>0.12100000000000001</v>
      </c>
    </row>
    <row r="11" spans="1:15" ht="14.25" customHeight="1" x14ac:dyDescent="0.2">
      <c r="A11" s="5" t="s">
        <v>7</v>
      </c>
      <c r="B11" s="7" t="s">
        <v>259</v>
      </c>
      <c r="C11" s="7" t="s">
        <v>260</v>
      </c>
      <c r="D11" s="8" t="s">
        <v>5</v>
      </c>
      <c r="E11" s="33">
        <v>2</v>
      </c>
      <c r="F11" s="8"/>
      <c r="G11" s="40">
        <v>5</v>
      </c>
      <c r="H11" s="40">
        <f>K11*10</f>
        <v>1627.5</v>
      </c>
      <c r="I11" s="35">
        <f>H11*E11</f>
        <v>3255</v>
      </c>
      <c r="J11" s="40">
        <v>1</v>
      </c>
      <c r="K11" s="40">
        <v>162.75</v>
      </c>
      <c r="L11" s="40" t="s">
        <v>652</v>
      </c>
      <c r="M11" s="40" t="s">
        <v>621</v>
      </c>
      <c r="N11" s="21">
        <v>155</v>
      </c>
      <c r="O11" s="38">
        <f t="shared" ref="O11:O15" si="0">N11+N11*0.05</f>
        <v>162.75</v>
      </c>
    </row>
    <row r="12" spans="1:15" x14ac:dyDescent="0.2">
      <c r="A12" s="5" t="s">
        <v>8</v>
      </c>
      <c r="B12" s="7" t="s">
        <v>261</v>
      </c>
      <c r="C12" s="7" t="s">
        <v>427</v>
      </c>
      <c r="D12" s="8" t="s">
        <v>303</v>
      </c>
      <c r="E12" s="33">
        <v>10</v>
      </c>
      <c r="F12" s="8"/>
      <c r="G12" s="40">
        <v>5</v>
      </c>
      <c r="H12" s="40">
        <v>14.18</v>
      </c>
      <c r="I12" s="35">
        <f>H12*E12</f>
        <v>141.80000000000001</v>
      </c>
      <c r="J12" s="40">
        <v>1</v>
      </c>
      <c r="K12" s="40">
        <v>14.18</v>
      </c>
      <c r="L12" s="41" t="s">
        <v>653</v>
      </c>
      <c r="M12" s="40" t="s">
        <v>621</v>
      </c>
      <c r="N12" s="20">
        <v>13.5</v>
      </c>
      <c r="O12" s="38">
        <f t="shared" si="0"/>
        <v>14.175000000000001</v>
      </c>
    </row>
    <row r="13" spans="1:15" x14ac:dyDescent="0.2">
      <c r="A13" s="5" t="s">
        <v>9</v>
      </c>
      <c r="B13" s="7" t="s">
        <v>263</v>
      </c>
      <c r="C13" s="7" t="s">
        <v>264</v>
      </c>
      <c r="D13" s="8" t="s">
        <v>17</v>
      </c>
      <c r="E13" s="6">
        <v>100</v>
      </c>
      <c r="F13" s="31" t="s">
        <v>604</v>
      </c>
      <c r="G13" s="31">
        <v>5</v>
      </c>
      <c r="H13" s="32">
        <f>K13/5</f>
        <v>2.8912800000000001</v>
      </c>
      <c r="I13" s="35">
        <f t="shared" ref="I13:I14" si="1">H13*E13</f>
        <v>289.12799999999999</v>
      </c>
      <c r="J13" s="31">
        <v>5</v>
      </c>
      <c r="K13" s="32">
        <v>14.4564</v>
      </c>
      <c r="L13" s="32" t="s">
        <v>605</v>
      </c>
      <c r="M13" s="31" t="s">
        <v>606</v>
      </c>
      <c r="N13" s="37">
        <v>13.768000000000001</v>
      </c>
      <c r="O13" s="38">
        <f t="shared" si="0"/>
        <v>14.4564</v>
      </c>
    </row>
    <row r="14" spans="1:15" x14ac:dyDescent="0.2">
      <c r="A14" s="5" t="s">
        <v>10</v>
      </c>
      <c r="B14" s="7" t="s">
        <v>265</v>
      </c>
      <c r="C14" s="7" t="s">
        <v>428</v>
      </c>
      <c r="D14" s="8" t="s">
        <v>266</v>
      </c>
      <c r="E14" s="6">
        <v>80</v>
      </c>
      <c r="F14" s="31" t="s">
        <v>607</v>
      </c>
      <c r="G14" s="31">
        <v>5</v>
      </c>
      <c r="H14" s="32">
        <f>K14</f>
        <v>0.94541999999999993</v>
      </c>
      <c r="I14" s="35">
        <f t="shared" si="1"/>
        <v>75.633600000000001</v>
      </c>
      <c r="J14" s="31">
        <v>1</v>
      </c>
      <c r="K14" s="32">
        <v>0.94541999999999993</v>
      </c>
      <c r="L14" s="32" t="s">
        <v>608</v>
      </c>
      <c r="M14" s="31" t="s">
        <v>609</v>
      </c>
      <c r="N14" s="37">
        <v>0.90039999999999998</v>
      </c>
      <c r="O14" s="38">
        <f t="shared" si="0"/>
        <v>0.94541999999999993</v>
      </c>
    </row>
    <row r="15" spans="1:15" x14ac:dyDescent="0.3">
      <c r="A15" s="5" t="s">
        <v>14</v>
      </c>
      <c r="B15" s="7" t="s">
        <v>267</v>
      </c>
      <c r="C15" s="7" t="s">
        <v>268</v>
      </c>
      <c r="D15" s="8" t="s">
        <v>429</v>
      </c>
      <c r="E15" s="33">
        <v>300</v>
      </c>
      <c r="F15" s="8"/>
      <c r="G15" s="40">
        <v>5</v>
      </c>
      <c r="H15" s="40">
        <v>7.25</v>
      </c>
      <c r="I15" s="48">
        <f>H15*E15</f>
        <v>2175</v>
      </c>
      <c r="J15" s="40">
        <v>1</v>
      </c>
      <c r="K15" s="40">
        <v>7.25</v>
      </c>
      <c r="L15" s="40" t="s">
        <v>658</v>
      </c>
      <c r="M15" s="40" t="s">
        <v>621</v>
      </c>
      <c r="N15" s="20">
        <v>6.9</v>
      </c>
      <c r="O15" s="20">
        <f t="shared" si="0"/>
        <v>7.2450000000000001</v>
      </c>
    </row>
    <row r="16" spans="1:15" x14ac:dyDescent="0.3">
      <c r="A16" s="5" t="s">
        <v>15</v>
      </c>
      <c r="B16" s="7" t="s">
        <v>269</v>
      </c>
      <c r="C16" s="7" t="s">
        <v>270</v>
      </c>
      <c r="D16" s="8" t="s">
        <v>5</v>
      </c>
      <c r="E16" s="33">
        <v>2</v>
      </c>
      <c r="F16" s="8"/>
      <c r="G16" s="21"/>
      <c r="H16" s="21"/>
      <c r="I16" s="21"/>
      <c r="J16" s="21"/>
      <c r="K16" s="21"/>
      <c r="L16" s="21"/>
      <c r="M16" s="21"/>
    </row>
    <row r="17" spans="1:15" x14ac:dyDescent="0.3">
      <c r="A17" s="5" t="s">
        <v>16</v>
      </c>
      <c r="B17" s="7" t="s">
        <v>271</v>
      </c>
      <c r="C17" s="7" t="s">
        <v>272</v>
      </c>
      <c r="D17" s="8" t="s">
        <v>29</v>
      </c>
      <c r="E17" s="33">
        <v>3</v>
      </c>
      <c r="F17" s="8"/>
      <c r="G17" s="21"/>
      <c r="H17" s="21"/>
      <c r="I17" s="21"/>
      <c r="J17" s="21"/>
      <c r="K17" s="21"/>
      <c r="L17" s="21"/>
      <c r="M17" s="21"/>
    </row>
    <row r="18" spans="1:15" x14ac:dyDescent="0.3">
      <c r="A18" s="5" t="s">
        <v>18</v>
      </c>
      <c r="B18" s="7" t="s">
        <v>247</v>
      </c>
      <c r="C18" s="7" t="s">
        <v>273</v>
      </c>
      <c r="D18" s="8" t="s">
        <v>430</v>
      </c>
      <c r="E18" s="33">
        <v>12</v>
      </c>
      <c r="F18" s="8"/>
      <c r="G18" s="21"/>
      <c r="H18" s="21"/>
      <c r="I18" s="21"/>
      <c r="J18" s="21"/>
      <c r="K18" s="21"/>
      <c r="L18" s="21"/>
      <c r="M18" s="21"/>
    </row>
    <row r="19" spans="1:15" ht="39.6" x14ac:dyDescent="0.3">
      <c r="A19" s="5" t="s">
        <v>20</v>
      </c>
      <c r="B19" s="7" t="s">
        <v>274</v>
      </c>
      <c r="C19" s="7" t="s">
        <v>275</v>
      </c>
      <c r="D19" s="8" t="s">
        <v>325</v>
      </c>
      <c r="E19" s="33">
        <v>20</v>
      </c>
      <c r="F19" s="8"/>
      <c r="G19" s="21"/>
      <c r="H19" s="21"/>
      <c r="I19" s="21"/>
      <c r="J19" s="21"/>
      <c r="K19" s="21"/>
      <c r="L19" s="21"/>
      <c r="M19" s="21"/>
    </row>
    <row r="20" spans="1:15" ht="79.2" x14ac:dyDescent="0.3">
      <c r="A20" s="5" t="s">
        <v>24</v>
      </c>
      <c r="B20" s="7" t="s">
        <v>276</v>
      </c>
      <c r="C20" s="7" t="s">
        <v>275</v>
      </c>
      <c r="D20" s="8" t="s">
        <v>251</v>
      </c>
      <c r="E20" s="33">
        <v>10</v>
      </c>
      <c r="F20" s="8"/>
      <c r="G20" s="21"/>
      <c r="H20" s="21"/>
      <c r="I20" s="21"/>
      <c r="J20" s="21"/>
      <c r="K20" s="21"/>
      <c r="L20" s="21"/>
      <c r="M20" s="21"/>
    </row>
    <row r="21" spans="1:15" x14ac:dyDescent="0.3">
      <c r="A21" s="5" t="s">
        <v>25</v>
      </c>
      <c r="B21" s="7" t="s">
        <v>294</v>
      </c>
      <c r="C21" s="7" t="s">
        <v>298</v>
      </c>
      <c r="D21" s="8" t="s">
        <v>431</v>
      </c>
      <c r="E21" s="33">
        <v>30</v>
      </c>
      <c r="F21" s="8"/>
      <c r="G21" s="21"/>
      <c r="H21" s="21"/>
      <c r="I21" s="21"/>
      <c r="J21" s="21"/>
      <c r="K21" s="21"/>
      <c r="L21" s="21"/>
      <c r="M21" s="21"/>
    </row>
    <row r="22" spans="1:15" x14ac:dyDescent="0.3">
      <c r="A22" s="5" t="s">
        <v>27</v>
      </c>
      <c r="B22" s="7" t="s">
        <v>294</v>
      </c>
      <c r="C22" s="7" t="s">
        <v>249</v>
      </c>
      <c r="D22" s="8" t="s">
        <v>250</v>
      </c>
      <c r="E22" s="33">
        <v>20</v>
      </c>
      <c r="F22" s="8"/>
      <c r="G22" s="21"/>
      <c r="H22" s="21"/>
      <c r="I22" s="21"/>
      <c r="J22" s="21"/>
      <c r="K22" s="21"/>
      <c r="L22" s="21"/>
      <c r="M22" s="21"/>
    </row>
    <row r="23" spans="1:15" x14ac:dyDescent="0.3">
      <c r="A23" s="5" t="s">
        <v>28</v>
      </c>
      <c r="B23" s="7" t="s">
        <v>394</v>
      </c>
      <c r="C23" s="7" t="s">
        <v>396</v>
      </c>
      <c r="D23" s="8" t="s">
        <v>395</v>
      </c>
      <c r="E23" s="33">
        <v>700</v>
      </c>
      <c r="F23" s="8"/>
      <c r="G23" s="21"/>
      <c r="H23" s="21"/>
      <c r="I23" s="21"/>
      <c r="J23" s="21"/>
      <c r="K23" s="21"/>
      <c r="L23" s="21"/>
      <c r="M23" s="21"/>
    </row>
    <row r="24" spans="1:15" x14ac:dyDescent="0.3">
      <c r="A24" s="5" t="s">
        <v>30</v>
      </c>
      <c r="B24" s="7" t="s">
        <v>315</v>
      </c>
      <c r="C24" s="7" t="s">
        <v>316</v>
      </c>
      <c r="D24" s="8" t="s">
        <v>13</v>
      </c>
      <c r="E24" s="33">
        <v>20</v>
      </c>
      <c r="F24" s="8"/>
      <c r="G24" s="21"/>
      <c r="H24" s="21"/>
      <c r="I24" s="21"/>
      <c r="J24" s="21"/>
      <c r="K24" s="21"/>
      <c r="L24" s="21"/>
      <c r="M24" s="21"/>
    </row>
    <row r="25" spans="1:15" ht="20.399999999999999" x14ac:dyDescent="0.3">
      <c r="A25" s="5" t="s">
        <v>31</v>
      </c>
      <c r="B25" s="7" t="s">
        <v>336</v>
      </c>
      <c r="C25" s="7" t="s">
        <v>337</v>
      </c>
      <c r="D25" s="8" t="s">
        <v>338</v>
      </c>
      <c r="E25" s="33">
        <v>800</v>
      </c>
      <c r="F25" s="8"/>
      <c r="G25" s="40">
        <v>5</v>
      </c>
      <c r="H25" s="40">
        <v>2.62</v>
      </c>
      <c r="I25" s="48">
        <f>H25*E25</f>
        <v>2096</v>
      </c>
      <c r="J25" s="40">
        <v>10</v>
      </c>
      <c r="K25" s="43">
        <v>26.15</v>
      </c>
      <c r="L25" s="44" t="s">
        <v>654</v>
      </c>
      <c r="M25" s="40" t="s">
        <v>621</v>
      </c>
      <c r="N25" s="36">
        <v>24.9</v>
      </c>
      <c r="O25" s="20">
        <v>26.15</v>
      </c>
    </row>
    <row r="26" spans="1:15" x14ac:dyDescent="0.3">
      <c r="A26" s="5" t="s">
        <v>32</v>
      </c>
      <c r="B26" s="7" t="s">
        <v>334</v>
      </c>
      <c r="C26" s="7" t="s">
        <v>335</v>
      </c>
      <c r="D26" s="8" t="s">
        <v>319</v>
      </c>
      <c r="E26" s="33">
        <v>10</v>
      </c>
      <c r="F26" s="8"/>
      <c r="G26" s="21"/>
      <c r="H26" s="21"/>
      <c r="I26" s="21"/>
      <c r="J26" s="21"/>
      <c r="K26" s="21"/>
      <c r="L26" s="21"/>
      <c r="M26" s="21"/>
    </row>
    <row r="27" spans="1:15" x14ac:dyDescent="0.3">
      <c r="A27" s="5" t="s">
        <v>33</v>
      </c>
      <c r="B27" s="7" t="s">
        <v>332</v>
      </c>
      <c r="C27" s="7" t="s">
        <v>333</v>
      </c>
      <c r="D27" s="8" t="s">
        <v>5</v>
      </c>
      <c r="E27" s="33">
        <v>2</v>
      </c>
      <c r="F27" s="8"/>
      <c r="G27" s="21"/>
      <c r="H27" s="21"/>
      <c r="I27" s="21"/>
      <c r="J27" s="21"/>
      <c r="K27" s="21"/>
      <c r="L27" s="21"/>
      <c r="M27" s="21"/>
    </row>
    <row r="28" spans="1:15" x14ac:dyDescent="0.3">
      <c r="A28" s="5" t="s">
        <v>34</v>
      </c>
      <c r="B28" s="7" t="s">
        <v>320</v>
      </c>
      <c r="C28" s="7" t="s">
        <v>321</v>
      </c>
      <c r="D28" s="8" t="s">
        <v>322</v>
      </c>
      <c r="E28" s="33">
        <v>60</v>
      </c>
      <c r="F28" s="8"/>
      <c r="G28" s="21"/>
      <c r="H28" s="21"/>
      <c r="I28" s="21"/>
      <c r="J28" s="21"/>
      <c r="K28" s="21"/>
      <c r="L28" s="21"/>
      <c r="M28" s="21"/>
    </row>
    <row r="29" spans="1:15" x14ac:dyDescent="0.3">
      <c r="A29" s="5" t="s">
        <v>35</v>
      </c>
      <c r="B29" s="7" t="s">
        <v>277</v>
      </c>
      <c r="C29" s="7" t="s">
        <v>278</v>
      </c>
      <c r="D29" s="8" t="s">
        <v>52</v>
      </c>
      <c r="E29" s="33">
        <v>2</v>
      </c>
      <c r="F29" s="8"/>
      <c r="G29" s="21"/>
      <c r="H29" s="21"/>
      <c r="I29" s="21"/>
      <c r="J29" s="21"/>
      <c r="K29" s="21"/>
      <c r="L29" s="21"/>
      <c r="M29" s="21"/>
    </row>
    <row r="30" spans="1:15" x14ac:dyDescent="0.3">
      <c r="A30" s="5" t="s">
        <v>37</v>
      </c>
      <c r="B30" s="7" t="s">
        <v>279</v>
      </c>
      <c r="C30" s="7" t="s">
        <v>280</v>
      </c>
      <c r="D30" s="8" t="s">
        <v>281</v>
      </c>
      <c r="E30" s="33">
        <v>70</v>
      </c>
      <c r="F30" s="8"/>
      <c r="G30" s="21"/>
      <c r="H30" s="21"/>
      <c r="I30" s="21"/>
      <c r="J30" s="21"/>
      <c r="K30" s="21"/>
      <c r="L30" s="21"/>
      <c r="M30" s="21"/>
    </row>
    <row r="31" spans="1:15" x14ac:dyDescent="0.3">
      <c r="A31" s="5" t="s">
        <v>39</v>
      </c>
      <c r="B31" s="7" t="s">
        <v>51</v>
      </c>
      <c r="C31" s="7" t="s">
        <v>295</v>
      </c>
      <c r="D31" s="8" t="s">
        <v>52</v>
      </c>
      <c r="E31" s="33">
        <v>2</v>
      </c>
      <c r="F31" s="8"/>
      <c r="G31" s="21"/>
      <c r="H31" s="21"/>
      <c r="I31" s="21"/>
      <c r="J31" s="21"/>
      <c r="K31" s="21"/>
      <c r="L31" s="21"/>
      <c r="M31" s="21"/>
    </row>
    <row r="32" spans="1:15" x14ac:dyDescent="0.3">
      <c r="A32" s="5" t="s">
        <v>40</v>
      </c>
      <c r="B32" s="7" t="s">
        <v>36</v>
      </c>
      <c r="C32" s="7" t="s">
        <v>375</v>
      </c>
      <c r="D32" s="8" t="s">
        <v>5</v>
      </c>
      <c r="E32" s="33">
        <v>2</v>
      </c>
      <c r="F32" s="8"/>
      <c r="G32" s="21"/>
      <c r="H32" s="21"/>
      <c r="I32" s="21"/>
      <c r="J32" s="21"/>
      <c r="K32" s="21"/>
      <c r="L32" s="21"/>
      <c r="M32" s="21"/>
    </row>
    <row r="33" spans="1:15" x14ac:dyDescent="0.3">
      <c r="A33" s="5" t="s">
        <v>41</v>
      </c>
      <c r="B33" s="7" t="s">
        <v>282</v>
      </c>
      <c r="C33" s="7" t="s">
        <v>283</v>
      </c>
      <c r="D33" s="8" t="s">
        <v>251</v>
      </c>
      <c r="E33" s="33">
        <v>10</v>
      </c>
      <c r="F33" s="8"/>
      <c r="G33" s="21"/>
      <c r="H33" s="21"/>
      <c r="I33" s="21"/>
      <c r="J33" s="21"/>
      <c r="K33" s="21"/>
      <c r="L33" s="21"/>
      <c r="M33" s="21"/>
    </row>
    <row r="34" spans="1:15" x14ac:dyDescent="0.3">
      <c r="A34" s="5" t="s">
        <v>42</v>
      </c>
      <c r="B34" s="7" t="s">
        <v>282</v>
      </c>
      <c r="C34" s="7" t="s">
        <v>284</v>
      </c>
      <c r="D34" s="8" t="s">
        <v>251</v>
      </c>
      <c r="E34" s="33">
        <v>10</v>
      </c>
      <c r="F34" s="8"/>
      <c r="G34" s="21"/>
      <c r="H34" s="21"/>
      <c r="I34" s="21"/>
      <c r="J34" s="21"/>
      <c r="K34" s="21"/>
      <c r="L34" s="21"/>
      <c r="M34" s="21"/>
    </row>
    <row r="35" spans="1:15" x14ac:dyDescent="0.3">
      <c r="A35" s="5" t="s">
        <v>44</v>
      </c>
      <c r="B35" s="7" t="s">
        <v>285</v>
      </c>
      <c r="C35" s="7" t="s">
        <v>286</v>
      </c>
      <c r="D35" s="8" t="s">
        <v>287</v>
      </c>
      <c r="E35" s="33">
        <v>130</v>
      </c>
      <c r="F35" s="8"/>
      <c r="G35" s="21"/>
      <c r="H35" s="21"/>
      <c r="I35" s="21"/>
      <c r="J35" s="21"/>
      <c r="K35" s="21"/>
      <c r="L35" s="21"/>
      <c r="M35" s="21"/>
    </row>
    <row r="36" spans="1:15" x14ac:dyDescent="0.3">
      <c r="A36" s="5" t="s">
        <v>45</v>
      </c>
      <c r="B36" s="7" t="s">
        <v>288</v>
      </c>
      <c r="C36" s="7" t="s">
        <v>289</v>
      </c>
      <c r="D36" s="8" t="s">
        <v>290</v>
      </c>
      <c r="E36" s="33">
        <v>200</v>
      </c>
      <c r="F36" s="8"/>
      <c r="G36" s="21"/>
      <c r="H36" s="21"/>
      <c r="I36" s="21"/>
      <c r="J36" s="21"/>
      <c r="K36" s="21"/>
      <c r="L36" s="21"/>
      <c r="M36" s="21"/>
    </row>
    <row r="37" spans="1:15" x14ac:dyDescent="0.3">
      <c r="A37" s="5" t="s">
        <v>46</v>
      </c>
      <c r="B37" s="7" t="s">
        <v>291</v>
      </c>
      <c r="C37" s="7" t="s">
        <v>292</v>
      </c>
      <c r="D37" s="8" t="s">
        <v>262</v>
      </c>
      <c r="E37" s="33">
        <v>10</v>
      </c>
      <c r="F37" s="8"/>
      <c r="G37" s="21"/>
      <c r="H37" s="21"/>
      <c r="I37" s="21"/>
      <c r="J37" s="21"/>
      <c r="K37" s="21"/>
      <c r="L37" s="21"/>
      <c r="M37" s="21"/>
    </row>
    <row r="38" spans="1:15" x14ac:dyDescent="0.2">
      <c r="A38" s="5" t="s">
        <v>47</v>
      </c>
      <c r="B38" s="7" t="s">
        <v>235</v>
      </c>
      <c r="C38" s="7" t="s">
        <v>293</v>
      </c>
      <c r="D38" s="8" t="s">
        <v>13</v>
      </c>
      <c r="E38" s="6">
        <v>20</v>
      </c>
      <c r="F38" s="31" t="s">
        <v>610</v>
      </c>
      <c r="G38" s="31">
        <v>5</v>
      </c>
      <c r="H38" s="32">
        <f>K38</f>
        <v>12.125820000000001</v>
      </c>
      <c r="I38" s="35">
        <f>H38*E38</f>
        <v>242.51640000000003</v>
      </c>
      <c r="J38" s="31">
        <v>14</v>
      </c>
      <c r="K38" s="32">
        <v>12.125820000000001</v>
      </c>
      <c r="L38" s="32" t="s">
        <v>611</v>
      </c>
      <c r="M38" s="31" t="s">
        <v>612</v>
      </c>
      <c r="N38" s="37">
        <v>11.548400000000001</v>
      </c>
      <c r="O38" s="38">
        <f t="shared" ref="O38" si="2">N38+N38*0.05</f>
        <v>12.125820000000001</v>
      </c>
    </row>
    <row r="39" spans="1:15" x14ac:dyDescent="0.3">
      <c r="A39" s="5" t="s">
        <v>48</v>
      </c>
      <c r="B39" s="7" t="s">
        <v>296</v>
      </c>
      <c r="C39" s="7" t="s">
        <v>297</v>
      </c>
      <c r="D39" s="8" t="s">
        <v>5</v>
      </c>
      <c r="E39" s="33">
        <v>2</v>
      </c>
      <c r="F39" s="8"/>
      <c r="G39" s="21"/>
      <c r="H39" s="21"/>
      <c r="I39" s="21"/>
      <c r="J39" s="21"/>
      <c r="K39" s="21"/>
      <c r="L39" s="21"/>
      <c r="M39" s="21"/>
    </row>
    <row r="40" spans="1:15" x14ac:dyDescent="0.3">
      <c r="A40" s="5" t="s">
        <v>49</v>
      </c>
      <c r="B40" s="7" t="s">
        <v>299</v>
      </c>
      <c r="C40" s="7" t="s">
        <v>300</v>
      </c>
      <c r="D40" s="8" t="s">
        <v>5</v>
      </c>
      <c r="E40" s="33">
        <v>2</v>
      </c>
      <c r="F40" s="8"/>
      <c r="G40" s="21"/>
      <c r="H40" s="21"/>
      <c r="I40" s="21"/>
      <c r="J40" s="21"/>
      <c r="K40" s="21"/>
      <c r="L40" s="21"/>
      <c r="M40" s="21"/>
    </row>
    <row r="41" spans="1:15" x14ac:dyDescent="0.3">
      <c r="A41" s="5" t="s">
        <v>50</v>
      </c>
      <c r="B41" s="7" t="s">
        <v>301</v>
      </c>
      <c r="C41" s="7" t="s">
        <v>302</v>
      </c>
      <c r="D41" s="8" t="s">
        <v>303</v>
      </c>
      <c r="E41" s="33">
        <v>10</v>
      </c>
      <c r="F41" s="8"/>
      <c r="G41" s="21"/>
      <c r="H41" s="21"/>
      <c r="I41" s="21"/>
      <c r="J41" s="21"/>
      <c r="K41" s="21"/>
      <c r="L41" s="21"/>
      <c r="M41" s="21"/>
    </row>
    <row r="42" spans="1:15" x14ac:dyDescent="0.3">
      <c r="A42" s="5" t="s">
        <v>53</v>
      </c>
      <c r="B42" s="7" t="s">
        <v>54</v>
      </c>
      <c r="C42" s="7" t="s">
        <v>304</v>
      </c>
      <c r="D42" s="8" t="s">
        <v>5</v>
      </c>
      <c r="E42" s="33">
        <v>2</v>
      </c>
      <c r="F42" s="8"/>
      <c r="G42" s="21"/>
      <c r="H42" s="21"/>
      <c r="I42" s="21"/>
      <c r="J42" s="21"/>
      <c r="K42" s="21"/>
      <c r="L42" s="21"/>
      <c r="M42" s="21"/>
    </row>
    <row r="43" spans="1:15" x14ac:dyDescent="0.3">
      <c r="A43" s="5" t="s">
        <v>55</v>
      </c>
      <c r="B43" s="7" t="s">
        <v>305</v>
      </c>
      <c r="C43" s="7" t="s">
        <v>306</v>
      </c>
      <c r="D43" s="8" t="s">
        <v>307</v>
      </c>
      <c r="E43" s="33">
        <v>10</v>
      </c>
      <c r="F43" s="8"/>
      <c r="G43" s="21"/>
      <c r="H43" s="21"/>
      <c r="I43" s="21"/>
      <c r="J43" s="21"/>
      <c r="K43" s="21"/>
      <c r="L43" s="21"/>
      <c r="M43" s="21"/>
    </row>
    <row r="44" spans="1:15" x14ac:dyDescent="0.2">
      <c r="A44" s="5" t="s">
        <v>56</v>
      </c>
      <c r="B44" s="7" t="s">
        <v>110</v>
      </c>
      <c r="C44" s="7" t="s">
        <v>308</v>
      </c>
      <c r="D44" s="8" t="s">
        <v>309</v>
      </c>
      <c r="E44" s="6">
        <v>500</v>
      </c>
      <c r="F44" s="31" t="s">
        <v>613</v>
      </c>
      <c r="G44" s="31">
        <v>21</v>
      </c>
      <c r="H44" s="32">
        <f>K44</f>
        <v>0.68413400000000002</v>
      </c>
      <c r="I44" s="35">
        <f>H44*E44</f>
        <v>342.06700000000001</v>
      </c>
      <c r="J44" s="31">
        <v>1</v>
      </c>
      <c r="K44" s="32">
        <v>0.68413400000000002</v>
      </c>
      <c r="L44" s="32" t="s">
        <v>614</v>
      </c>
      <c r="M44" s="31" t="s">
        <v>615</v>
      </c>
      <c r="N44" s="37">
        <v>0.56540000000000001</v>
      </c>
      <c r="O44" s="38">
        <f>N44+N44*0.21</f>
        <v>0.68413400000000002</v>
      </c>
    </row>
    <row r="45" spans="1:15" x14ac:dyDescent="0.3">
      <c r="A45" s="5" t="s">
        <v>57</v>
      </c>
      <c r="B45" s="7" t="s">
        <v>310</v>
      </c>
      <c r="C45" s="7" t="s">
        <v>311</v>
      </c>
      <c r="D45" s="8" t="s">
        <v>312</v>
      </c>
      <c r="E45" s="33">
        <v>25</v>
      </c>
      <c r="F45" s="8"/>
      <c r="G45" s="21"/>
      <c r="H45" s="21"/>
      <c r="I45" s="21"/>
      <c r="J45" s="21"/>
      <c r="K45" s="21"/>
      <c r="L45" s="21"/>
      <c r="M45" s="21"/>
    </row>
    <row r="46" spans="1:15" x14ac:dyDescent="0.3">
      <c r="A46" s="5" t="s">
        <v>58</v>
      </c>
      <c r="B46" s="7" t="s">
        <v>313</v>
      </c>
      <c r="C46" s="7" t="s">
        <v>314</v>
      </c>
      <c r="D46" s="8" t="s">
        <v>303</v>
      </c>
      <c r="E46" s="33">
        <v>10</v>
      </c>
      <c r="F46" s="8"/>
      <c r="G46" s="21"/>
      <c r="H46" s="21"/>
      <c r="I46" s="21"/>
      <c r="J46" s="21"/>
      <c r="K46" s="21"/>
      <c r="L46" s="21"/>
      <c r="M46" s="21"/>
    </row>
    <row r="47" spans="1:15" x14ac:dyDescent="0.3">
      <c r="A47" s="5" t="s">
        <v>59</v>
      </c>
      <c r="B47" s="7" t="s">
        <v>317</v>
      </c>
      <c r="C47" s="7" t="s">
        <v>318</v>
      </c>
      <c r="D47" s="8" t="s">
        <v>319</v>
      </c>
      <c r="E47" s="33">
        <v>10</v>
      </c>
      <c r="F47" s="8"/>
      <c r="G47" s="21"/>
      <c r="H47" s="21"/>
      <c r="I47" s="21"/>
      <c r="J47" s="21"/>
      <c r="K47" s="21"/>
      <c r="L47" s="21"/>
      <c r="M47" s="21"/>
    </row>
    <row r="48" spans="1:15" x14ac:dyDescent="0.2">
      <c r="A48" s="5" t="s">
        <v>60</v>
      </c>
      <c r="B48" s="7" t="s">
        <v>323</v>
      </c>
      <c r="C48" s="7" t="s">
        <v>324</v>
      </c>
      <c r="D48" s="8" t="s">
        <v>325</v>
      </c>
      <c r="E48" s="6">
        <v>20</v>
      </c>
      <c r="F48" s="31" t="s">
        <v>616</v>
      </c>
      <c r="G48" s="31">
        <v>5</v>
      </c>
      <c r="H48" s="32">
        <f>K48</f>
        <v>0.91244999999999998</v>
      </c>
      <c r="I48" s="35">
        <f>H48*E48</f>
        <v>18.248999999999999</v>
      </c>
      <c r="J48" s="31">
        <v>1</v>
      </c>
      <c r="K48" s="32">
        <v>0.91244999999999998</v>
      </c>
      <c r="L48" s="32" t="s">
        <v>617</v>
      </c>
      <c r="M48" s="31" t="s">
        <v>618</v>
      </c>
      <c r="N48" s="37">
        <v>0.86899999999999999</v>
      </c>
      <c r="O48" s="38">
        <f t="shared" ref="O48" si="3">N48+N48*0.05</f>
        <v>0.91244999999999998</v>
      </c>
    </row>
    <row r="49" spans="1:15" x14ac:dyDescent="0.3">
      <c r="A49" s="5" t="s">
        <v>61</v>
      </c>
      <c r="B49" s="7" t="s">
        <v>326</v>
      </c>
      <c r="C49" s="7" t="s">
        <v>327</v>
      </c>
      <c r="D49" s="8" t="s">
        <v>328</v>
      </c>
      <c r="E49" s="33">
        <v>50</v>
      </c>
      <c r="F49" s="8"/>
      <c r="G49" s="21"/>
      <c r="H49" s="21"/>
      <c r="I49" s="21"/>
      <c r="J49" s="21"/>
      <c r="K49" s="21"/>
      <c r="L49" s="21"/>
      <c r="M49" s="21"/>
    </row>
    <row r="50" spans="1:15" x14ac:dyDescent="0.3">
      <c r="A50" s="5" t="s">
        <v>62</v>
      </c>
      <c r="B50" s="7" t="s">
        <v>329</v>
      </c>
      <c r="C50" s="7" t="s">
        <v>330</v>
      </c>
      <c r="D50" s="8" t="s">
        <v>331</v>
      </c>
      <c r="E50" s="33">
        <v>80</v>
      </c>
      <c r="F50" s="8"/>
      <c r="G50" s="21"/>
      <c r="H50" s="21"/>
      <c r="I50" s="21"/>
      <c r="J50" s="21"/>
      <c r="K50" s="21"/>
      <c r="L50" s="21"/>
      <c r="M50" s="21"/>
    </row>
    <row r="51" spans="1:15" x14ac:dyDescent="0.2">
      <c r="A51" s="5" t="s">
        <v>63</v>
      </c>
      <c r="B51" s="7" t="s">
        <v>339</v>
      </c>
      <c r="C51" s="7" t="s">
        <v>340</v>
      </c>
      <c r="D51" s="8" t="s">
        <v>431</v>
      </c>
      <c r="E51" s="6">
        <v>30</v>
      </c>
      <c r="F51" s="31" t="s">
        <v>619</v>
      </c>
      <c r="G51" s="31">
        <v>5</v>
      </c>
      <c r="H51" s="32">
        <f>K51/50*30</f>
        <v>5.4022500000000013</v>
      </c>
      <c r="I51" s="35">
        <f>H51*E51</f>
        <v>162.06750000000005</v>
      </c>
      <c r="J51" s="31">
        <v>50</v>
      </c>
      <c r="K51" s="32">
        <v>9.0037500000000019</v>
      </c>
      <c r="L51" s="32" t="s">
        <v>620</v>
      </c>
      <c r="M51" s="31" t="s">
        <v>621</v>
      </c>
      <c r="N51" s="37">
        <v>8.5750000000000011</v>
      </c>
      <c r="O51" s="38">
        <f t="shared" ref="O51" si="4">N51+N51*0.05</f>
        <v>9.0037500000000019</v>
      </c>
    </row>
    <row r="52" spans="1:15" x14ac:dyDescent="0.3">
      <c r="A52" s="5" t="s">
        <v>67</v>
      </c>
      <c r="B52" s="7" t="s">
        <v>339</v>
      </c>
      <c r="C52" s="7" t="s">
        <v>341</v>
      </c>
      <c r="D52" s="8" t="s">
        <v>319</v>
      </c>
      <c r="E52" s="33">
        <v>10</v>
      </c>
      <c r="F52" s="8"/>
      <c r="G52" s="21"/>
      <c r="H52" s="21"/>
      <c r="I52" s="21"/>
      <c r="J52" s="21"/>
      <c r="K52" s="21"/>
      <c r="L52" s="21"/>
      <c r="M52" s="21"/>
    </row>
    <row r="53" spans="1:15" x14ac:dyDescent="0.2">
      <c r="A53" s="5" t="s">
        <v>71</v>
      </c>
      <c r="B53" s="7" t="s">
        <v>342</v>
      </c>
      <c r="C53" s="7" t="s">
        <v>343</v>
      </c>
      <c r="D53" s="8" t="s">
        <v>344</v>
      </c>
      <c r="E53" s="6">
        <v>120</v>
      </c>
      <c r="F53" s="31" t="s">
        <v>622</v>
      </c>
      <c r="G53" s="31">
        <v>5</v>
      </c>
      <c r="H53" s="32">
        <f>K53</f>
        <v>5.9145450000000004</v>
      </c>
      <c r="I53" s="35">
        <f>H53*E53</f>
        <v>709.74540000000002</v>
      </c>
      <c r="J53" s="31">
        <v>1</v>
      </c>
      <c r="K53" s="32">
        <v>5.9145450000000004</v>
      </c>
      <c r="L53" s="32" t="s">
        <v>623</v>
      </c>
      <c r="M53" s="31" t="s">
        <v>624</v>
      </c>
      <c r="N53" s="37">
        <v>5.6329000000000002</v>
      </c>
      <c r="O53" s="38">
        <f t="shared" ref="O53" si="5">N53+N53*0.05</f>
        <v>5.9145450000000004</v>
      </c>
    </row>
    <row r="54" spans="1:15" x14ac:dyDescent="0.3">
      <c r="A54" s="5" t="s">
        <v>75</v>
      </c>
      <c r="B54" s="7" t="s">
        <v>345</v>
      </c>
      <c r="C54" s="7" t="s">
        <v>423</v>
      </c>
      <c r="D54" s="8" t="s">
        <v>346</v>
      </c>
      <c r="E54" s="33">
        <v>5</v>
      </c>
      <c r="F54" s="8"/>
      <c r="G54" s="21"/>
      <c r="H54" s="21"/>
      <c r="I54" s="21"/>
      <c r="J54" s="21"/>
      <c r="K54" s="21"/>
      <c r="L54" s="21"/>
      <c r="M54" s="21"/>
    </row>
    <row r="55" spans="1:15" x14ac:dyDescent="0.3">
      <c r="A55" s="5" t="s">
        <v>77</v>
      </c>
      <c r="B55" s="7" t="s">
        <v>376</v>
      </c>
      <c r="C55" s="7" t="s">
        <v>379</v>
      </c>
      <c r="D55" s="8" t="s">
        <v>380</v>
      </c>
      <c r="E55" s="33">
        <v>3000</v>
      </c>
      <c r="F55" s="8"/>
      <c r="G55" s="21"/>
      <c r="H55" s="21"/>
      <c r="I55" s="21"/>
      <c r="J55" s="21"/>
      <c r="K55" s="21"/>
      <c r="L55" s="21"/>
      <c r="M55" s="21"/>
    </row>
    <row r="56" spans="1:15" x14ac:dyDescent="0.3">
      <c r="A56" s="5" t="s">
        <v>81</v>
      </c>
      <c r="B56" s="7" t="s">
        <v>347</v>
      </c>
      <c r="C56" s="7" t="s">
        <v>348</v>
      </c>
      <c r="D56" s="8" t="s">
        <v>349</v>
      </c>
      <c r="E56" s="33">
        <v>5</v>
      </c>
      <c r="F56" s="8"/>
      <c r="G56" s="21"/>
      <c r="H56" s="21"/>
      <c r="I56" s="21"/>
      <c r="J56" s="21"/>
      <c r="K56" s="21"/>
      <c r="L56" s="21"/>
      <c r="M56" s="21"/>
    </row>
    <row r="57" spans="1:15" x14ac:dyDescent="0.3">
      <c r="A57" s="5" t="s">
        <v>83</v>
      </c>
      <c r="B57" s="7" t="s">
        <v>350</v>
      </c>
      <c r="C57" s="7" t="s">
        <v>351</v>
      </c>
      <c r="D57" s="8" t="s">
        <v>352</v>
      </c>
      <c r="E57" s="33">
        <v>8</v>
      </c>
      <c r="F57" s="8"/>
      <c r="G57" s="21"/>
      <c r="H57" s="21"/>
      <c r="I57" s="21"/>
      <c r="J57" s="21"/>
      <c r="K57" s="21"/>
      <c r="L57" s="21"/>
      <c r="M57" s="21"/>
    </row>
    <row r="58" spans="1:15" x14ac:dyDescent="0.3">
      <c r="A58" s="5" t="s">
        <v>86</v>
      </c>
      <c r="B58" s="7" t="s">
        <v>353</v>
      </c>
      <c r="C58" s="7" t="s">
        <v>354</v>
      </c>
      <c r="D58" s="8" t="s">
        <v>281</v>
      </c>
      <c r="E58" s="33">
        <v>70</v>
      </c>
      <c r="F58" s="8"/>
      <c r="G58" s="21"/>
      <c r="H58" s="21"/>
      <c r="I58" s="21"/>
      <c r="J58" s="21"/>
      <c r="K58" s="21"/>
      <c r="L58" s="21"/>
      <c r="M58" s="21"/>
    </row>
    <row r="59" spans="1:15" x14ac:dyDescent="0.3">
      <c r="A59" s="5" t="s">
        <v>89</v>
      </c>
      <c r="B59" s="7" t="s">
        <v>355</v>
      </c>
      <c r="C59" s="7" t="s">
        <v>356</v>
      </c>
      <c r="D59" s="8" t="s">
        <v>5</v>
      </c>
      <c r="E59" s="33">
        <v>2</v>
      </c>
      <c r="F59" s="8"/>
      <c r="G59" s="21"/>
      <c r="H59" s="21"/>
      <c r="I59" s="21"/>
      <c r="J59" s="21"/>
      <c r="K59" s="21"/>
      <c r="L59" s="21"/>
      <c r="M59" s="21"/>
    </row>
    <row r="60" spans="1:15" x14ac:dyDescent="0.2">
      <c r="A60" s="5" t="s">
        <v>93</v>
      </c>
      <c r="B60" s="7" t="s">
        <v>19</v>
      </c>
      <c r="C60" s="7" t="s">
        <v>363</v>
      </c>
      <c r="D60" s="8" t="s">
        <v>364</v>
      </c>
      <c r="E60" s="6">
        <v>600</v>
      </c>
      <c r="F60" s="31" t="s">
        <v>625</v>
      </c>
      <c r="G60" s="31">
        <v>5</v>
      </c>
      <c r="H60" s="32">
        <f>K60</f>
        <v>0.89050499999999999</v>
      </c>
      <c r="I60" s="35">
        <f>H60*E60</f>
        <v>534.303</v>
      </c>
      <c r="J60" s="31">
        <v>1</v>
      </c>
      <c r="K60" s="32">
        <v>0.89050499999999999</v>
      </c>
      <c r="L60" s="32" t="s">
        <v>626</v>
      </c>
      <c r="M60" s="31" t="s">
        <v>627</v>
      </c>
      <c r="N60" s="37">
        <v>0.84809999999999997</v>
      </c>
      <c r="O60" s="38">
        <f t="shared" ref="O60" si="6">N60+N60*0.05</f>
        <v>0.89050499999999999</v>
      </c>
    </row>
    <row r="61" spans="1:15" x14ac:dyDescent="0.3">
      <c r="A61" s="5" t="s">
        <v>95</v>
      </c>
      <c r="B61" s="7" t="s">
        <v>38</v>
      </c>
      <c r="C61" s="7" t="s">
        <v>374</v>
      </c>
      <c r="D61" s="8" t="s">
        <v>5</v>
      </c>
      <c r="E61" s="33">
        <v>2</v>
      </c>
      <c r="F61" s="8"/>
      <c r="G61" s="21"/>
      <c r="H61" s="21"/>
      <c r="I61" s="21"/>
      <c r="J61" s="21"/>
      <c r="K61" s="21"/>
      <c r="L61" s="21"/>
      <c r="M61" s="21"/>
    </row>
    <row r="62" spans="1:15" ht="39.6" x14ac:dyDescent="0.3">
      <c r="A62" s="5" t="s">
        <v>98</v>
      </c>
      <c r="B62" s="7" t="s">
        <v>600</v>
      </c>
      <c r="C62" s="7" t="s">
        <v>415</v>
      </c>
      <c r="D62" s="8" t="s">
        <v>414</v>
      </c>
      <c r="E62" s="33">
        <v>400</v>
      </c>
      <c r="F62" s="8"/>
      <c r="G62" s="21"/>
      <c r="H62" s="21"/>
      <c r="I62" s="21"/>
      <c r="J62" s="21"/>
      <c r="K62" s="21"/>
      <c r="L62" s="21"/>
      <c r="M62" s="21"/>
    </row>
    <row r="63" spans="1:15" x14ac:dyDescent="0.3">
      <c r="A63" s="5" t="s">
        <v>100</v>
      </c>
      <c r="B63" s="7" t="s">
        <v>357</v>
      </c>
      <c r="C63" s="7" t="s">
        <v>358</v>
      </c>
      <c r="D63" s="8" t="s">
        <v>359</v>
      </c>
      <c r="E63" s="33">
        <v>3</v>
      </c>
      <c r="F63" s="8"/>
      <c r="G63" s="21"/>
      <c r="H63" s="21"/>
      <c r="I63" s="21"/>
      <c r="J63" s="21"/>
      <c r="K63" s="21"/>
      <c r="L63" s="21"/>
      <c r="M63" s="21"/>
    </row>
    <row r="64" spans="1:15" x14ac:dyDescent="0.3">
      <c r="A64" s="5" t="s">
        <v>102</v>
      </c>
      <c r="B64" s="7" t="s">
        <v>11</v>
      </c>
      <c r="C64" s="7" t="s">
        <v>12</v>
      </c>
      <c r="D64" s="8" t="s">
        <v>13</v>
      </c>
      <c r="E64" s="33">
        <v>20</v>
      </c>
      <c r="F64" s="8"/>
      <c r="G64" s="21"/>
      <c r="H64" s="21"/>
      <c r="I64" s="21"/>
      <c r="J64" s="21"/>
      <c r="K64" s="21"/>
      <c r="L64" s="21"/>
      <c r="M64" s="21"/>
    </row>
    <row r="65" spans="1:15" x14ac:dyDescent="0.3">
      <c r="A65" s="5" t="s">
        <v>105</v>
      </c>
      <c r="B65" s="7" t="s">
        <v>360</v>
      </c>
      <c r="C65" s="7" t="s">
        <v>361</v>
      </c>
      <c r="D65" s="8" t="s">
        <v>362</v>
      </c>
      <c r="E65" s="33">
        <v>150</v>
      </c>
      <c r="F65" s="8"/>
      <c r="G65" s="40">
        <v>5</v>
      </c>
      <c r="H65" s="40">
        <f>K65/5*10</f>
        <v>35.92</v>
      </c>
      <c r="I65" s="48">
        <f>H65*E65</f>
        <v>5388</v>
      </c>
      <c r="J65" s="40">
        <v>5</v>
      </c>
      <c r="K65" s="40">
        <v>17.96</v>
      </c>
      <c r="L65" s="40" t="s">
        <v>659</v>
      </c>
      <c r="M65" s="40" t="s">
        <v>621</v>
      </c>
      <c r="N65" s="20">
        <v>17.100000000000001</v>
      </c>
      <c r="O65" s="20">
        <v>17.96</v>
      </c>
    </row>
    <row r="66" spans="1:15" x14ac:dyDescent="0.2">
      <c r="A66" s="5" t="s">
        <v>107</v>
      </c>
      <c r="B66" s="7" t="s">
        <v>365</v>
      </c>
      <c r="C66" s="7" t="s">
        <v>366</v>
      </c>
      <c r="D66" s="8" t="s">
        <v>290</v>
      </c>
      <c r="E66" s="33">
        <v>200</v>
      </c>
      <c r="F66" s="8"/>
      <c r="G66" s="40">
        <v>5</v>
      </c>
      <c r="H66" s="42">
        <f>K66/100*50</f>
        <v>99.6</v>
      </c>
      <c r="I66" s="48">
        <f>H66*E66</f>
        <v>19920</v>
      </c>
      <c r="J66" s="40">
        <v>100</v>
      </c>
      <c r="K66" s="42">
        <v>199.2</v>
      </c>
      <c r="L66" s="40" t="s">
        <v>655</v>
      </c>
      <c r="M66" s="40" t="s">
        <v>621</v>
      </c>
      <c r="N66" s="20">
        <v>189.71</v>
      </c>
      <c r="O66" s="38">
        <v>199.2</v>
      </c>
    </row>
    <row r="67" spans="1:15" ht="26.4" x14ac:dyDescent="0.2">
      <c r="A67" s="5" t="s">
        <v>109</v>
      </c>
      <c r="B67" s="7" t="s">
        <v>248</v>
      </c>
      <c r="C67" s="7" t="s">
        <v>381</v>
      </c>
      <c r="D67" s="8" t="s">
        <v>325</v>
      </c>
      <c r="E67" s="6">
        <v>20</v>
      </c>
      <c r="F67" s="31" t="s">
        <v>628</v>
      </c>
      <c r="G67" s="31">
        <v>5</v>
      </c>
      <c r="H67" s="32">
        <f t="shared" ref="H67:H69" si="7">K67</f>
        <v>5.9804850000000007</v>
      </c>
      <c r="I67" s="35">
        <f t="shared" ref="I67:I69" si="8">H67*E67</f>
        <v>119.60970000000002</v>
      </c>
      <c r="J67" s="31">
        <v>1</v>
      </c>
      <c r="K67" s="32">
        <v>5.9804850000000007</v>
      </c>
      <c r="L67" s="32" t="s">
        <v>629</v>
      </c>
      <c r="M67" s="31" t="s">
        <v>630</v>
      </c>
      <c r="N67" s="37">
        <v>5.6957000000000004</v>
      </c>
      <c r="O67" s="38">
        <f t="shared" ref="O66:O69" si="9">N67+N67*0.05</f>
        <v>5.9804850000000007</v>
      </c>
    </row>
    <row r="68" spans="1:15" x14ac:dyDescent="0.2">
      <c r="A68" s="5" t="s">
        <v>112</v>
      </c>
      <c r="B68" s="7" t="s">
        <v>418</v>
      </c>
      <c r="C68" s="7" t="s">
        <v>419</v>
      </c>
      <c r="D68" s="8" t="s">
        <v>319</v>
      </c>
      <c r="E68" s="6">
        <v>10</v>
      </c>
      <c r="F68" s="31" t="s">
        <v>631</v>
      </c>
      <c r="G68" s="31">
        <v>5</v>
      </c>
      <c r="H68" s="32">
        <f t="shared" si="7"/>
        <v>13.829549999999999</v>
      </c>
      <c r="I68" s="35">
        <f t="shared" si="8"/>
        <v>138.2955</v>
      </c>
      <c r="J68" s="31">
        <v>10</v>
      </c>
      <c r="K68" s="32">
        <v>13.829549999999999</v>
      </c>
      <c r="L68" s="32" t="s">
        <v>632</v>
      </c>
      <c r="M68" s="31" t="s">
        <v>633</v>
      </c>
      <c r="N68" s="37">
        <v>13.170999999999999</v>
      </c>
      <c r="O68" s="38">
        <f t="shared" si="9"/>
        <v>13.829549999999999</v>
      </c>
    </row>
    <row r="69" spans="1:15" x14ac:dyDescent="0.2">
      <c r="A69" s="5" t="s">
        <v>115</v>
      </c>
      <c r="B69" s="7" t="s">
        <v>367</v>
      </c>
      <c r="C69" s="7" t="s">
        <v>383</v>
      </c>
      <c r="D69" s="8" t="s">
        <v>384</v>
      </c>
      <c r="E69" s="6">
        <v>150</v>
      </c>
      <c r="F69" s="31" t="s">
        <v>634</v>
      </c>
      <c r="G69" s="31">
        <v>5</v>
      </c>
      <c r="H69" s="32">
        <f t="shared" si="7"/>
        <v>2.968245</v>
      </c>
      <c r="I69" s="35">
        <f t="shared" si="8"/>
        <v>445.23675000000003</v>
      </c>
      <c r="J69" s="31">
        <v>1</v>
      </c>
      <c r="K69" s="32">
        <v>2.968245</v>
      </c>
      <c r="L69" s="32" t="s">
        <v>635</v>
      </c>
      <c r="M69" s="31" t="s">
        <v>636</v>
      </c>
      <c r="N69" s="37">
        <v>2.8269000000000002</v>
      </c>
      <c r="O69" s="38">
        <f t="shared" si="9"/>
        <v>2.968245</v>
      </c>
    </row>
    <row r="70" spans="1:15" x14ac:dyDescent="0.3">
      <c r="A70" s="5" t="s">
        <v>117</v>
      </c>
      <c r="B70" s="7" t="s">
        <v>368</v>
      </c>
      <c r="C70" s="7" t="s">
        <v>369</v>
      </c>
      <c r="D70" s="8" t="s">
        <v>382</v>
      </c>
      <c r="E70" s="33">
        <v>12</v>
      </c>
      <c r="F70" s="8"/>
      <c r="G70" s="21"/>
      <c r="H70" s="21"/>
      <c r="I70" s="21"/>
      <c r="J70" s="21"/>
      <c r="K70" s="21"/>
      <c r="L70" s="21"/>
      <c r="M70" s="21"/>
    </row>
    <row r="71" spans="1:15" x14ac:dyDescent="0.2">
      <c r="A71" s="5" t="s">
        <v>120</v>
      </c>
      <c r="B71" s="7" t="s">
        <v>370</v>
      </c>
      <c r="C71" s="7" t="s">
        <v>43</v>
      </c>
      <c r="D71" s="8" t="s">
        <v>371</v>
      </c>
      <c r="E71" s="6">
        <v>120</v>
      </c>
      <c r="F71" s="31" t="s">
        <v>637</v>
      </c>
      <c r="G71" s="31">
        <v>5</v>
      </c>
      <c r="H71" s="32">
        <f>K71</f>
        <v>1.747935</v>
      </c>
      <c r="I71" s="35">
        <f>H71*E71</f>
        <v>209.75220000000002</v>
      </c>
      <c r="J71" s="31">
        <v>1</v>
      </c>
      <c r="K71" s="32">
        <v>1.747935</v>
      </c>
      <c r="L71" s="32" t="s">
        <v>638</v>
      </c>
      <c r="M71" s="31" t="s">
        <v>639</v>
      </c>
      <c r="N71" s="37">
        <v>1.6647000000000001</v>
      </c>
      <c r="O71" s="38">
        <f t="shared" ref="O71" si="10">N71+N71*0.05</f>
        <v>1.747935</v>
      </c>
    </row>
    <row r="72" spans="1:15" x14ac:dyDescent="0.3">
      <c r="A72" s="5" t="s">
        <v>122</v>
      </c>
      <c r="B72" s="7" t="s">
        <v>377</v>
      </c>
      <c r="C72" s="7" t="s">
        <v>378</v>
      </c>
      <c r="D72" s="8" t="s">
        <v>319</v>
      </c>
      <c r="E72" s="33">
        <v>10</v>
      </c>
      <c r="F72" s="8"/>
      <c r="G72" s="21"/>
      <c r="H72" s="21"/>
      <c r="I72" s="21"/>
      <c r="J72" s="21"/>
      <c r="K72" s="21"/>
      <c r="L72" s="21"/>
      <c r="M72" s="21"/>
    </row>
    <row r="73" spans="1:15" x14ac:dyDescent="0.2">
      <c r="A73" s="5" t="s">
        <v>124</v>
      </c>
      <c r="B73" s="7" t="s">
        <v>385</v>
      </c>
      <c r="C73" s="7" t="s">
        <v>386</v>
      </c>
      <c r="D73" s="8" t="s">
        <v>5</v>
      </c>
      <c r="E73" s="6">
        <v>2</v>
      </c>
      <c r="F73" s="31" t="s">
        <v>640</v>
      </c>
      <c r="G73" s="31">
        <v>5</v>
      </c>
      <c r="H73" s="32">
        <f>K73/150*100</f>
        <v>16.180500000000002</v>
      </c>
      <c r="I73" s="35">
        <f>H73*E73</f>
        <v>32.361000000000004</v>
      </c>
      <c r="J73" s="31">
        <v>150</v>
      </c>
      <c r="K73" s="32">
        <v>24.27075</v>
      </c>
      <c r="L73" s="32" t="s">
        <v>641</v>
      </c>
      <c r="M73" s="31" t="s">
        <v>621</v>
      </c>
      <c r="N73" s="37">
        <v>23.114999999999998</v>
      </c>
      <c r="O73" s="38">
        <f t="shared" ref="O73" si="11">N73+N73*0.05</f>
        <v>24.27075</v>
      </c>
    </row>
    <row r="74" spans="1:15" x14ac:dyDescent="0.3">
      <c r="A74" s="5" t="s">
        <v>126</v>
      </c>
      <c r="B74" s="7" t="s">
        <v>387</v>
      </c>
      <c r="C74" s="7" t="s">
        <v>388</v>
      </c>
      <c r="D74" s="8" t="s">
        <v>262</v>
      </c>
      <c r="E74" s="33">
        <v>10</v>
      </c>
      <c r="F74" s="8"/>
      <c r="G74" s="21"/>
      <c r="H74" s="21"/>
      <c r="I74" s="21"/>
      <c r="J74" s="21"/>
      <c r="K74" s="21"/>
      <c r="L74" s="21"/>
      <c r="M74" s="21"/>
    </row>
    <row r="75" spans="1:15" x14ac:dyDescent="0.3">
      <c r="A75" s="5" t="s">
        <v>128</v>
      </c>
      <c r="B75" s="7" t="s">
        <v>389</v>
      </c>
      <c r="C75" s="7" t="s">
        <v>390</v>
      </c>
      <c r="D75" s="8" t="s">
        <v>5</v>
      </c>
      <c r="E75" s="33">
        <v>2</v>
      </c>
      <c r="F75" s="8"/>
      <c r="G75" s="21"/>
      <c r="H75" s="21"/>
      <c r="I75" s="21"/>
      <c r="J75" s="21"/>
      <c r="K75" s="21"/>
      <c r="L75" s="21"/>
      <c r="M75" s="21"/>
    </row>
    <row r="76" spans="1:15" x14ac:dyDescent="0.3">
      <c r="A76" s="5" t="s">
        <v>131</v>
      </c>
      <c r="B76" s="7" t="s">
        <v>389</v>
      </c>
      <c r="C76" s="7" t="s">
        <v>391</v>
      </c>
      <c r="D76" s="8" t="s">
        <v>392</v>
      </c>
      <c r="E76" s="33">
        <v>4</v>
      </c>
      <c r="F76" s="8"/>
      <c r="G76" s="21"/>
      <c r="H76" s="21"/>
      <c r="I76" s="21"/>
      <c r="J76" s="21"/>
      <c r="K76" s="21"/>
      <c r="L76" s="21"/>
      <c r="M76" s="21"/>
    </row>
    <row r="77" spans="1:15" x14ac:dyDescent="0.3">
      <c r="A77" s="5" t="s">
        <v>133</v>
      </c>
      <c r="B77" s="7" t="s">
        <v>416</v>
      </c>
      <c r="C77" s="7" t="s">
        <v>417</v>
      </c>
      <c r="D77" s="8" t="s">
        <v>325</v>
      </c>
      <c r="E77" s="33">
        <v>20</v>
      </c>
      <c r="F77" s="8"/>
      <c r="G77" s="21"/>
      <c r="H77" s="21"/>
      <c r="I77" s="21"/>
      <c r="J77" s="21"/>
      <c r="K77" s="21"/>
      <c r="L77" s="21"/>
      <c r="M77" s="21"/>
    </row>
    <row r="78" spans="1:15" x14ac:dyDescent="0.2">
      <c r="A78" s="5" t="s">
        <v>135</v>
      </c>
      <c r="B78" s="7" t="s">
        <v>433</v>
      </c>
      <c r="C78" s="7" t="s">
        <v>397</v>
      </c>
      <c r="D78" s="8" t="s">
        <v>398</v>
      </c>
      <c r="E78" s="6">
        <v>4</v>
      </c>
      <c r="F78" s="31" t="s">
        <v>642</v>
      </c>
      <c r="G78" s="31">
        <v>21</v>
      </c>
      <c r="H78" s="32">
        <v>12.1</v>
      </c>
      <c r="I78" s="35">
        <f>H78*E78</f>
        <v>48.4</v>
      </c>
      <c r="J78" s="31">
        <v>1</v>
      </c>
      <c r="K78" s="32">
        <v>12.1</v>
      </c>
      <c r="L78" s="32" t="s">
        <v>647</v>
      </c>
      <c r="M78" s="31"/>
      <c r="N78" s="37">
        <v>10</v>
      </c>
      <c r="O78" s="38">
        <f>N78+N78*0.21</f>
        <v>12.1</v>
      </c>
    </row>
    <row r="79" spans="1:15" ht="26.4" x14ac:dyDescent="0.3">
      <c r="A79" s="5" t="s">
        <v>137</v>
      </c>
      <c r="B79" s="7" t="s">
        <v>21</v>
      </c>
      <c r="C79" s="7" t="s">
        <v>22</v>
      </c>
      <c r="D79" s="8" t="s">
        <v>23</v>
      </c>
      <c r="E79" s="33">
        <v>300</v>
      </c>
      <c r="F79" s="8"/>
      <c r="G79" s="21"/>
      <c r="H79" s="21"/>
      <c r="I79" s="21"/>
      <c r="J79" s="21"/>
      <c r="K79" s="21"/>
      <c r="L79" s="21"/>
      <c r="M79" s="21"/>
    </row>
    <row r="80" spans="1:15" x14ac:dyDescent="0.3">
      <c r="A80" s="5" t="s">
        <v>139</v>
      </c>
      <c r="B80" s="7" t="s">
        <v>399</v>
      </c>
      <c r="C80" s="7" t="s">
        <v>400</v>
      </c>
      <c r="D80" s="8" t="s">
        <v>325</v>
      </c>
      <c r="E80" s="33">
        <v>20</v>
      </c>
      <c r="F80" s="8"/>
      <c r="G80" s="21"/>
      <c r="H80" s="21"/>
      <c r="I80" s="21"/>
      <c r="J80" s="21"/>
      <c r="K80" s="21"/>
      <c r="L80" s="21"/>
      <c r="M80" s="21"/>
    </row>
    <row r="81" spans="1:15" x14ac:dyDescent="0.3">
      <c r="A81" s="5" t="s">
        <v>141</v>
      </c>
      <c r="B81" s="7" t="s">
        <v>372</v>
      </c>
      <c r="C81" s="7" t="s">
        <v>373</v>
      </c>
      <c r="D81" s="8" t="s">
        <v>29</v>
      </c>
      <c r="E81" s="33">
        <v>3</v>
      </c>
      <c r="F81" s="8"/>
      <c r="G81" s="21"/>
      <c r="H81" s="21"/>
      <c r="I81" s="21"/>
      <c r="J81" s="21"/>
      <c r="K81" s="21"/>
      <c r="L81" s="21"/>
      <c r="M81" s="21"/>
    </row>
    <row r="82" spans="1:15" ht="39.6" x14ac:dyDescent="0.3">
      <c r="A82" s="5" t="s">
        <v>143</v>
      </c>
      <c r="B82" s="7" t="s">
        <v>421</v>
      </c>
      <c r="C82" s="7" t="s">
        <v>420</v>
      </c>
      <c r="D82" s="8" t="s">
        <v>17</v>
      </c>
      <c r="E82" s="33">
        <v>100</v>
      </c>
      <c r="F82" s="8"/>
      <c r="G82" s="21"/>
      <c r="H82" s="21"/>
      <c r="I82" s="21"/>
      <c r="J82" s="21"/>
      <c r="K82" s="21"/>
      <c r="L82" s="21"/>
      <c r="M82" s="21"/>
    </row>
    <row r="83" spans="1:15" x14ac:dyDescent="0.3">
      <c r="A83" s="5" t="s">
        <v>145</v>
      </c>
      <c r="B83" s="7" t="s">
        <v>401</v>
      </c>
      <c r="C83" s="7" t="s">
        <v>402</v>
      </c>
      <c r="D83" s="8" t="s">
        <v>319</v>
      </c>
      <c r="E83" s="33">
        <v>10</v>
      </c>
      <c r="F83" s="8"/>
      <c r="G83" s="21"/>
      <c r="H83" s="21"/>
      <c r="I83" s="21"/>
      <c r="J83" s="21"/>
      <c r="K83" s="21"/>
      <c r="L83" s="21"/>
      <c r="M83" s="21"/>
    </row>
    <row r="84" spans="1:15" x14ac:dyDescent="0.3">
      <c r="A84" s="5" t="s">
        <v>147</v>
      </c>
      <c r="B84" s="7" t="s">
        <v>403</v>
      </c>
      <c r="C84" s="7" t="s">
        <v>404</v>
      </c>
      <c r="D84" s="8" t="s">
        <v>393</v>
      </c>
      <c r="E84" s="33">
        <v>160</v>
      </c>
      <c r="F84" s="8"/>
      <c r="G84" s="21"/>
      <c r="H84" s="21"/>
      <c r="I84" s="21"/>
      <c r="J84" s="21"/>
      <c r="K84" s="21"/>
      <c r="L84" s="21"/>
      <c r="M84" s="21"/>
    </row>
    <row r="85" spans="1:15" ht="26.4" x14ac:dyDescent="0.2">
      <c r="A85" s="5" t="s">
        <v>149</v>
      </c>
      <c r="B85" s="7" t="s">
        <v>405</v>
      </c>
      <c r="C85" s="7" t="s">
        <v>406</v>
      </c>
      <c r="D85" s="8" t="s">
        <v>432</v>
      </c>
      <c r="E85" s="6">
        <v>500</v>
      </c>
      <c r="F85" s="31" t="s">
        <v>643</v>
      </c>
      <c r="G85" s="31">
        <v>5</v>
      </c>
      <c r="H85" s="32">
        <f>K85</f>
        <v>0.81354000000000004</v>
      </c>
      <c r="I85" s="35">
        <f>H85*E85</f>
        <v>406.77000000000004</v>
      </c>
      <c r="J85" s="31">
        <v>1</v>
      </c>
      <c r="K85" s="32">
        <v>0.81354000000000004</v>
      </c>
      <c r="L85" s="32" t="s">
        <v>644</v>
      </c>
      <c r="M85" s="31" t="s">
        <v>645</v>
      </c>
      <c r="N85" s="37">
        <v>0.77480000000000004</v>
      </c>
      <c r="O85" s="38">
        <f t="shared" ref="O85" si="12">N85+N85*0.05</f>
        <v>0.81354000000000004</v>
      </c>
    </row>
    <row r="86" spans="1:15" x14ac:dyDescent="0.3">
      <c r="A86" s="5" t="s">
        <v>152</v>
      </c>
      <c r="B86" s="7" t="s">
        <v>407</v>
      </c>
      <c r="C86" s="7" t="s">
        <v>408</v>
      </c>
      <c r="D86" s="8" t="s">
        <v>425</v>
      </c>
      <c r="E86" s="33">
        <v>400</v>
      </c>
      <c r="F86" s="8"/>
      <c r="G86" s="21"/>
      <c r="H86" s="21"/>
      <c r="I86" s="21"/>
      <c r="J86" s="21"/>
      <c r="K86" s="21"/>
      <c r="L86" s="21"/>
      <c r="M86" s="21"/>
    </row>
    <row r="87" spans="1:15" x14ac:dyDescent="0.3">
      <c r="A87" s="5" t="s">
        <v>154</v>
      </c>
      <c r="B87" s="9" t="s">
        <v>409</v>
      </c>
      <c r="C87" s="7" t="s">
        <v>410</v>
      </c>
      <c r="D87" s="8" t="s">
        <v>23</v>
      </c>
      <c r="E87" s="33">
        <v>300</v>
      </c>
      <c r="F87" s="8"/>
      <c r="G87" s="21"/>
      <c r="H87" s="21"/>
      <c r="I87" s="21"/>
      <c r="J87" s="21"/>
      <c r="K87" s="21"/>
      <c r="L87" s="21"/>
      <c r="M87" s="21"/>
    </row>
    <row r="88" spans="1:15" x14ac:dyDescent="0.2">
      <c r="A88" s="5" t="s">
        <v>156</v>
      </c>
      <c r="B88" s="7" t="s">
        <v>411</v>
      </c>
      <c r="C88" s="7" t="s">
        <v>412</v>
      </c>
      <c r="D88" s="8" t="s">
        <v>352</v>
      </c>
      <c r="E88" s="33">
        <v>8</v>
      </c>
      <c r="F88" s="8"/>
      <c r="G88" s="40">
        <v>5</v>
      </c>
      <c r="H88" s="40">
        <v>91.97999999999999</v>
      </c>
      <c r="I88" s="48">
        <f>H88*E88</f>
        <v>735.83999999999992</v>
      </c>
      <c r="J88" s="40">
        <v>5</v>
      </c>
      <c r="K88" s="40">
        <v>91.97999999999999</v>
      </c>
      <c r="L88" s="40" t="s">
        <v>656</v>
      </c>
      <c r="M88" s="40" t="s">
        <v>621</v>
      </c>
      <c r="N88" s="20">
        <v>87.6</v>
      </c>
      <c r="O88" s="38">
        <f t="shared" ref="O88:O89" si="13">N88+N88*0.05</f>
        <v>91.97999999999999</v>
      </c>
    </row>
    <row r="89" spans="1:15" x14ac:dyDescent="0.2">
      <c r="A89" s="5" t="s">
        <v>158</v>
      </c>
      <c r="B89" s="7" t="s">
        <v>411</v>
      </c>
      <c r="C89" s="7" t="s">
        <v>413</v>
      </c>
      <c r="D89" s="8" t="s">
        <v>303</v>
      </c>
      <c r="E89" s="33">
        <v>10</v>
      </c>
      <c r="F89" s="8"/>
      <c r="G89" s="40">
        <v>5</v>
      </c>
      <c r="H89" s="40">
        <v>55.02</v>
      </c>
      <c r="I89" s="48">
        <f>H89*10</f>
        <v>550.20000000000005</v>
      </c>
      <c r="J89" s="40">
        <v>1</v>
      </c>
      <c r="K89" s="40">
        <v>55.02</v>
      </c>
      <c r="L89" s="40" t="s">
        <v>660</v>
      </c>
      <c r="M89" s="40" t="s">
        <v>621</v>
      </c>
      <c r="N89" s="20">
        <v>52.4</v>
      </c>
      <c r="O89" s="38">
        <f t="shared" si="13"/>
        <v>55.019999999999996</v>
      </c>
    </row>
    <row r="90" spans="1:15" ht="26.4" x14ac:dyDescent="0.3">
      <c r="A90" s="5" t="s">
        <v>160</v>
      </c>
      <c r="B90" s="7" t="s">
        <v>434</v>
      </c>
      <c r="C90" s="7" t="s">
        <v>435</v>
      </c>
      <c r="D90" s="8" t="s">
        <v>436</v>
      </c>
      <c r="E90" s="33">
        <v>650</v>
      </c>
      <c r="F90" s="8"/>
      <c r="G90" s="21"/>
      <c r="H90" s="21"/>
      <c r="I90" s="21"/>
      <c r="J90" s="21"/>
      <c r="K90" s="21"/>
      <c r="L90" s="21"/>
      <c r="M90" s="21"/>
    </row>
    <row r="91" spans="1:15" x14ac:dyDescent="0.3">
      <c r="A91" s="5"/>
      <c r="B91" s="10" t="s">
        <v>422</v>
      </c>
      <c r="C91" s="7"/>
      <c r="D91" s="8"/>
      <c r="E91" s="8"/>
      <c r="F91" s="8"/>
      <c r="G91" s="21"/>
      <c r="H91" s="21"/>
      <c r="I91" s="21"/>
      <c r="J91" s="21"/>
      <c r="K91" s="21"/>
      <c r="L91" s="21"/>
      <c r="M91" s="21"/>
    </row>
    <row r="92" spans="1:15" x14ac:dyDescent="0.3">
      <c r="A92" s="5" t="s">
        <v>162</v>
      </c>
      <c r="B92" s="7" t="s">
        <v>64</v>
      </c>
      <c r="C92" s="7" t="s">
        <v>65</v>
      </c>
      <c r="D92" s="8" t="s">
        <v>92</v>
      </c>
      <c r="E92" s="33">
        <v>1</v>
      </c>
      <c r="F92" s="8"/>
      <c r="G92" s="21"/>
      <c r="H92" s="21"/>
      <c r="I92" s="21"/>
      <c r="J92" s="21"/>
      <c r="K92" s="21"/>
      <c r="L92" s="21"/>
      <c r="M92" s="21"/>
    </row>
    <row r="93" spans="1:15" x14ac:dyDescent="0.3">
      <c r="A93" s="5" t="s">
        <v>163</v>
      </c>
      <c r="B93" s="7" t="s">
        <v>68</v>
      </c>
      <c r="C93" s="7" t="s">
        <v>69</v>
      </c>
      <c r="D93" s="8" t="s">
        <v>70</v>
      </c>
      <c r="E93" s="33">
        <v>1</v>
      </c>
      <c r="F93" s="8"/>
      <c r="G93" s="21"/>
      <c r="H93" s="21"/>
      <c r="I93" s="21"/>
      <c r="J93" s="21"/>
      <c r="K93" s="21"/>
      <c r="L93" s="21"/>
      <c r="M93" s="21"/>
    </row>
    <row r="94" spans="1:15" x14ac:dyDescent="0.3">
      <c r="A94" s="5" t="s">
        <v>165</v>
      </c>
      <c r="B94" s="7" t="s">
        <v>72</v>
      </c>
      <c r="C94" s="7" t="s">
        <v>69</v>
      </c>
      <c r="D94" s="8" t="s">
        <v>104</v>
      </c>
      <c r="E94" s="33">
        <v>5</v>
      </c>
      <c r="F94" s="8"/>
      <c r="G94" s="21"/>
      <c r="H94" s="21"/>
      <c r="I94" s="21"/>
      <c r="J94" s="21"/>
      <c r="K94" s="21"/>
      <c r="L94" s="21"/>
      <c r="M94" s="21"/>
    </row>
    <row r="95" spans="1:15" x14ac:dyDescent="0.3">
      <c r="A95" s="5" t="s">
        <v>168</v>
      </c>
      <c r="B95" s="7" t="s">
        <v>76</v>
      </c>
      <c r="C95" s="7" t="s">
        <v>69</v>
      </c>
      <c r="D95" s="8" t="s">
        <v>70</v>
      </c>
      <c r="E95" s="33">
        <v>1</v>
      </c>
      <c r="F95" s="8"/>
      <c r="G95" s="21"/>
      <c r="H95" s="21"/>
      <c r="I95" s="21"/>
      <c r="J95" s="21"/>
      <c r="K95" s="21"/>
      <c r="L95" s="21"/>
      <c r="M95" s="21"/>
    </row>
    <row r="96" spans="1:15" x14ac:dyDescent="0.3">
      <c r="A96" s="5" t="s">
        <v>169</v>
      </c>
      <c r="B96" s="7" t="s">
        <v>78</v>
      </c>
      <c r="C96" s="7" t="s">
        <v>79</v>
      </c>
      <c r="D96" s="8" t="s">
        <v>80</v>
      </c>
      <c r="E96" s="33">
        <v>1</v>
      </c>
      <c r="F96" s="8"/>
      <c r="G96" s="21"/>
      <c r="H96" s="21"/>
      <c r="I96" s="21"/>
      <c r="J96" s="21"/>
      <c r="K96" s="21"/>
      <c r="L96" s="21"/>
      <c r="M96" s="21"/>
    </row>
    <row r="97" spans="1:15" x14ac:dyDescent="0.3">
      <c r="A97" s="5" t="s">
        <v>176</v>
      </c>
      <c r="B97" s="7" t="s">
        <v>82</v>
      </c>
      <c r="C97" s="7" t="s">
        <v>73</v>
      </c>
      <c r="D97" s="8" t="s">
        <v>74</v>
      </c>
      <c r="E97" s="33">
        <v>1</v>
      </c>
      <c r="F97" s="8"/>
      <c r="G97" s="21"/>
      <c r="H97" s="21"/>
      <c r="I97" s="21"/>
      <c r="J97" s="21"/>
      <c r="K97" s="21"/>
      <c r="L97" s="21"/>
      <c r="M97" s="21"/>
    </row>
    <row r="98" spans="1:15" x14ac:dyDescent="0.2">
      <c r="A98" s="5" t="s">
        <v>179</v>
      </c>
      <c r="B98" s="7" t="s">
        <v>84</v>
      </c>
      <c r="C98" s="7" t="s">
        <v>79</v>
      </c>
      <c r="D98" s="8" t="s">
        <v>85</v>
      </c>
      <c r="E98" s="6">
        <v>1500</v>
      </c>
      <c r="F98" s="31" t="s">
        <v>646</v>
      </c>
      <c r="G98" s="31">
        <v>21</v>
      </c>
      <c r="H98" s="32">
        <v>1.94</v>
      </c>
      <c r="I98" s="35">
        <f>H98*E98</f>
        <v>2910</v>
      </c>
      <c r="J98" s="31">
        <v>1</v>
      </c>
      <c r="K98" s="32">
        <v>1.94</v>
      </c>
      <c r="L98" s="32" t="s">
        <v>648</v>
      </c>
      <c r="M98" s="31" t="s">
        <v>657</v>
      </c>
      <c r="N98" s="37">
        <v>1.6</v>
      </c>
      <c r="O98" s="38">
        <f>N98+N98*0.21</f>
        <v>1.9360000000000002</v>
      </c>
    </row>
    <row r="99" spans="1:15" ht="15.6" x14ac:dyDescent="0.3">
      <c r="A99" s="5" t="s">
        <v>181</v>
      </c>
      <c r="B99" s="7" t="s">
        <v>87</v>
      </c>
      <c r="C99" s="7" t="s">
        <v>79</v>
      </c>
      <c r="D99" s="8" t="s">
        <v>88</v>
      </c>
      <c r="E99" s="33">
        <v>250</v>
      </c>
      <c r="F99" s="8"/>
      <c r="G99" s="21"/>
      <c r="H99" s="21"/>
      <c r="I99" s="21"/>
      <c r="J99" s="21"/>
      <c r="K99" s="21"/>
      <c r="L99" s="21"/>
      <c r="M99" s="21"/>
    </row>
    <row r="100" spans="1:15" x14ac:dyDescent="0.3">
      <c r="A100" s="5" t="s">
        <v>183</v>
      </c>
      <c r="B100" s="7" t="s">
        <v>90</v>
      </c>
      <c r="C100" s="7" t="s">
        <v>73</v>
      </c>
      <c r="D100" s="8" t="s">
        <v>254</v>
      </c>
      <c r="E100" s="33">
        <v>5</v>
      </c>
      <c r="F100" s="8"/>
      <c r="G100" s="21"/>
      <c r="H100" s="21"/>
      <c r="I100" s="21"/>
      <c r="J100" s="21"/>
      <c r="K100" s="21"/>
      <c r="L100" s="21"/>
      <c r="M100" s="21"/>
    </row>
    <row r="101" spans="1:15" x14ac:dyDescent="0.3">
      <c r="A101" s="5" t="s">
        <v>186</v>
      </c>
      <c r="B101" s="7" t="s">
        <v>94</v>
      </c>
      <c r="C101" s="7" t="s">
        <v>91</v>
      </c>
      <c r="D101" s="8" t="s">
        <v>92</v>
      </c>
      <c r="E101" s="33">
        <v>1</v>
      </c>
      <c r="F101" s="8"/>
      <c r="G101" s="21"/>
      <c r="H101" s="21"/>
      <c r="I101" s="21"/>
      <c r="J101" s="21"/>
      <c r="K101" s="21"/>
      <c r="L101" s="21"/>
      <c r="M101" s="21"/>
    </row>
    <row r="102" spans="1:15" x14ac:dyDescent="0.3">
      <c r="A102" s="5" t="s">
        <v>189</v>
      </c>
      <c r="B102" s="7" t="s">
        <v>96</v>
      </c>
      <c r="C102" s="7" t="s">
        <v>69</v>
      </c>
      <c r="D102" s="8" t="s">
        <v>97</v>
      </c>
      <c r="E102" s="33">
        <v>3</v>
      </c>
      <c r="F102" s="8"/>
      <c r="G102" s="21"/>
      <c r="H102" s="21"/>
      <c r="I102" s="21"/>
      <c r="J102" s="21"/>
      <c r="K102" s="21"/>
      <c r="L102" s="21"/>
      <c r="M102" s="21"/>
    </row>
    <row r="103" spans="1:15" x14ac:dyDescent="0.3">
      <c r="A103" s="5" t="s">
        <v>192</v>
      </c>
      <c r="B103" s="7" t="s">
        <v>99</v>
      </c>
      <c r="C103" s="7" t="s">
        <v>65</v>
      </c>
      <c r="D103" s="8" t="s">
        <v>66</v>
      </c>
      <c r="E103" s="33">
        <v>5</v>
      </c>
      <c r="F103" s="8"/>
      <c r="G103" s="21"/>
      <c r="H103" s="21"/>
      <c r="I103" s="21"/>
      <c r="J103" s="21"/>
      <c r="K103" s="21"/>
      <c r="L103" s="21"/>
      <c r="M103" s="21"/>
    </row>
    <row r="104" spans="1:15" x14ac:dyDescent="0.3">
      <c r="A104" s="5" t="s">
        <v>196</v>
      </c>
      <c r="B104" s="7" t="s">
        <v>101</v>
      </c>
      <c r="C104" s="7" t="s">
        <v>65</v>
      </c>
      <c r="D104" s="8" t="s">
        <v>66</v>
      </c>
      <c r="E104" s="33">
        <v>5</v>
      </c>
      <c r="F104" s="8"/>
      <c r="G104" s="21"/>
      <c r="H104" s="21"/>
      <c r="I104" s="21"/>
      <c r="J104" s="21"/>
      <c r="K104" s="21"/>
      <c r="L104" s="21"/>
      <c r="M104" s="21"/>
    </row>
    <row r="105" spans="1:15" x14ac:dyDescent="0.3">
      <c r="A105" s="5" t="s">
        <v>198</v>
      </c>
      <c r="B105" s="7" t="s">
        <v>103</v>
      </c>
      <c r="C105" s="7" t="s">
        <v>236</v>
      </c>
      <c r="D105" s="8" t="s">
        <v>104</v>
      </c>
      <c r="E105" s="33">
        <v>5</v>
      </c>
      <c r="F105" s="8"/>
      <c r="G105" s="21"/>
      <c r="H105" s="21"/>
      <c r="I105" s="21"/>
      <c r="J105" s="21"/>
      <c r="K105" s="21"/>
      <c r="L105" s="21"/>
      <c r="M105" s="21"/>
    </row>
    <row r="106" spans="1:15" ht="26.4" x14ac:dyDescent="0.3">
      <c r="A106" s="5" t="s">
        <v>200</v>
      </c>
      <c r="B106" s="7" t="s">
        <v>106</v>
      </c>
      <c r="C106" s="7" t="s">
        <v>65</v>
      </c>
      <c r="D106" s="8" t="s">
        <v>66</v>
      </c>
      <c r="E106" s="33">
        <v>5</v>
      </c>
      <c r="F106" s="8"/>
      <c r="G106" s="21"/>
      <c r="H106" s="21"/>
      <c r="I106" s="21"/>
      <c r="J106" s="21"/>
      <c r="K106" s="21"/>
      <c r="L106" s="21"/>
      <c r="M106" s="21"/>
    </row>
    <row r="107" spans="1:15" x14ac:dyDescent="0.3">
      <c r="A107" s="5" t="s">
        <v>202</v>
      </c>
      <c r="B107" s="7" t="s">
        <v>108</v>
      </c>
      <c r="C107" s="7" t="s">
        <v>65</v>
      </c>
      <c r="D107" s="8" t="s">
        <v>66</v>
      </c>
      <c r="E107" s="33">
        <v>5</v>
      </c>
      <c r="F107" s="8"/>
      <c r="G107" s="21"/>
      <c r="H107" s="21"/>
      <c r="I107" s="21"/>
      <c r="J107" s="21"/>
      <c r="K107" s="21"/>
      <c r="L107" s="21"/>
      <c r="M107" s="21"/>
    </row>
    <row r="108" spans="1:15" x14ac:dyDescent="0.3">
      <c r="A108" s="5" t="s">
        <v>204</v>
      </c>
      <c r="B108" s="7" t="s">
        <v>110</v>
      </c>
      <c r="C108" s="7" t="s">
        <v>65</v>
      </c>
      <c r="D108" s="8" t="s">
        <v>252</v>
      </c>
      <c r="E108" s="33">
        <v>30</v>
      </c>
      <c r="F108" s="8"/>
      <c r="G108" s="21"/>
      <c r="H108" s="21"/>
      <c r="I108" s="21"/>
      <c r="J108" s="21"/>
      <c r="K108" s="21"/>
      <c r="L108" s="21"/>
      <c r="M108" s="21"/>
    </row>
    <row r="109" spans="1:15" x14ac:dyDescent="0.3">
      <c r="A109" s="5" t="s">
        <v>206</v>
      </c>
      <c r="B109" s="7" t="s">
        <v>113</v>
      </c>
      <c r="C109" s="7" t="s">
        <v>65</v>
      </c>
      <c r="D109" s="8" t="s">
        <v>114</v>
      </c>
      <c r="E109" s="33">
        <v>1</v>
      </c>
      <c r="F109" s="8"/>
      <c r="G109" s="21"/>
      <c r="H109" s="21"/>
      <c r="I109" s="21"/>
      <c r="J109" s="21"/>
      <c r="K109" s="21"/>
      <c r="L109" s="21"/>
      <c r="M109" s="21"/>
    </row>
    <row r="110" spans="1:15" x14ac:dyDescent="0.3">
      <c r="A110" s="5" t="s">
        <v>208</v>
      </c>
      <c r="B110" s="7" t="s">
        <v>116</v>
      </c>
      <c r="C110" s="7" t="s">
        <v>69</v>
      </c>
      <c r="D110" s="8" t="s">
        <v>104</v>
      </c>
      <c r="E110" s="33">
        <v>5</v>
      </c>
      <c r="F110" s="8"/>
      <c r="G110" s="21"/>
      <c r="H110" s="21"/>
      <c r="I110" s="21"/>
      <c r="J110" s="21"/>
      <c r="K110" s="21"/>
      <c r="L110" s="21"/>
      <c r="M110" s="21"/>
    </row>
    <row r="111" spans="1:15" x14ac:dyDescent="0.3">
      <c r="A111" s="5" t="s">
        <v>210</v>
      </c>
      <c r="B111" s="7" t="s">
        <v>118</v>
      </c>
      <c r="C111" s="7" t="s">
        <v>65</v>
      </c>
      <c r="D111" s="14" t="s">
        <v>66</v>
      </c>
      <c r="E111" s="6">
        <v>5</v>
      </c>
      <c r="F111" s="14"/>
      <c r="G111" s="21"/>
      <c r="H111" s="21"/>
      <c r="I111" s="21"/>
      <c r="J111" s="21"/>
      <c r="K111" s="21"/>
      <c r="L111" s="21"/>
      <c r="M111" s="21"/>
    </row>
    <row r="112" spans="1:15" x14ac:dyDescent="0.3">
      <c r="A112" s="5" t="s">
        <v>213</v>
      </c>
      <c r="B112" s="7" t="s">
        <v>121</v>
      </c>
      <c r="C112" s="7" t="s">
        <v>73</v>
      </c>
      <c r="D112" s="14" t="s">
        <v>74</v>
      </c>
      <c r="E112" s="6">
        <v>1</v>
      </c>
      <c r="F112" s="14"/>
      <c r="G112" s="21"/>
      <c r="H112" s="21"/>
      <c r="I112" s="21"/>
      <c r="J112" s="21"/>
      <c r="K112" s="21"/>
      <c r="L112" s="21"/>
      <c r="M112" s="21"/>
    </row>
    <row r="113" spans="1:13" x14ac:dyDescent="0.3">
      <c r="A113" s="5" t="s">
        <v>216</v>
      </c>
      <c r="B113" s="7" t="s">
        <v>123</v>
      </c>
      <c r="C113" s="7" t="s">
        <v>73</v>
      </c>
      <c r="D113" s="14" t="s">
        <v>254</v>
      </c>
      <c r="E113" s="6">
        <v>5</v>
      </c>
      <c r="F113" s="14"/>
      <c r="G113" s="21"/>
      <c r="H113" s="21"/>
      <c r="I113" s="21"/>
      <c r="J113" s="21"/>
      <c r="K113" s="21"/>
      <c r="L113" s="21"/>
      <c r="M113" s="21"/>
    </row>
    <row r="114" spans="1:13" x14ac:dyDescent="0.3">
      <c r="A114" s="5" t="s">
        <v>237</v>
      </c>
      <c r="B114" s="7" t="s">
        <v>125</v>
      </c>
      <c r="C114" s="7" t="s">
        <v>69</v>
      </c>
      <c r="D114" s="14" t="s">
        <v>70</v>
      </c>
      <c r="E114" s="6">
        <v>1</v>
      </c>
      <c r="F114" s="14"/>
      <c r="G114" s="21"/>
      <c r="H114" s="21"/>
      <c r="I114" s="21"/>
      <c r="J114" s="21"/>
      <c r="K114" s="21"/>
      <c r="L114" s="21"/>
      <c r="M114" s="21"/>
    </row>
    <row r="115" spans="1:13" x14ac:dyDescent="0.3">
      <c r="A115" s="5" t="s">
        <v>437</v>
      </c>
      <c r="B115" s="7" t="s">
        <v>127</v>
      </c>
      <c r="C115" s="7" t="s">
        <v>65</v>
      </c>
      <c r="D115" s="14" t="s">
        <v>119</v>
      </c>
      <c r="E115" s="6">
        <v>10</v>
      </c>
      <c r="F115" s="14"/>
      <c r="G115" s="21"/>
      <c r="H115" s="21"/>
      <c r="I115" s="21"/>
      <c r="J115" s="21"/>
      <c r="K115" s="21"/>
      <c r="L115" s="21"/>
      <c r="M115" s="21"/>
    </row>
    <row r="116" spans="1:13" x14ac:dyDescent="0.3">
      <c r="A116" s="5" t="s">
        <v>438</v>
      </c>
      <c r="B116" s="7" t="s">
        <v>129</v>
      </c>
      <c r="C116" s="7" t="s">
        <v>65</v>
      </c>
      <c r="D116" s="14" t="s">
        <v>130</v>
      </c>
      <c r="E116" s="6">
        <v>2</v>
      </c>
      <c r="F116" s="14"/>
      <c r="G116" s="21"/>
      <c r="H116" s="21"/>
      <c r="I116" s="21"/>
      <c r="J116" s="21"/>
      <c r="K116" s="21"/>
      <c r="L116" s="21"/>
      <c r="M116" s="21"/>
    </row>
    <row r="117" spans="1:13" x14ac:dyDescent="0.3">
      <c r="A117" s="5" t="s">
        <v>439</v>
      </c>
      <c r="B117" s="7" t="s">
        <v>132</v>
      </c>
      <c r="C117" s="7" t="s">
        <v>69</v>
      </c>
      <c r="D117" s="14" t="s">
        <v>70</v>
      </c>
      <c r="E117" s="6">
        <v>1</v>
      </c>
      <c r="F117" s="14"/>
      <c r="G117" s="21"/>
      <c r="H117" s="21"/>
      <c r="I117" s="21"/>
      <c r="J117" s="21"/>
      <c r="K117" s="21"/>
      <c r="L117" s="21"/>
      <c r="M117" s="21"/>
    </row>
    <row r="118" spans="1:13" x14ac:dyDescent="0.3">
      <c r="A118" s="5" t="s">
        <v>440</v>
      </c>
      <c r="B118" s="7" t="s">
        <v>134</v>
      </c>
      <c r="C118" s="7" t="s">
        <v>69</v>
      </c>
      <c r="D118" s="14" t="s">
        <v>70</v>
      </c>
      <c r="E118" s="6">
        <v>1</v>
      </c>
      <c r="F118" s="14"/>
      <c r="G118" s="21"/>
      <c r="H118" s="21"/>
      <c r="I118" s="21"/>
      <c r="J118" s="21"/>
      <c r="K118" s="21"/>
      <c r="L118" s="21"/>
      <c r="M118" s="21"/>
    </row>
    <row r="119" spans="1:13" x14ac:dyDescent="0.3">
      <c r="A119" s="5" t="s">
        <v>441</v>
      </c>
      <c r="B119" s="7" t="s">
        <v>136</v>
      </c>
      <c r="C119" s="7" t="s">
        <v>69</v>
      </c>
      <c r="D119" s="14" t="s">
        <v>104</v>
      </c>
      <c r="E119" s="6">
        <v>5</v>
      </c>
      <c r="F119" s="14"/>
      <c r="G119" s="21"/>
      <c r="H119" s="21"/>
      <c r="I119" s="21"/>
      <c r="J119" s="21"/>
      <c r="K119" s="21"/>
      <c r="L119" s="21"/>
      <c r="M119" s="21"/>
    </row>
    <row r="120" spans="1:13" x14ac:dyDescent="0.3">
      <c r="A120" s="5" t="s">
        <v>442</v>
      </c>
      <c r="B120" s="7" t="s">
        <v>138</v>
      </c>
      <c r="C120" s="7" t="s">
        <v>65</v>
      </c>
      <c r="D120" s="14" t="s">
        <v>66</v>
      </c>
      <c r="E120" s="6">
        <v>5</v>
      </c>
      <c r="F120" s="14"/>
      <c r="G120" s="21"/>
      <c r="H120" s="21"/>
      <c r="I120" s="21"/>
      <c r="J120" s="21"/>
      <c r="K120" s="21"/>
      <c r="L120" s="21"/>
      <c r="M120" s="21"/>
    </row>
    <row r="121" spans="1:13" x14ac:dyDescent="0.3">
      <c r="A121" s="5" t="s">
        <v>443</v>
      </c>
      <c r="B121" s="7" t="s">
        <v>140</v>
      </c>
      <c r="C121" s="7" t="s">
        <v>65</v>
      </c>
      <c r="D121" s="14" t="s">
        <v>66</v>
      </c>
      <c r="E121" s="6">
        <v>5</v>
      </c>
      <c r="F121" s="14"/>
      <c r="G121" s="21"/>
      <c r="H121" s="21"/>
      <c r="I121" s="21"/>
      <c r="J121" s="21"/>
      <c r="K121" s="21"/>
      <c r="L121" s="21"/>
      <c r="M121" s="21"/>
    </row>
    <row r="122" spans="1:13" x14ac:dyDescent="0.3">
      <c r="A122" s="5" t="s">
        <v>444</v>
      </c>
      <c r="B122" s="7" t="s">
        <v>142</v>
      </c>
      <c r="C122" s="7" t="s">
        <v>65</v>
      </c>
      <c r="D122" s="14" t="s">
        <v>114</v>
      </c>
      <c r="E122" s="6">
        <v>1</v>
      </c>
      <c r="F122" s="14"/>
      <c r="G122" s="21"/>
      <c r="H122" s="21"/>
      <c r="I122" s="21"/>
      <c r="J122" s="21"/>
      <c r="K122" s="21"/>
      <c r="L122" s="21"/>
      <c r="M122" s="21"/>
    </row>
    <row r="123" spans="1:13" x14ac:dyDescent="0.3">
      <c r="A123" s="5" t="s">
        <v>445</v>
      </c>
      <c r="B123" s="7" t="s">
        <v>144</v>
      </c>
      <c r="C123" s="7" t="s">
        <v>65</v>
      </c>
      <c r="D123" s="14" t="s">
        <v>111</v>
      </c>
      <c r="E123" s="6">
        <v>120</v>
      </c>
      <c r="F123" s="14"/>
      <c r="G123" s="21"/>
      <c r="H123" s="21"/>
      <c r="I123" s="21"/>
      <c r="J123" s="21"/>
      <c r="K123" s="21"/>
      <c r="L123" s="21"/>
      <c r="M123" s="21"/>
    </row>
    <row r="124" spans="1:13" x14ac:dyDescent="0.3">
      <c r="A124" s="5" t="s">
        <v>446</v>
      </c>
      <c r="B124" s="7" t="s">
        <v>146</v>
      </c>
      <c r="C124" s="7" t="s">
        <v>65</v>
      </c>
      <c r="D124" s="14" t="s">
        <v>119</v>
      </c>
      <c r="E124" s="6">
        <v>10</v>
      </c>
      <c r="F124" s="14"/>
      <c r="G124" s="21"/>
      <c r="H124" s="21"/>
      <c r="I124" s="21"/>
      <c r="J124" s="21"/>
      <c r="K124" s="21"/>
      <c r="L124" s="21"/>
      <c r="M124" s="21"/>
    </row>
    <row r="125" spans="1:13" x14ac:dyDescent="0.3">
      <c r="A125" s="5" t="s">
        <v>447</v>
      </c>
      <c r="B125" s="7" t="s">
        <v>148</v>
      </c>
      <c r="C125" s="7" t="s">
        <v>69</v>
      </c>
      <c r="D125" s="14" t="s">
        <v>70</v>
      </c>
      <c r="E125" s="6">
        <v>1</v>
      </c>
      <c r="F125" s="14"/>
      <c r="G125" s="21"/>
      <c r="H125" s="21"/>
      <c r="I125" s="21"/>
      <c r="J125" s="21"/>
      <c r="K125" s="21"/>
      <c r="L125" s="21"/>
      <c r="M125" s="21"/>
    </row>
    <row r="126" spans="1:13" x14ac:dyDescent="0.3">
      <c r="A126" s="5" t="s">
        <v>448</v>
      </c>
      <c r="B126" s="7" t="s">
        <v>150</v>
      </c>
      <c r="C126" s="7" t="s">
        <v>151</v>
      </c>
      <c r="D126" s="14" t="s">
        <v>92</v>
      </c>
      <c r="E126" s="6">
        <v>1</v>
      </c>
      <c r="F126" s="14"/>
      <c r="G126" s="21"/>
      <c r="H126" s="21"/>
      <c r="I126" s="21"/>
      <c r="J126" s="21"/>
      <c r="K126" s="21"/>
      <c r="L126" s="21"/>
      <c r="M126" s="21"/>
    </row>
    <row r="127" spans="1:13" x14ac:dyDescent="0.3">
      <c r="A127" s="5" t="s">
        <v>449</v>
      </c>
      <c r="B127" s="7" t="s">
        <v>153</v>
      </c>
      <c r="C127" s="7" t="s">
        <v>73</v>
      </c>
      <c r="D127" s="14" t="s">
        <v>74</v>
      </c>
      <c r="E127" s="6">
        <v>1</v>
      </c>
      <c r="F127" s="14"/>
      <c r="G127" s="21"/>
      <c r="H127" s="21"/>
      <c r="I127" s="21"/>
      <c r="J127" s="21"/>
      <c r="K127" s="21"/>
      <c r="L127" s="21"/>
      <c r="M127" s="21"/>
    </row>
    <row r="128" spans="1:13" x14ac:dyDescent="0.3">
      <c r="A128" s="5" t="s">
        <v>450</v>
      </c>
      <c r="B128" s="7" t="s">
        <v>155</v>
      </c>
      <c r="C128" s="7" t="s">
        <v>69</v>
      </c>
      <c r="D128" s="14" t="s">
        <v>104</v>
      </c>
      <c r="E128" s="6">
        <v>5</v>
      </c>
      <c r="F128" s="14"/>
      <c r="G128" s="21"/>
      <c r="H128" s="21"/>
      <c r="I128" s="21"/>
      <c r="J128" s="21"/>
      <c r="K128" s="21"/>
      <c r="L128" s="21"/>
      <c r="M128" s="21"/>
    </row>
    <row r="129" spans="1:13" x14ac:dyDescent="0.3">
      <c r="A129" s="5" t="s">
        <v>451</v>
      </c>
      <c r="B129" s="7" t="s">
        <v>157</v>
      </c>
      <c r="C129" s="7" t="s">
        <v>65</v>
      </c>
      <c r="D129" s="14" t="s">
        <v>114</v>
      </c>
      <c r="E129" s="6">
        <v>1</v>
      </c>
      <c r="F129" s="14"/>
      <c r="G129" s="21"/>
      <c r="H129" s="21"/>
      <c r="I129" s="21"/>
      <c r="J129" s="21"/>
      <c r="K129" s="21"/>
      <c r="L129" s="21"/>
      <c r="M129" s="21"/>
    </row>
    <row r="130" spans="1:13" x14ac:dyDescent="0.3">
      <c r="A130" s="5" t="s">
        <v>452</v>
      </c>
      <c r="B130" s="7" t="s">
        <v>159</v>
      </c>
      <c r="C130" s="7" t="s">
        <v>65</v>
      </c>
      <c r="D130" s="14" t="s">
        <v>66</v>
      </c>
      <c r="E130" s="6">
        <v>5</v>
      </c>
      <c r="F130" s="14"/>
      <c r="G130" s="21"/>
      <c r="H130" s="21"/>
      <c r="I130" s="21"/>
      <c r="J130" s="21"/>
      <c r="K130" s="21"/>
      <c r="L130" s="21"/>
      <c r="M130" s="21"/>
    </row>
    <row r="131" spans="1:13" x14ac:dyDescent="0.3">
      <c r="A131" s="5" t="s">
        <v>453</v>
      </c>
      <c r="B131" s="7" t="s">
        <v>161</v>
      </c>
      <c r="C131" s="7" t="s">
        <v>65</v>
      </c>
      <c r="D131" s="14" t="s">
        <v>66</v>
      </c>
      <c r="E131" s="6">
        <v>5</v>
      </c>
      <c r="F131" s="14"/>
      <c r="G131" s="21"/>
      <c r="H131" s="21"/>
      <c r="I131" s="21"/>
      <c r="J131" s="21"/>
      <c r="K131" s="21"/>
      <c r="L131" s="21"/>
      <c r="M131" s="21"/>
    </row>
    <row r="132" spans="1:13" x14ac:dyDescent="0.3">
      <c r="A132" s="5" t="s">
        <v>454</v>
      </c>
      <c r="B132" s="7" t="s">
        <v>238</v>
      </c>
      <c r="C132" s="7" t="s">
        <v>65</v>
      </c>
      <c r="D132" s="14" t="s">
        <v>130</v>
      </c>
      <c r="E132" s="6">
        <v>2</v>
      </c>
      <c r="F132" s="14"/>
      <c r="G132" s="21"/>
      <c r="H132" s="21"/>
      <c r="I132" s="21"/>
      <c r="J132" s="21"/>
      <c r="K132" s="21"/>
      <c r="L132" s="21"/>
      <c r="M132" s="21"/>
    </row>
    <row r="133" spans="1:13" x14ac:dyDescent="0.3">
      <c r="A133" s="5" t="s">
        <v>455</v>
      </c>
      <c r="B133" s="7" t="s">
        <v>164</v>
      </c>
      <c r="C133" s="7" t="s">
        <v>65</v>
      </c>
      <c r="D133" s="14" t="s">
        <v>130</v>
      </c>
      <c r="E133" s="6">
        <v>2</v>
      </c>
      <c r="F133" s="14"/>
      <c r="G133" s="21"/>
      <c r="H133" s="21"/>
      <c r="I133" s="21"/>
      <c r="J133" s="21"/>
      <c r="K133" s="21"/>
      <c r="L133" s="21"/>
      <c r="M133" s="21"/>
    </row>
    <row r="134" spans="1:13" x14ac:dyDescent="0.3">
      <c r="A134" s="5" t="s">
        <v>456</v>
      </c>
      <c r="B134" s="7" t="s">
        <v>166</v>
      </c>
      <c r="C134" s="7" t="s">
        <v>167</v>
      </c>
      <c r="D134" s="14" t="s">
        <v>253</v>
      </c>
      <c r="E134" s="6">
        <v>25</v>
      </c>
      <c r="F134" s="14"/>
      <c r="G134" s="21"/>
      <c r="H134" s="21"/>
      <c r="I134" s="21"/>
      <c r="J134" s="21"/>
      <c r="K134" s="21"/>
      <c r="L134" s="21"/>
      <c r="M134" s="21"/>
    </row>
    <row r="135" spans="1:13" x14ac:dyDescent="0.3">
      <c r="A135" s="5" t="s">
        <v>457</v>
      </c>
      <c r="B135" s="7" t="s">
        <v>170</v>
      </c>
      <c r="C135" s="7" t="s">
        <v>171</v>
      </c>
      <c r="D135" s="14" t="s">
        <v>172</v>
      </c>
      <c r="E135" s="6">
        <v>1</v>
      </c>
      <c r="F135" s="14"/>
      <c r="G135" s="21"/>
      <c r="H135" s="21"/>
      <c r="I135" s="21"/>
      <c r="J135" s="21"/>
      <c r="K135" s="21"/>
      <c r="L135" s="21"/>
      <c r="M135" s="21"/>
    </row>
    <row r="136" spans="1:13" ht="26.4" x14ac:dyDescent="0.3">
      <c r="A136" s="5"/>
      <c r="B136" s="10" t="s">
        <v>173</v>
      </c>
      <c r="C136" s="7"/>
      <c r="D136" s="14"/>
      <c r="E136" s="14"/>
      <c r="F136" s="14"/>
      <c r="G136" s="21"/>
      <c r="H136" s="21"/>
      <c r="I136" s="21"/>
      <c r="J136" s="21"/>
      <c r="K136" s="21"/>
      <c r="L136" s="21"/>
      <c r="M136" s="21"/>
    </row>
    <row r="137" spans="1:13" x14ac:dyDescent="0.3">
      <c r="A137" s="5"/>
      <c r="B137" s="10" t="s">
        <v>174</v>
      </c>
      <c r="C137" s="7"/>
      <c r="D137" s="14"/>
      <c r="E137" s="14"/>
      <c r="F137" s="14"/>
      <c r="G137" s="21"/>
      <c r="H137" s="21"/>
      <c r="I137" s="21"/>
      <c r="J137" s="21"/>
      <c r="K137" s="21"/>
      <c r="L137" s="21"/>
      <c r="M137" s="21"/>
    </row>
    <row r="138" spans="1:13" x14ac:dyDescent="0.3">
      <c r="A138" s="5"/>
      <c r="B138" s="10" t="s">
        <v>175</v>
      </c>
      <c r="C138" s="7"/>
      <c r="D138" s="14"/>
      <c r="E138" s="14"/>
      <c r="F138" s="14"/>
      <c r="G138" s="21"/>
      <c r="H138" s="21"/>
      <c r="I138" s="21"/>
      <c r="J138" s="21"/>
      <c r="K138" s="21"/>
      <c r="L138" s="21"/>
      <c r="M138" s="21"/>
    </row>
    <row r="139" spans="1:13" x14ac:dyDescent="0.3">
      <c r="A139" s="5" t="s">
        <v>458</v>
      </c>
      <c r="B139" s="7" t="s">
        <v>177</v>
      </c>
      <c r="C139" s="7"/>
      <c r="D139" s="14" t="s">
        <v>178</v>
      </c>
      <c r="E139" s="6">
        <v>500</v>
      </c>
      <c r="F139" s="14"/>
      <c r="G139" s="21"/>
      <c r="H139" s="21"/>
      <c r="I139" s="21"/>
      <c r="J139" s="21"/>
      <c r="K139" s="21"/>
      <c r="L139" s="21"/>
      <c r="M139" s="21"/>
    </row>
    <row r="140" spans="1:13" x14ac:dyDescent="0.3">
      <c r="A140" s="5" t="s">
        <v>459</v>
      </c>
      <c r="B140" s="7" t="s">
        <v>180</v>
      </c>
      <c r="C140" s="7"/>
      <c r="D140" s="14" t="s">
        <v>178</v>
      </c>
      <c r="E140" s="6">
        <v>500</v>
      </c>
      <c r="F140" s="14"/>
      <c r="G140" s="21"/>
      <c r="H140" s="21"/>
      <c r="I140" s="21"/>
      <c r="J140" s="21"/>
      <c r="K140" s="21"/>
      <c r="L140" s="21"/>
      <c r="M140" s="21"/>
    </row>
    <row r="141" spans="1:13" x14ac:dyDescent="0.3">
      <c r="A141" s="5" t="s">
        <v>460</v>
      </c>
      <c r="B141" s="7" t="s">
        <v>182</v>
      </c>
      <c r="C141" s="7"/>
      <c r="D141" s="14" t="s">
        <v>178</v>
      </c>
      <c r="E141" s="6">
        <v>500</v>
      </c>
      <c r="F141" s="14"/>
      <c r="G141" s="21"/>
      <c r="H141" s="21"/>
      <c r="I141" s="21"/>
      <c r="J141" s="21"/>
      <c r="K141" s="21"/>
      <c r="L141" s="21"/>
      <c r="M141" s="21"/>
    </row>
    <row r="142" spans="1:13" x14ac:dyDescent="0.3">
      <c r="A142" s="5" t="s">
        <v>461</v>
      </c>
      <c r="B142" s="7" t="s">
        <v>184</v>
      </c>
      <c r="C142" s="7"/>
      <c r="D142" s="14" t="s">
        <v>185</v>
      </c>
      <c r="E142" s="6">
        <v>200</v>
      </c>
      <c r="F142" s="14"/>
      <c r="G142" s="21"/>
      <c r="H142" s="21"/>
      <c r="I142" s="21"/>
      <c r="J142" s="21"/>
      <c r="K142" s="21"/>
      <c r="L142" s="21"/>
      <c r="M142" s="21"/>
    </row>
    <row r="143" spans="1:13" x14ac:dyDescent="0.3">
      <c r="A143" s="5" t="s">
        <v>462</v>
      </c>
      <c r="B143" s="7" t="s">
        <v>187</v>
      </c>
      <c r="C143" s="7"/>
      <c r="D143" s="14" t="s">
        <v>188</v>
      </c>
      <c r="E143" s="6">
        <v>50</v>
      </c>
      <c r="F143" s="14"/>
      <c r="G143" s="21"/>
      <c r="H143" s="21"/>
      <c r="I143" s="21"/>
      <c r="J143" s="21"/>
      <c r="K143" s="21"/>
      <c r="L143" s="21"/>
      <c r="M143" s="21"/>
    </row>
    <row r="144" spans="1:13" ht="26.4" x14ac:dyDescent="0.3">
      <c r="A144" s="5" t="s">
        <v>463</v>
      </c>
      <c r="B144" s="7" t="s">
        <v>190</v>
      </c>
      <c r="C144" s="7"/>
      <c r="D144" s="14" t="s">
        <v>191</v>
      </c>
      <c r="E144" s="6">
        <v>100</v>
      </c>
      <c r="F144" s="14"/>
      <c r="G144" s="21"/>
      <c r="H144" s="21"/>
      <c r="I144" s="21"/>
      <c r="J144" s="21"/>
      <c r="K144" s="21"/>
      <c r="L144" s="21"/>
      <c r="M144" s="21"/>
    </row>
    <row r="145" spans="1:13" x14ac:dyDescent="0.3">
      <c r="A145" s="5" t="s">
        <v>464</v>
      </c>
      <c r="B145" s="7" t="s">
        <v>193</v>
      </c>
      <c r="C145" s="7"/>
      <c r="D145" s="14" t="s">
        <v>194</v>
      </c>
      <c r="E145" s="6">
        <v>5</v>
      </c>
      <c r="F145" s="14"/>
      <c r="G145" s="21"/>
      <c r="H145" s="21"/>
      <c r="I145" s="21"/>
      <c r="J145" s="21"/>
      <c r="K145" s="21"/>
      <c r="L145" s="21"/>
      <c r="M145" s="21"/>
    </row>
    <row r="146" spans="1:13" x14ac:dyDescent="0.3">
      <c r="A146" s="5"/>
      <c r="B146" s="10" t="s">
        <v>195</v>
      </c>
      <c r="C146" s="7"/>
      <c r="D146" s="14"/>
      <c r="E146" s="14"/>
      <c r="F146" s="14"/>
      <c r="G146" s="21"/>
      <c r="H146" s="21"/>
      <c r="I146" s="21"/>
      <c r="J146" s="21"/>
      <c r="K146" s="21"/>
      <c r="L146" s="21"/>
      <c r="M146" s="21"/>
    </row>
    <row r="147" spans="1:13" x14ac:dyDescent="0.3">
      <c r="A147" s="5" t="s">
        <v>465</v>
      </c>
      <c r="B147" s="7" t="s">
        <v>197</v>
      </c>
      <c r="C147" s="7"/>
      <c r="D147" s="14" t="s">
        <v>178</v>
      </c>
      <c r="E147" s="6">
        <v>500</v>
      </c>
      <c r="F147" s="14"/>
      <c r="G147" s="21"/>
      <c r="H147" s="21"/>
      <c r="I147" s="21"/>
      <c r="J147" s="21"/>
      <c r="K147" s="21"/>
      <c r="L147" s="21"/>
      <c r="M147" s="21"/>
    </row>
    <row r="148" spans="1:13" x14ac:dyDescent="0.3">
      <c r="A148" s="5" t="s">
        <v>466</v>
      </c>
      <c r="B148" s="7" t="s">
        <v>199</v>
      </c>
      <c r="C148" s="7"/>
      <c r="D148" s="14" t="s">
        <v>191</v>
      </c>
      <c r="E148" s="6">
        <v>100</v>
      </c>
      <c r="F148" s="14"/>
      <c r="G148" s="21"/>
      <c r="H148" s="21"/>
      <c r="I148" s="21"/>
      <c r="J148" s="21"/>
      <c r="K148" s="21"/>
      <c r="L148" s="21"/>
      <c r="M148" s="21"/>
    </row>
    <row r="149" spans="1:13" x14ac:dyDescent="0.3">
      <c r="A149" s="5" t="s">
        <v>467</v>
      </c>
      <c r="B149" s="7" t="s">
        <v>201</v>
      </c>
      <c r="C149" s="7"/>
      <c r="D149" s="14" t="s">
        <v>178</v>
      </c>
      <c r="E149" s="6">
        <v>500</v>
      </c>
      <c r="F149" s="14"/>
      <c r="G149" s="21"/>
      <c r="H149" s="21"/>
      <c r="I149" s="21"/>
      <c r="J149" s="21"/>
      <c r="K149" s="21"/>
      <c r="L149" s="21"/>
      <c r="M149" s="21"/>
    </row>
    <row r="150" spans="1:13" x14ac:dyDescent="0.3">
      <c r="A150" s="5" t="s">
        <v>468</v>
      </c>
      <c r="B150" s="7" t="s">
        <v>203</v>
      </c>
      <c r="C150" s="7"/>
      <c r="D150" s="14" t="s">
        <v>191</v>
      </c>
      <c r="E150" s="6">
        <v>100</v>
      </c>
      <c r="F150" s="14"/>
      <c r="G150" s="21"/>
      <c r="H150" s="21"/>
      <c r="I150" s="21"/>
      <c r="J150" s="21"/>
      <c r="K150" s="21"/>
      <c r="L150" s="21"/>
      <c r="M150" s="21"/>
    </row>
    <row r="151" spans="1:13" x14ac:dyDescent="0.3">
      <c r="A151" s="5" t="s">
        <v>469</v>
      </c>
      <c r="B151" s="7" t="s">
        <v>205</v>
      </c>
      <c r="C151" s="7"/>
      <c r="D151" s="14" t="s">
        <v>178</v>
      </c>
      <c r="E151" s="6">
        <v>500</v>
      </c>
      <c r="F151" s="14"/>
      <c r="G151" s="21"/>
      <c r="H151" s="21"/>
      <c r="I151" s="21"/>
      <c r="J151" s="21"/>
      <c r="K151" s="21"/>
      <c r="L151" s="21"/>
      <c r="M151" s="21"/>
    </row>
    <row r="152" spans="1:13" x14ac:dyDescent="0.3">
      <c r="A152" s="5" t="s">
        <v>470</v>
      </c>
      <c r="B152" s="7" t="s">
        <v>207</v>
      </c>
      <c r="C152" s="7"/>
      <c r="D152" s="14" t="s">
        <v>191</v>
      </c>
      <c r="E152" s="6">
        <v>100</v>
      </c>
      <c r="F152" s="14"/>
      <c r="G152" s="21"/>
      <c r="H152" s="21"/>
      <c r="I152" s="21"/>
      <c r="J152" s="21"/>
      <c r="K152" s="21"/>
      <c r="L152" s="21"/>
      <c r="M152" s="21"/>
    </row>
    <row r="153" spans="1:13" x14ac:dyDescent="0.3">
      <c r="A153" s="5" t="s">
        <v>471</v>
      </c>
      <c r="B153" s="7" t="s">
        <v>209</v>
      </c>
      <c r="C153" s="7"/>
      <c r="D153" s="14" t="s">
        <v>188</v>
      </c>
      <c r="E153" s="6">
        <v>50</v>
      </c>
      <c r="F153" s="14"/>
      <c r="G153" s="21"/>
      <c r="H153" s="21"/>
      <c r="I153" s="21"/>
      <c r="J153" s="21"/>
      <c r="K153" s="21"/>
      <c r="L153" s="21"/>
      <c r="M153" s="21"/>
    </row>
    <row r="154" spans="1:13" x14ac:dyDescent="0.3">
      <c r="A154" s="5" t="s">
        <v>472</v>
      </c>
      <c r="B154" s="7" t="s">
        <v>211</v>
      </c>
      <c r="C154" s="7"/>
      <c r="D154" s="14" t="s">
        <v>188</v>
      </c>
      <c r="E154" s="6">
        <v>50</v>
      </c>
      <c r="F154" s="14"/>
      <c r="G154" s="21"/>
      <c r="H154" s="21"/>
      <c r="I154" s="21"/>
      <c r="J154" s="21"/>
      <c r="K154" s="21"/>
      <c r="L154" s="21"/>
      <c r="M154" s="21"/>
    </row>
    <row r="155" spans="1:13" x14ac:dyDescent="0.3">
      <c r="A155" s="5"/>
      <c r="B155" s="10" t="s">
        <v>212</v>
      </c>
      <c r="C155" s="7"/>
      <c r="D155" s="14"/>
      <c r="E155" s="14"/>
      <c r="F155" s="14"/>
      <c r="G155" s="21"/>
      <c r="H155" s="21"/>
      <c r="I155" s="21"/>
      <c r="J155" s="21"/>
      <c r="K155" s="21"/>
      <c r="L155" s="21"/>
      <c r="M155" s="21"/>
    </row>
    <row r="156" spans="1:13" x14ac:dyDescent="0.3">
      <c r="A156" s="5" t="s">
        <v>473</v>
      </c>
      <c r="B156" s="7" t="s">
        <v>214</v>
      </c>
      <c r="C156" s="7"/>
      <c r="D156" s="14" t="s">
        <v>215</v>
      </c>
      <c r="E156" s="6">
        <v>10</v>
      </c>
      <c r="F156" s="14"/>
      <c r="G156" s="21"/>
      <c r="H156" s="21"/>
      <c r="I156" s="21"/>
      <c r="J156" s="21"/>
      <c r="K156" s="21"/>
      <c r="L156" s="21"/>
      <c r="M156" s="21"/>
    </row>
    <row r="157" spans="1:13" x14ac:dyDescent="0.3">
      <c r="A157" s="5" t="s">
        <v>474</v>
      </c>
      <c r="B157" s="7" t="s">
        <v>217</v>
      </c>
      <c r="C157" s="7"/>
      <c r="D157" s="14" t="s">
        <v>215</v>
      </c>
      <c r="E157" s="6">
        <v>10</v>
      </c>
      <c r="F157" s="14"/>
      <c r="G157" s="21"/>
      <c r="H157" s="21"/>
      <c r="I157" s="21"/>
      <c r="J157" s="21"/>
      <c r="K157" s="21"/>
      <c r="L157" s="21"/>
      <c r="M157" s="21"/>
    </row>
    <row r="158" spans="1:13" x14ac:dyDescent="0.3">
      <c r="A158" s="5" t="s">
        <v>475</v>
      </c>
      <c r="B158" s="7" t="s">
        <v>218</v>
      </c>
      <c r="C158" s="7"/>
      <c r="D158" s="14" t="s">
        <v>215</v>
      </c>
      <c r="E158" s="6">
        <v>10</v>
      </c>
      <c r="F158" s="14"/>
      <c r="G158" s="21"/>
      <c r="H158" s="21"/>
      <c r="I158" s="21"/>
      <c r="J158" s="21"/>
      <c r="K158" s="21"/>
      <c r="L158" s="21"/>
      <c r="M158" s="21"/>
    </row>
    <row r="159" spans="1:13" x14ac:dyDescent="0.3">
      <c r="A159" s="5" t="s">
        <v>476</v>
      </c>
      <c r="B159" s="7" t="s">
        <v>219</v>
      </c>
      <c r="C159" s="7"/>
      <c r="D159" s="14" t="s">
        <v>215</v>
      </c>
      <c r="E159" s="6">
        <v>10</v>
      </c>
      <c r="F159" s="14"/>
      <c r="G159" s="21"/>
      <c r="H159" s="21"/>
      <c r="I159" s="21"/>
      <c r="J159" s="21"/>
      <c r="K159" s="21"/>
      <c r="L159" s="21"/>
      <c r="M159" s="21"/>
    </row>
    <row r="160" spans="1:13" x14ac:dyDescent="0.3">
      <c r="A160" s="5" t="s">
        <v>477</v>
      </c>
      <c r="B160" s="7" t="s">
        <v>220</v>
      </c>
      <c r="C160" s="7"/>
      <c r="D160" s="14" t="s">
        <v>215</v>
      </c>
      <c r="E160" s="6">
        <v>10</v>
      </c>
      <c r="F160" s="14"/>
      <c r="G160" s="21"/>
      <c r="H160" s="21"/>
      <c r="I160" s="21"/>
      <c r="J160" s="21"/>
      <c r="K160" s="21"/>
      <c r="L160" s="21"/>
      <c r="M160" s="21"/>
    </row>
    <row r="161" spans="1:13" x14ac:dyDescent="0.3">
      <c r="A161" s="5"/>
      <c r="B161" s="10" t="s">
        <v>221</v>
      </c>
      <c r="C161" s="7"/>
      <c r="D161" s="14"/>
      <c r="E161" s="14"/>
      <c r="F161" s="14"/>
      <c r="G161" s="21"/>
      <c r="H161" s="21"/>
      <c r="I161" s="21"/>
      <c r="J161" s="21"/>
      <c r="K161" s="21"/>
      <c r="L161" s="21"/>
      <c r="M161" s="21"/>
    </row>
    <row r="162" spans="1:13" x14ac:dyDescent="0.3">
      <c r="A162" s="5" t="s">
        <v>478</v>
      </c>
      <c r="B162" s="7" t="s">
        <v>222</v>
      </c>
      <c r="C162" s="7"/>
      <c r="D162" s="14" t="s">
        <v>191</v>
      </c>
      <c r="E162" s="6">
        <v>100</v>
      </c>
      <c r="F162" s="14"/>
      <c r="G162" s="21"/>
      <c r="H162" s="21"/>
      <c r="I162" s="21"/>
      <c r="J162" s="21"/>
      <c r="K162" s="21"/>
      <c r="L162" s="21"/>
      <c r="M162" s="21"/>
    </row>
    <row r="163" spans="1:13" x14ac:dyDescent="0.3">
      <c r="A163" s="5" t="s">
        <v>479</v>
      </c>
      <c r="B163" s="7" t="s">
        <v>223</v>
      </c>
      <c r="C163" s="7"/>
      <c r="D163" s="14" t="s">
        <v>194</v>
      </c>
      <c r="E163" s="6">
        <v>5</v>
      </c>
      <c r="F163" s="14"/>
      <c r="G163" s="21"/>
      <c r="H163" s="21"/>
      <c r="I163" s="21"/>
      <c r="J163" s="21"/>
      <c r="K163" s="21"/>
      <c r="L163" s="21"/>
      <c r="M163" s="21"/>
    </row>
    <row r="164" spans="1:13" x14ac:dyDescent="0.3">
      <c r="A164" s="5" t="s">
        <v>480</v>
      </c>
      <c r="B164" s="7" t="s">
        <v>224</v>
      </c>
      <c r="C164" s="7"/>
      <c r="D164" s="14" t="s">
        <v>188</v>
      </c>
      <c r="E164" s="6">
        <v>50</v>
      </c>
      <c r="F164" s="14"/>
      <c r="G164" s="21"/>
      <c r="H164" s="21"/>
      <c r="I164" s="21"/>
      <c r="J164" s="21"/>
      <c r="K164" s="21"/>
      <c r="L164" s="21"/>
      <c r="M164" s="21"/>
    </row>
    <row r="165" spans="1:13" ht="14.4" x14ac:dyDescent="0.3">
      <c r="A165" s="5" t="s">
        <v>481</v>
      </c>
      <c r="B165" s="11" t="s">
        <v>225</v>
      </c>
      <c r="C165" s="7"/>
      <c r="D165" s="14" t="s">
        <v>215</v>
      </c>
      <c r="E165" s="6">
        <v>10</v>
      </c>
      <c r="F165" s="14"/>
      <c r="G165" s="21"/>
      <c r="H165" s="21"/>
      <c r="I165" s="21"/>
      <c r="J165" s="21"/>
      <c r="K165" s="21"/>
      <c r="L165" s="21"/>
      <c r="M165" s="21"/>
    </row>
    <row r="166" spans="1:13" x14ac:dyDescent="0.3">
      <c r="A166" s="5" t="s">
        <v>482</v>
      </c>
      <c r="B166" s="7" t="s">
        <v>226</v>
      </c>
      <c r="C166" s="7"/>
      <c r="D166" s="14" t="s">
        <v>188</v>
      </c>
      <c r="E166" s="6">
        <v>50</v>
      </c>
      <c r="F166" s="14"/>
      <c r="G166" s="21"/>
      <c r="H166" s="21"/>
      <c r="I166" s="21"/>
      <c r="J166" s="21"/>
      <c r="K166" s="21"/>
      <c r="L166" s="21"/>
      <c r="M166" s="21"/>
    </row>
    <row r="167" spans="1:13" x14ac:dyDescent="0.3">
      <c r="A167" s="5" t="s">
        <v>483</v>
      </c>
      <c r="B167" s="7" t="s">
        <v>227</v>
      </c>
      <c r="C167" s="7"/>
      <c r="D167" s="14" t="s">
        <v>185</v>
      </c>
      <c r="E167" s="6">
        <v>200</v>
      </c>
      <c r="F167" s="14"/>
      <c r="G167" s="21"/>
      <c r="H167" s="21"/>
      <c r="I167" s="21"/>
      <c r="J167" s="21"/>
      <c r="K167" s="21"/>
      <c r="L167" s="21"/>
      <c r="M167" s="21"/>
    </row>
    <row r="168" spans="1:13" x14ac:dyDescent="0.3">
      <c r="A168" s="5" t="s">
        <v>484</v>
      </c>
      <c r="B168" s="7" t="s">
        <v>228</v>
      </c>
      <c r="C168" s="7"/>
      <c r="D168" s="14" t="s">
        <v>215</v>
      </c>
      <c r="E168" s="6">
        <v>10</v>
      </c>
      <c r="F168" s="14"/>
      <c r="G168" s="21"/>
      <c r="H168" s="21"/>
      <c r="I168" s="21"/>
      <c r="J168" s="21"/>
      <c r="K168" s="21"/>
      <c r="L168" s="21"/>
      <c r="M168" s="21"/>
    </row>
    <row r="169" spans="1:13" x14ac:dyDescent="0.3">
      <c r="A169" s="5" t="s">
        <v>485</v>
      </c>
      <c r="B169" s="7" t="s">
        <v>229</v>
      </c>
      <c r="C169" s="7"/>
      <c r="D169" s="14" t="s">
        <v>215</v>
      </c>
      <c r="E169" s="6">
        <v>10</v>
      </c>
      <c r="F169" s="14"/>
      <c r="G169" s="21"/>
      <c r="H169" s="21"/>
      <c r="I169" s="21"/>
      <c r="J169" s="21"/>
      <c r="K169" s="21"/>
      <c r="L169" s="21"/>
      <c r="M169" s="21"/>
    </row>
    <row r="170" spans="1:13" ht="26.4" x14ac:dyDescent="0.3">
      <c r="A170" s="5" t="s">
        <v>486</v>
      </c>
      <c r="B170" s="7" t="s">
        <v>230</v>
      </c>
      <c r="C170" s="7"/>
      <c r="D170" s="14" t="s">
        <v>188</v>
      </c>
      <c r="E170" s="6">
        <v>50</v>
      </c>
      <c r="F170" s="14"/>
      <c r="G170" s="21"/>
      <c r="H170" s="21"/>
      <c r="I170" s="21"/>
      <c r="J170" s="21"/>
      <c r="K170" s="21"/>
      <c r="L170" s="21"/>
      <c r="M170" s="21"/>
    </row>
    <row r="171" spans="1:13" x14ac:dyDescent="0.3">
      <c r="A171" s="5" t="s">
        <v>487</v>
      </c>
      <c r="B171" s="7" t="s">
        <v>231</v>
      </c>
      <c r="C171" s="7"/>
      <c r="D171" s="14" t="s">
        <v>194</v>
      </c>
      <c r="E171" s="6">
        <v>5</v>
      </c>
      <c r="F171" s="14"/>
      <c r="G171" s="21"/>
      <c r="H171" s="21"/>
      <c r="I171" s="21"/>
      <c r="J171" s="21"/>
      <c r="K171" s="21"/>
      <c r="L171" s="21"/>
      <c r="M171" s="21"/>
    </row>
    <row r="172" spans="1:13" x14ac:dyDescent="0.3">
      <c r="A172" s="5" t="s">
        <v>488</v>
      </c>
      <c r="B172" s="7" t="s">
        <v>232</v>
      </c>
      <c r="C172" s="7"/>
      <c r="D172" s="14" t="s">
        <v>215</v>
      </c>
      <c r="E172" s="6">
        <v>10</v>
      </c>
      <c r="F172" s="14"/>
      <c r="G172" s="21"/>
      <c r="H172" s="21"/>
      <c r="I172" s="21"/>
      <c r="J172" s="21"/>
      <c r="K172" s="21"/>
      <c r="L172" s="21"/>
      <c r="M172" s="21"/>
    </row>
    <row r="173" spans="1:13" x14ac:dyDescent="0.3">
      <c r="A173" s="5" t="s">
        <v>489</v>
      </c>
      <c r="B173" s="7" t="s">
        <v>233</v>
      </c>
      <c r="C173" s="7"/>
      <c r="D173" s="14" t="s">
        <v>215</v>
      </c>
      <c r="E173" s="6">
        <v>10</v>
      </c>
      <c r="F173" s="14"/>
      <c r="G173" s="21"/>
      <c r="H173" s="21"/>
      <c r="I173" s="21"/>
      <c r="J173" s="21"/>
      <c r="K173" s="21"/>
      <c r="L173" s="21"/>
      <c r="M173" s="21"/>
    </row>
    <row r="174" spans="1:13" x14ac:dyDescent="0.3">
      <c r="A174" s="5" t="s">
        <v>490</v>
      </c>
      <c r="B174" s="7" t="s">
        <v>234</v>
      </c>
      <c r="C174" s="7"/>
      <c r="D174" s="14" t="s">
        <v>215</v>
      </c>
      <c r="E174" s="6">
        <v>10</v>
      </c>
      <c r="F174" s="14"/>
      <c r="G174" s="21"/>
      <c r="H174" s="21"/>
      <c r="I174" s="21"/>
      <c r="J174" s="21"/>
      <c r="K174" s="21"/>
      <c r="L174" s="21"/>
      <c r="M174" s="21"/>
    </row>
    <row r="175" spans="1:13" x14ac:dyDescent="0.3">
      <c r="A175" s="15"/>
      <c r="B175" s="22" t="s">
        <v>499</v>
      </c>
      <c r="C175" s="7"/>
      <c r="D175" s="14"/>
      <c r="E175" s="14"/>
      <c r="F175" s="14"/>
      <c r="G175" s="21"/>
      <c r="H175" s="21"/>
      <c r="I175" s="21"/>
      <c r="J175" s="21"/>
      <c r="K175" s="21"/>
      <c r="L175" s="21"/>
      <c r="M175" s="21"/>
    </row>
    <row r="176" spans="1:13" ht="26.4" x14ac:dyDescent="0.3">
      <c r="A176" s="15"/>
      <c r="B176" s="23" t="s">
        <v>491</v>
      </c>
      <c r="C176" s="7"/>
      <c r="D176" s="14"/>
      <c r="E176" s="14"/>
      <c r="F176" s="14"/>
      <c r="G176" s="21"/>
      <c r="H176" s="21"/>
      <c r="I176" s="21"/>
      <c r="J176" s="21"/>
      <c r="K176" s="21"/>
      <c r="L176" s="21"/>
      <c r="M176" s="21"/>
    </row>
    <row r="177" spans="1:13" x14ac:dyDescent="0.3">
      <c r="A177" s="15" t="s">
        <v>500</v>
      </c>
      <c r="B177" s="17" t="s">
        <v>552</v>
      </c>
      <c r="C177" s="7" t="s">
        <v>551</v>
      </c>
      <c r="D177" s="14" t="s">
        <v>349</v>
      </c>
      <c r="E177" s="6">
        <v>5</v>
      </c>
      <c r="F177" s="14"/>
      <c r="G177" s="21"/>
      <c r="H177" s="21"/>
      <c r="I177" s="21"/>
      <c r="J177" s="21"/>
      <c r="K177" s="21"/>
      <c r="L177" s="21"/>
      <c r="M177" s="21"/>
    </row>
    <row r="178" spans="1:13" x14ac:dyDescent="0.3">
      <c r="A178" s="15"/>
      <c r="B178" s="23" t="s">
        <v>501</v>
      </c>
      <c r="C178" s="7"/>
      <c r="D178" s="16"/>
      <c r="E178" s="16"/>
      <c r="F178" s="16"/>
      <c r="G178" s="21"/>
      <c r="H178" s="21"/>
      <c r="I178" s="21"/>
      <c r="J178" s="21"/>
      <c r="K178" s="21"/>
      <c r="L178" s="21"/>
      <c r="M178" s="21"/>
    </row>
    <row r="179" spans="1:13" ht="26.4" x14ac:dyDescent="0.3">
      <c r="A179" s="15" t="s">
        <v>502</v>
      </c>
      <c r="B179" s="17" t="s">
        <v>554</v>
      </c>
      <c r="C179" s="24" t="s">
        <v>553</v>
      </c>
      <c r="D179" s="19" t="s">
        <v>505</v>
      </c>
      <c r="E179" s="34">
        <v>3</v>
      </c>
      <c r="F179" s="29"/>
      <c r="G179" s="25"/>
      <c r="H179" s="21"/>
      <c r="I179" s="21"/>
      <c r="J179" s="21"/>
      <c r="K179" s="21"/>
      <c r="L179" s="21"/>
      <c r="M179" s="21"/>
    </row>
    <row r="180" spans="1:13" ht="26.4" x14ac:dyDescent="0.3">
      <c r="A180" s="15" t="s">
        <v>503</v>
      </c>
      <c r="B180" s="17" t="s">
        <v>555</v>
      </c>
      <c r="C180" s="24" t="s">
        <v>553</v>
      </c>
      <c r="D180" s="19" t="s">
        <v>505</v>
      </c>
      <c r="E180" s="34">
        <v>3</v>
      </c>
      <c r="F180" s="29"/>
      <c r="G180" s="25"/>
      <c r="H180" s="21"/>
      <c r="I180" s="21"/>
      <c r="J180" s="21"/>
      <c r="K180" s="21"/>
      <c r="L180" s="21"/>
      <c r="M180" s="21"/>
    </row>
    <row r="181" spans="1:13" x14ac:dyDescent="0.3">
      <c r="A181" s="15"/>
      <c r="B181" s="26" t="s">
        <v>492</v>
      </c>
      <c r="C181" s="24"/>
      <c r="D181" s="17"/>
      <c r="E181" s="30"/>
      <c r="F181" s="30"/>
      <c r="G181" s="25"/>
      <c r="H181" s="21"/>
      <c r="I181" s="21"/>
      <c r="J181" s="21"/>
      <c r="K181" s="21"/>
      <c r="L181" s="21"/>
      <c r="M181" s="21"/>
    </row>
    <row r="182" spans="1:13" ht="26.4" x14ac:dyDescent="0.3">
      <c r="A182" s="15" t="s">
        <v>504</v>
      </c>
      <c r="B182" s="17" t="s">
        <v>556</v>
      </c>
      <c r="C182" s="24" t="s">
        <v>553</v>
      </c>
      <c r="D182" s="19" t="s">
        <v>26</v>
      </c>
      <c r="E182" s="34">
        <v>2</v>
      </c>
      <c r="F182" s="29"/>
      <c r="G182" s="25"/>
      <c r="H182" s="21"/>
      <c r="I182" s="21"/>
      <c r="J182" s="21"/>
      <c r="K182" s="21"/>
      <c r="L182" s="21"/>
      <c r="M182" s="21"/>
    </row>
    <row r="183" spans="1:13" ht="26.4" x14ac:dyDescent="0.3">
      <c r="A183" s="15" t="s">
        <v>506</v>
      </c>
      <c r="B183" s="17" t="s">
        <v>557</v>
      </c>
      <c r="C183" s="24" t="s">
        <v>553</v>
      </c>
      <c r="D183" s="19" t="s">
        <v>550</v>
      </c>
      <c r="E183" s="34">
        <v>1</v>
      </c>
      <c r="F183" s="29"/>
      <c r="G183" s="25"/>
      <c r="H183" s="21"/>
      <c r="I183" s="21"/>
      <c r="J183" s="21"/>
      <c r="K183" s="21"/>
      <c r="L183" s="21"/>
      <c r="M183" s="21"/>
    </row>
    <row r="184" spans="1:13" ht="26.4" x14ac:dyDescent="0.3">
      <c r="A184" s="15" t="s">
        <v>507</v>
      </c>
      <c r="B184" s="17" t="s">
        <v>558</v>
      </c>
      <c r="C184" s="24" t="s">
        <v>553</v>
      </c>
      <c r="D184" s="19" t="s">
        <v>550</v>
      </c>
      <c r="E184" s="34">
        <v>1</v>
      </c>
      <c r="F184" s="29"/>
      <c r="G184" s="25"/>
      <c r="H184" s="21"/>
      <c r="I184" s="21"/>
      <c r="J184" s="21"/>
      <c r="K184" s="21"/>
      <c r="L184" s="21"/>
      <c r="M184" s="21"/>
    </row>
    <row r="185" spans="1:13" ht="26.4" x14ac:dyDescent="0.3">
      <c r="A185" s="15" t="s">
        <v>508</v>
      </c>
      <c r="B185" s="17" t="s">
        <v>559</v>
      </c>
      <c r="C185" s="24" t="s">
        <v>553</v>
      </c>
      <c r="D185" s="19" t="s">
        <v>550</v>
      </c>
      <c r="E185" s="34">
        <v>1</v>
      </c>
      <c r="F185" s="29"/>
      <c r="G185" s="25"/>
      <c r="H185" s="21"/>
      <c r="I185" s="21"/>
      <c r="J185" s="21"/>
      <c r="K185" s="21"/>
      <c r="L185" s="21"/>
      <c r="M185" s="21"/>
    </row>
    <row r="186" spans="1:13" ht="26.4" x14ac:dyDescent="0.3">
      <c r="A186" s="15" t="s">
        <v>509</v>
      </c>
      <c r="B186" s="17" t="s">
        <v>560</v>
      </c>
      <c r="C186" s="24" t="s">
        <v>553</v>
      </c>
      <c r="D186" s="19" t="s">
        <v>550</v>
      </c>
      <c r="E186" s="34">
        <v>1</v>
      </c>
      <c r="F186" s="29"/>
      <c r="G186" s="25"/>
      <c r="H186" s="21"/>
      <c r="I186" s="21"/>
      <c r="J186" s="21"/>
      <c r="K186" s="21"/>
      <c r="L186" s="21"/>
      <c r="M186" s="21"/>
    </row>
    <row r="187" spans="1:13" ht="26.4" x14ac:dyDescent="0.3">
      <c r="A187" s="15" t="s">
        <v>510</v>
      </c>
      <c r="B187" s="17" t="s">
        <v>561</v>
      </c>
      <c r="C187" s="24" t="s">
        <v>553</v>
      </c>
      <c r="D187" s="19" t="s">
        <v>550</v>
      </c>
      <c r="E187" s="34">
        <v>1</v>
      </c>
      <c r="F187" s="29"/>
      <c r="G187" s="25"/>
      <c r="H187" s="21"/>
      <c r="I187" s="21"/>
      <c r="J187" s="21"/>
      <c r="K187" s="21"/>
      <c r="L187" s="21"/>
      <c r="M187" s="21"/>
    </row>
    <row r="188" spans="1:13" ht="26.4" x14ac:dyDescent="0.3">
      <c r="A188" s="15" t="s">
        <v>511</v>
      </c>
      <c r="B188" s="17" t="s">
        <v>562</v>
      </c>
      <c r="C188" s="24" t="s">
        <v>553</v>
      </c>
      <c r="D188" s="19" t="s">
        <v>550</v>
      </c>
      <c r="E188" s="34">
        <v>1</v>
      </c>
      <c r="F188" s="29"/>
      <c r="G188" s="25"/>
      <c r="H188" s="21"/>
      <c r="I188" s="21"/>
      <c r="J188" s="21"/>
      <c r="K188" s="21"/>
      <c r="L188" s="21"/>
      <c r="M188" s="21"/>
    </row>
    <row r="189" spans="1:13" ht="26.4" x14ac:dyDescent="0.3">
      <c r="A189" s="15" t="s">
        <v>512</v>
      </c>
      <c r="B189" s="17" t="s">
        <v>563</v>
      </c>
      <c r="C189" s="24" t="s">
        <v>553</v>
      </c>
      <c r="D189" s="19" t="s">
        <v>550</v>
      </c>
      <c r="E189" s="34">
        <v>1</v>
      </c>
      <c r="F189" s="29"/>
      <c r="G189" s="25"/>
      <c r="H189" s="21"/>
      <c r="I189" s="21"/>
      <c r="J189" s="21"/>
      <c r="K189" s="21"/>
      <c r="L189" s="21"/>
      <c r="M189" s="21"/>
    </row>
    <row r="190" spans="1:13" ht="26.4" x14ac:dyDescent="0.3">
      <c r="A190" s="15" t="s">
        <v>513</v>
      </c>
      <c r="B190" s="17" t="s">
        <v>564</v>
      </c>
      <c r="C190" s="24" t="s">
        <v>553</v>
      </c>
      <c r="D190" s="19" t="s">
        <v>550</v>
      </c>
      <c r="E190" s="34">
        <v>1</v>
      </c>
      <c r="F190" s="29"/>
      <c r="G190" s="25"/>
      <c r="H190" s="21"/>
      <c r="I190" s="21"/>
      <c r="J190" s="21"/>
      <c r="K190" s="21"/>
      <c r="L190" s="21"/>
      <c r="M190" s="21"/>
    </row>
    <row r="191" spans="1:13" ht="26.4" x14ac:dyDescent="0.3">
      <c r="A191" s="15" t="s">
        <v>514</v>
      </c>
      <c r="B191" s="17" t="s">
        <v>565</v>
      </c>
      <c r="C191" s="24" t="s">
        <v>553</v>
      </c>
      <c r="D191" s="19" t="s">
        <v>550</v>
      </c>
      <c r="E191" s="34">
        <v>1</v>
      </c>
      <c r="F191" s="29"/>
      <c r="G191" s="25"/>
      <c r="H191" s="21"/>
      <c r="I191" s="21"/>
      <c r="J191" s="21"/>
      <c r="K191" s="21"/>
      <c r="L191" s="21"/>
      <c r="M191" s="21"/>
    </row>
    <row r="192" spans="1:13" ht="26.4" x14ac:dyDescent="0.3">
      <c r="A192" s="15" t="s">
        <v>515</v>
      </c>
      <c r="B192" s="17" t="s">
        <v>566</v>
      </c>
      <c r="C192" s="24" t="s">
        <v>553</v>
      </c>
      <c r="D192" s="19" t="s">
        <v>550</v>
      </c>
      <c r="E192" s="34">
        <v>1</v>
      </c>
      <c r="F192" s="29"/>
      <c r="G192" s="25"/>
      <c r="H192" s="21"/>
      <c r="I192" s="21"/>
      <c r="J192" s="21"/>
      <c r="K192" s="21"/>
      <c r="L192" s="21"/>
      <c r="M192" s="21"/>
    </row>
    <row r="193" spans="1:13" ht="26.4" x14ac:dyDescent="0.3">
      <c r="A193" s="15" t="s">
        <v>516</v>
      </c>
      <c r="B193" s="17" t="s">
        <v>567</v>
      </c>
      <c r="C193" s="24" t="s">
        <v>553</v>
      </c>
      <c r="D193" s="19" t="s">
        <v>550</v>
      </c>
      <c r="E193" s="34">
        <v>1</v>
      </c>
      <c r="F193" s="29"/>
      <c r="G193" s="25"/>
      <c r="H193" s="21"/>
      <c r="I193" s="21"/>
      <c r="J193" s="21"/>
      <c r="K193" s="21"/>
      <c r="L193" s="21"/>
      <c r="M193" s="21"/>
    </row>
    <row r="194" spans="1:13" ht="26.4" x14ac:dyDescent="0.3">
      <c r="A194" s="15" t="s">
        <v>517</v>
      </c>
      <c r="B194" s="17" t="s">
        <v>568</v>
      </c>
      <c r="C194" s="24" t="s">
        <v>553</v>
      </c>
      <c r="D194" s="19" t="s">
        <v>550</v>
      </c>
      <c r="E194" s="34">
        <v>1</v>
      </c>
      <c r="F194" s="29"/>
      <c r="G194" s="25"/>
      <c r="H194" s="21"/>
      <c r="I194" s="21"/>
      <c r="J194" s="21"/>
      <c r="K194" s="21"/>
      <c r="L194" s="21"/>
      <c r="M194" s="21"/>
    </row>
    <row r="195" spans="1:13" ht="26.4" x14ac:dyDescent="0.3">
      <c r="A195" s="15" t="s">
        <v>518</v>
      </c>
      <c r="B195" s="17" t="s">
        <v>569</v>
      </c>
      <c r="C195" s="24" t="s">
        <v>553</v>
      </c>
      <c r="D195" s="19" t="s">
        <v>26</v>
      </c>
      <c r="E195" s="34">
        <v>2</v>
      </c>
      <c r="F195" s="29"/>
      <c r="G195" s="25"/>
      <c r="H195" s="21"/>
      <c r="I195" s="21"/>
      <c r="J195" s="21"/>
      <c r="K195" s="21"/>
      <c r="L195" s="21"/>
      <c r="M195" s="21"/>
    </row>
    <row r="196" spans="1:13" ht="26.4" x14ac:dyDescent="0.3">
      <c r="A196" s="15" t="s">
        <v>519</v>
      </c>
      <c r="B196" s="17" t="s">
        <v>570</v>
      </c>
      <c r="C196" s="24" t="s">
        <v>553</v>
      </c>
      <c r="D196" s="19" t="s">
        <v>26</v>
      </c>
      <c r="E196" s="34">
        <v>2</v>
      </c>
      <c r="F196" s="29"/>
      <c r="G196" s="25"/>
      <c r="H196" s="21"/>
      <c r="I196" s="21"/>
      <c r="J196" s="21"/>
      <c r="K196" s="21"/>
      <c r="L196" s="21"/>
      <c r="M196" s="21"/>
    </row>
    <row r="197" spans="1:13" ht="26.4" x14ac:dyDescent="0.3">
      <c r="A197" s="15" t="s">
        <v>520</v>
      </c>
      <c r="B197" s="17" t="s">
        <v>571</v>
      </c>
      <c r="C197" s="24" t="s">
        <v>553</v>
      </c>
      <c r="D197" s="19" t="s">
        <v>550</v>
      </c>
      <c r="E197" s="34">
        <v>1</v>
      </c>
      <c r="F197" s="29"/>
      <c r="G197" s="25"/>
      <c r="H197" s="21"/>
      <c r="I197" s="21"/>
      <c r="J197" s="21"/>
      <c r="K197" s="21"/>
      <c r="L197" s="21"/>
      <c r="M197" s="21"/>
    </row>
    <row r="198" spans="1:13" ht="26.4" x14ac:dyDescent="0.3">
      <c r="A198" s="15" t="s">
        <v>521</v>
      </c>
      <c r="B198" s="17" t="s">
        <v>572</v>
      </c>
      <c r="C198" s="24" t="s">
        <v>553</v>
      </c>
      <c r="D198" s="19" t="s">
        <v>550</v>
      </c>
      <c r="E198" s="34">
        <v>1</v>
      </c>
      <c r="F198" s="29"/>
      <c r="G198" s="25"/>
      <c r="H198" s="21"/>
      <c r="I198" s="21"/>
      <c r="J198" s="21"/>
      <c r="K198" s="21"/>
      <c r="L198" s="21"/>
      <c r="M198" s="21"/>
    </row>
    <row r="199" spans="1:13" x14ac:dyDescent="0.3">
      <c r="A199" s="15"/>
      <c r="B199" s="26" t="s">
        <v>493</v>
      </c>
      <c r="C199" s="24"/>
      <c r="D199" s="19"/>
      <c r="E199" s="29"/>
      <c r="F199" s="29"/>
      <c r="G199" s="25"/>
      <c r="H199" s="21"/>
      <c r="I199" s="21"/>
      <c r="J199" s="21"/>
      <c r="K199" s="21"/>
      <c r="L199" s="21"/>
      <c r="M199" s="21"/>
    </row>
    <row r="200" spans="1:13" ht="26.4" x14ac:dyDescent="0.3">
      <c r="A200" s="15" t="s">
        <v>522</v>
      </c>
      <c r="B200" s="17" t="s">
        <v>573</v>
      </c>
      <c r="C200" s="24" t="s">
        <v>553</v>
      </c>
      <c r="D200" s="19" t="s">
        <v>550</v>
      </c>
      <c r="E200" s="34">
        <v>1</v>
      </c>
      <c r="F200" s="29"/>
      <c r="G200" s="25"/>
      <c r="H200" s="21"/>
      <c r="I200" s="21"/>
      <c r="J200" s="21"/>
      <c r="K200" s="21"/>
      <c r="L200" s="21"/>
      <c r="M200" s="21"/>
    </row>
    <row r="201" spans="1:13" ht="26.4" x14ac:dyDescent="0.3">
      <c r="A201" s="15" t="s">
        <v>523</v>
      </c>
      <c r="B201" s="17" t="s">
        <v>574</v>
      </c>
      <c r="C201" s="24" t="s">
        <v>553</v>
      </c>
      <c r="D201" s="19" t="s">
        <v>26</v>
      </c>
      <c r="E201" s="34">
        <v>2</v>
      </c>
      <c r="F201" s="29"/>
      <c r="G201" s="25"/>
      <c r="H201" s="21"/>
      <c r="I201" s="21"/>
      <c r="J201" s="21"/>
      <c r="K201" s="21"/>
      <c r="L201" s="21"/>
      <c r="M201" s="21"/>
    </row>
    <row r="202" spans="1:13" ht="26.4" x14ac:dyDescent="0.3">
      <c r="A202" s="15" t="s">
        <v>524</v>
      </c>
      <c r="B202" s="17" t="s">
        <v>575</v>
      </c>
      <c r="C202" s="24" t="s">
        <v>553</v>
      </c>
      <c r="D202" s="19" t="s">
        <v>26</v>
      </c>
      <c r="E202" s="34">
        <v>2</v>
      </c>
      <c r="F202" s="29"/>
      <c r="G202" s="25"/>
      <c r="H202" s="21"/>
      <c r="I202" s="21"/>
      <c r="J202" s="21"/>
      <c r="K202" s="21"/>
      <c r="L202" s="21"/>
      <c r="M202" s="21"/>
    </row>
    <row r="203" spans="1:13" ht="26.4" x14ac:dyDescent="0.3">
      <c r="A203" s="15" t="s">
        <v>525</v>
      </c>
      <c r="B203" s="17" t="s">
        <v>576</v>
      </c>
      <c r="C203" s="24" t="s">
        <v>553</v>
      </c>
      <c r="D203" s="19" t="s">
        <v>550</v>
      </c>
      <c r="E203" s="34">
        <v>1</v>
      </c>
      <c r="F203" s="29"/>
      <c r="G203" s="25"/>
      <c r="H203" s="21"/>
      <c r="I203" s="21"/>
      <c r="J203" s="21"/>
      <c r="K203" s="21"/>
      <c r="L203" s="21"/>
      <c r="M203" s="21"/>
    </row>
    <row r="204" spans="1:13" ht="26.4" x14ac:dyDescent="0.3">
      <c r="A204" s="15" t="s">
        <v>526</v>
      </c>
      <c r="B204" s="17" t="s">
        <v>577</v>
      </c>
      <c r="C204" s="24" t="s">
        <v>553</v>
      </c>
      <c r="D204" s="19" t="s">
        <v>550</v>
      </c>
      <c r="E204" s="34">
        <v>1</v>
      </c>
      <c r="F204" s="29"/>
      <c r="G204" s="25"/>
      <c r="H204" s="21"/>
      <c r="I204" s="21"/>
      <c r="J204" s="21"/>
      <c r="K204" s="21"/>
      <c r="L204" s="21"/>
      <c r="M204" s="21"/>
    </row>
    <row r="205" spans="1:13" ht="26.4" x14ac:dyDescent="0.3">
      <c r="A205" s="15" t="s">
        <v>527</v>
      </c>
      <c r="B205" s="17" t="s">
        <v>578</v>
      </c>
      <c r="C205" s="24" t="s">
        <v>553</v>
      </c>
      <c r="D205" s="19" t="s">
        <v>550</v>
      </c>
      <c r="E205" s="34">
        <v>1</v>
      </c>
      <c r="F205" s="29"/>
      <c r="G205" s="25"/>
      <c r="H205" s="21"/>
      <c r="I205" s="21"/>
      <c r="J205" s="21"/>
      <c r="K205" s="21"/>
      <c r="L205" s="21"/>
      <c r="M205" s="21"/>
    </row>
    <row r="206" spans="1:13" x14ac:dyDescent="0.3">
      <c r="A206" s="15"/>
      <c r="B206" s="26" t="s">
        <v>494</v>
      </c>
      <c r="C206" s="24"/>
      <c r="D206" s="19"/>
      <c r="E206" s="29"/>
      <c r="F206" s="29"/>
      <c r="G206" s="25"/>
      <c r="H206" s="21"/>
      <c r="I206" s="21"/>
      <c r="J206" s="21"/>
      <c r="K206" s="21"/>
      <c r="L206" s="21"/>
      <c r="M206" s="21"/>
    </row>
    <row r="207" spans="1:13" ht="26.4" x14ac:dyDescent="0.3">
      <c r="A207" s="15" t="s">
        <v>528</v>
      </c>
      <c r="B207" s="17" t="s">
        <v>579</v>
      </c>
      <c r="C207" s="24" t="s">
        <v>553</v>
      </c>
      <c r="D207" s="19" t="s">
        <v>550</v>
      </c>
      <c r="E207" s="34">
        <v>1</v>
      </c>
      <c r="F207" s="29"/>
      <c r="G207" s="25"/>
      <c r="H207" s="21"/>
      <c r="I207" s="21"/>
      <c r="J207" s="21"/>
      <c r="K207" s="21"/>
      <c r="L207" s="21"/>
      <c r="M207" s="21"/>
    </row>
    <row r="208" spans="1:13" ht="26.4" x14ac:dyDescent="0.3">
      <c r="A208" s="15" t="s">
        <v>529</v>
      </c>
      <c r="B208" s="17" t="s">
        <v>580</v>
      </c>
      <c r="C208" s="24" t="s">
        <v>553</v>
      </c>
      <c r="D208" s="19" t="s">
        <v>26</v>
      </c>
      <c r="E208" s="34">
        <v>2</v>
      </c>
      <c r="F208" s="29"/>
      <c r="G208" s="25"/>
      <c r="H208" s="21"/>
      <c r="I208" s="21"/>
      <c r="J208" s="21"/>
      <c r="K208" s="21"/>
      <c r="L208" s="21"/>
      <c r="M208" s="21"/>
    </row>
    <row r="209" spans="1:13" ht="26.4" x14ac:dyDescent="0.3">
      <c r="A209" s="15" t="s">
        <v>530</v>
      </c>
      <c r="B209" s="17" t="s">
        <v>581</v>
      </c>
      <c r="C209" s="24" t="s">
        <v>553</v>
      </c>
      <c r="D209" s="19" t="s">
        <v>26</v>
      </c>
      <c r="E209" s="34">
        <v>2</v>
      </c>
      <c r="F209" s="29"/>
      <c r="G209" s="25"/>
      <c r="H209" s="21"/>
      <c r="I209" s="21"/>
      <c r="J209" s="21"/>
      <c r="K209" s="21"/>
      <c r="L209" s="21"/>
      <c r="M209" s="21"/>
    </row>
    <row r="210" spans="1:13" ht="26.4" x14ac:dyDescent="0.3">
      <c r="A210" s="15" t="s">
        <v>531</v>
      </c>
      <c r="B210" s="17" t="s">
        <v>582</v>
      </c>
      <c r="C210" s="24" t="s">
        <v>553</v>
      </c>
      <c r="D210" s="19" t="s">
        <v>550</v>
      </c>
      <c r="E210" s="34">
        <v>1</v>
      </c>
      <c r="F210" s="29"/>
      <c r="G210" s="25"/>
      <c r="H210" s="21"/>
      <c r="I210" s="21"/>
      <c r="J210" s="21"/>
      <c r="K210" s="21"/>
      <c r="L210" s="21"/>
      <c r="M210" s="21"/>
    </row>
    <row r="211" spans="1:13" x14ac:dyDescent="0.3">
      <c r="A211" s="15"/>
      <c r="B211" s="26" t="s">
        <v>495</v>
      </c>
      <c r="C211" s="24"/>
      <c r="D211" s="19"/>
      <c r="E211" s="29"/>
      <c r="F211" s="29"/>
      <c r="G211" s="25"/>
      <c r="H211" s="21"/>
      <c r="I211" s="21"/>
      <c r="J211" s="21"/>
      <c r="K211" s="21"/>
      <c r="L211" s="21"/>
      <c r="M211" s="21"/>
    </row>
    <row r="212" spans="1:13" ht="26.4" x14ac:dyDescent="0.3">
      <c r="A212" s="15" t="s">
        <v>532</v>
      </c>
      <c r="B212" s="17" t="s">
        <v>583</v>
      </c>
      <c r="C212" s="24" t="s">
        <v>553</v>
      </c>
      <c r="D212" s="19" t="s">
        <v>550</v>
      </c>
      <c r="E212" s="34">
        <v>1</v>
      </c>
      <c r="F212" s="29"/>
      <c r="G212" s="25"/>
      <c r="H212" s="21"/>
      <c r="I212" s="21"/>
      <c r="J212" s="21"/>
      <c r="K212" s="21"/>
      <c r="L212" s="21"/>
      <c r="M212" s="21"/>
    </row>
    <row r="213" spans="1:13" ht="26.4" x14ac:dyDescent="0.3">
      <c r="A213" s="15" t="s">
        <v>533</v>
      </c>
      <c r="B213" s="17" t="s">
        <v>584</v>
      </c>
      <c r="C213" s="24" t="s">
        <v>553</v>
      </c>
      <c r="D213" s="19" t="s">
        <v>550</v>
      </c>
      <c r="E213" s="34">
        <v>1</v>
      </c>
      <c r="F213" s="29"/>
      <c r="G213" s="25"/>
      <c r="H213" s="21"/>
      <c r="I213" s="21"/>
      <c r="J213" s="21"/>
      <c r="K213" s="21"/>
      <c r="L213" s="21"/>
      <c r="M213" s="21"/>
    </row>
    <row r="214" spans="1:13" ht="26.4" x14ac:dyDescent="0.3">
      <c r="A214" s="15" t="s">
        <v>534</v>
      </c>
      <c r="B214" s="17" t="s">
        <v>585</v>
      </c>
      <c r="C214" s="24" t="s">
        <v>553</v>
      </c>
      <c r="D214" s="19" t="s">
        <v>550</v>
      </c>
      <c r="E214" s="34">
        <v>1</v>
      </c>
      <c r="F214" s="29"/>
      <c r="G214" s="25"/>
      <c r="H214" s="21"/>
      <c r="I214" s="21"/>
      <c r="J214" s="21"/>
      <c r="K214" s="21"/>
      <c r="L214" s="21"/>
      <c r="M214" s="21"/>
    </row>
    <row r="215" spans="1:13" ht="26.4" x14ac:dyDescent="0.3">
      <c r="A215" s="15" t="s">
        <v>535</v>
      </c>
      <c r="B215" s="17" t="s">
        <v>586</v>
      </c>
      <c r="C215" s="24" t="s">
        <v>553</v>
      </c>
      <c r="D215" s="19" t="s">
        <v>550</v>
      </c>
      <c r="E215" s="34">
        <v>1</v>
      </c>
      <c r="F215" s="29"/>
      <c r="G215" s="25"/>
      <c r="H215" s="21"/>
      <c r="I215" s="21"/>
      <c r="J215" s="21"/>
      <c r="K215" s="21"/>
      <c r="L215" s="21"/>
      <c r="M215" s="21"/>
    </row>
    <row r="216" spans="1:13" x14ac:dyDescent="0.3">
      <c r="A216" s="15"/>
      <c r="B216" s="26" t="s">
        <v>496</v>
      </c>
      <c r="C216" s="24"/>
      <c r="D216" s="19"/>
      <c r="E216" s="29"/>
      <c r="F216" s="29"/>
      <c r="G216" s="25"/>
      <c r="H216" s="21"/>
      <c r="I216" s="21"/>
      <c r="J216" s="21"/>
      <c r="K216" s="21"/>
      <c r="L216" s="21"/>
      <c r="M216" s="21"/>
    </row>
    <row r="217" spans="1:13" ht="26.4" x14ac:dyDescent="0.3">
      <c r="A217" s="15" t="s">
        <v>536</v>
      </c>
      <c r="B217" s="17" t="s">
        <v>558</v>
      </c>
      <c r="C217" s="24" t="s">
        <v>553</v>
      </c>
      <c r="D217" s="19" t="s">
        <v>550</v>
      </c>
      <c r="E217" s="34">
        <v>1</v>
      </c>
      <c r="F217" s="29"/>
      <c r="G217" s="25"/>
      <c r="H217" s="21"/>
      <c r="I217" s="21"/>
      <c r="J217" s="21"/>
      <c r="K217" s="21"/>
      <c r="L217" s="21"/>
      <c r="M217" s="21"/>
    </row>
    <row r="218" spans="1:13" ht="26.4" x14ac:dyDescent="0.3">
      <c r="A218" s="15" t="s">
        <v>537</v>
      </c>
      <c r="B218" s="17" t="s">
        <v>587</v>
      </c>
      <c r="C218" s="24" t="s">
        <v>553</v>
      </c>
      <c r="D218" s="19" t="s">
        <v>550</v>
      </c>
      <c r="E218" s="34">
        <v>1</v>
      </c>
      <c r="F218" s="29"/>
      <c r="G218" s="25"/>
      <c r="H218" s="21"/>
      <c r="I218" s="21"/>
      <c r="J218" s="21"/>
      <c r="K218" s="21"/>
      <c r="L218" s="21"/>
      <c r="M218" s="21"/>
    </row>
    <row r="219" spans="1:13" ht="26.4" x14ac:dyDescent="0.3">
      <c r="A219" s="15" t="s">
        <v>538</v>
      </c>
      <c r="B219" s="17" t="s">
        <v>588</v>
      </c>
      <c r="C219" s="24" t="s">
        <v>553</v>
      </c>
      <c r="D219" s="19" t="s">
        <v>550</v>
      </c>
      <c r="E219" s="34">
        <v>1</v>
      </c>
      <c r="F219" s="29"/>
      <c r="G219" s="25"/>
      <c r="H219" s="21"/>
      <c r="I219" s="21"/>
      <c r="J219" s="21"/>
      <c r="K219" s="21"/>
      <c r="L219" s="21"/>
      <c r="M219" s="21"/>
    </row>
    <row r="220" spans="1:13" ht="26.4" x14ac:dyDescent="0.3">
      <c r="A220" s="15" t="s">
        <v>539</v>
      </c>
      <c r="B220" s="17" t="s">
        <v>589</v>
      </c>
      <c r="C220" s="24" t="s">
        <v>553</v>
      </c>
      <c r="D220" s="19" t="s">
        <v>550</v>
      </c>
      <c r="E220" s="34">
        <v>1</v>
      </c>
      <c r="F220" s="29"/>
      <c r="G220" s="25"/>
      <c r="H220" s="21"/>
      <c r="I220" s="21"/>
      <c r="J220" s="21"/>
      <c r="K220" s="21"/>
      <c r="L220" s="21"/>
      <c r="M220" s="21"/>
    </row>
    <row r="221" spans="1:13" ht="26.4" x14ac:dyDescent="0.3">
      <c r="A221" s="15" t="s">
        <v>540</v>
      </c>
      <c r="B221" s="17" t="s">
        <v>590</v>
      </c>
      <c r="C221" s="24" t="s">
        <v>553</v>
      </c>
      <c r="D221" s="19" t="s">
        <v>550</v>
      </c>
      <c r="E221" s="34">
        <v>1</v>
      </c>
      <c r="F221" s="29"/>
      <c r="G221" s="25"/>
      <c r="H221" s="21"/>
      <c r="I221" s="21"/>
      <c r="J221" s="21"/>
      <c r="K221" s="21"/>
      <c r="L221" s="21"/>
      <c r="M221" s="21"/>
    </row>
    <row r="222" spans="1:13" ht="26.4" x14ac:dyDescent="0.3">
      <c r="A222" s="15" t="s">
        <v>541</v>
      </c>
      <c r="B222" s="17" t="s">
        <v>591</v>
      </c>
      <c r="C222" s="24" t="s">
        <v>553</v>
      </c>
      <c r="D222" s="19" t="s">
        <v>550</v>
      </c>
      <c r="E222" s="34">
        <v>1</v>
      </c>
      <c r="F222" s="29"/>
      <c r="G222" s="25"/>
      <c r="H222" s="21"/>
      <c r="I222" s="21"/>
      <c r="J222" s="21"/>
      <c r="K222" s="21"/>
      <c r="L222" s="21"/>
      <c r="M222" s="21"/>
    </row>
    <row r="223" spans="1:13" ht="26.4" x14ac:dyDescent="0.3">
      <c r="A223" s="15" t="s">
        <v>542</v>
      </c>
      <c r="B223" s="17" t="s">
        <v>592</v>
      </c>
      <c r="C223" s="24" t="s">
        <v>553</v>
      </c>
      <c r="D223" s="19" t="s">
        <v>550</v>
      </c>
      <c r="E223" s="34">
        <v>1</v>
      </c>
      <c r="F223" s="29"/>
      <c r="G223" s="25"/>
      <c r="H223" s="21"/>
      <c r="I223" s="21"/>
      <c r="J223" s="21"/>
      <c r="K223" s="21"/>
      <c r="L223" s="21"/>
      <c r="M223" s="21"/>
    </row>
    <row r="224" spans="1:13" ht="26.4" x14ac:dyDescent="0.3">
      <c r="A224" s="15" t="s">
        <v>543</v>
      </c>
      <c r="B224" s="17" t="s">
        <v>593</v>
      </c>
      <c r="C224" s="24" t="s">
        <v>553</v>
      </c>
      <c r="D224" s="19" t="s">
        <v>550</v>
      </c>
      <c r="E224" s="34">
        <v>1</v>
      </c>
      <c r="F224" s="29"/>
      <c r="G224" s="25"/>
      <c r="H224" s="21"/>
      <c r="I224" s="21"/>
      <c r="J224" s="21"/>
      <c r="K224" s="21"/>
      <c r="L224" s="21"/>
      <c r="M224" s="21"/>
    </row>
    <row r="225" spans="1:13" ht="26.4" x14ac:dyDescent="0.3">
      <c r="A225" s="15" t="s">
        <v>544</v>
      </c>
      <c r="B225" s="17" t="s">
        <v>594</v>
      </c>
      <c r="C225" s="24" t="s">
        <v>553</v>
      </c>
      <c r="D225" s="19" t="s">
        <v>550</v>
      </c>
      <c r="E225" s="34">
        <v>1</v>
      </c>
      <c r="F225" s="29"/>
      <c r="G225" s="25"/>
      <c r="H225" s="21"/>
      <c r="I225" s="21"/>
      <c r="J225" s="21"/>
      <c r="K225" s="21"/>
      <c r="L225" s="21"/>
      <c r="M225" s="21"/>
    </row>
    <row r="226" spans="1:13" ht="26.4" x14ac:dyDescent="0.3">
      <c r="A226" s="15" t="s">
        <v>545</v>
      </c>
      <c r="B226" s="17" t="s">
        <v>595</v>
      </c>
      <c r="C226" s="24" t="s">
        <v>553</v>
      </c>
      <c r="D226" s="19" t="s">
        <v>550</v>
      </c>
      <c r="E226" s="34">
        <v>1</v>
      </c>
      <c r="F226" s="29"/>
      <c r="G226" s="25"/>
      <c r="H226" s="21"/>
      <c r="I226" s="21"/>
      <c r="J226" s="21"/>
      <c r="K226" s="21"/>
      <c r="L226" s="21"/>
      <c r="M226" s="21"/>
    </row>
    <row r="227" spans="1:13" ht="26.4" x14ac:dyDescent="0.3">
      <c r="A227" s="15" t="s">
        <v>546</v>
      </c>
      <c r="B227" s="17" t="s">
        <v>596</v>
      </c>
      <c r="C227" s="24" t="s">
        <v>553</v>
      </c>
      <c r="D227" s="19" t="s">
        <v>550</v>
      </c>
      <c r="E227" s="34">
        <v>1</v>
      </c>
      <c r="F227" s="29"/>
      <c r="G227" s="25"/>
      <c r="H227" s="21"/>
      <c r="I227" s="21"/>
      <c r="J227" s="21"/>
      <c r="K227" s="21"/>
      <c r="L227" s="21"/>
      <c r="M227" s="21"/>
    </row>
    <row r="228" spans="1:13" ht="26.4" x14ac:dyDescent="0.3">
      <c r="A228" s="15" t="s">
        <v>547</v>
      </c>
      <c r="B228" s="17" t="s">
        <v>597</v>
      </c>
      <c r="C228" s="24" t="s">
        <v>553</v>
      </c>
      <c r="D228" s="19" t="s">
        <v>550</v>
      </c>
      <c r="E228" s="34">
        <v>1</v>
      </c>
      <c r="F228" s="29"/>
      <c r="G228" s="25"/>
      <c r="H228" s="21"/>
      <c r="I228" s="21"/>
      <c r="J228" s="21"/>
      <c r="K228" s="21"/>
      <c r="L228" s="21"/>
      <c r="M228" s="21"/>
    </row>
    <row r="229" spans="1:13" ht="26.4" x14ac:dyDescent="0.3">
      <c r="A229" s="15"/>
      <c r="B229" s="26" t="s">
        <v>497</v>
      </c>
      <c r="C229" s="24"/>
      <c r="D229" s="19"/>
      <c r="E229" s="29"/>
      <c r="F229" s="29"/>
      <c r="G229" s="25"/>
      <c r="H229" s="21"/>
      <c r="I229" s="21"/>
      <c r="J229" s="21"/>
      <c r="K229" s="21"/>
      <c r="L229" s="21"/>
      <c r="M229" s="21"/>
    </row>
    <row r="230" spans="1:13" ht="39.6" x14ac:dyDescent="0.3">
      <c r="A230" s="15" t="s">
        <v>548</v>
      </c>
      <c r="B230" s="17" t="s">
        <v>498</v>
      </c>
      <c r="C230" s="24"/>
      <c r="D230" s="19" t="s">
        <v>550</v>
      </c>
      <c r="E230" s="34">
        <v>1</v>
      </c>
      <c r="F230" s="29"/>
      <c r="G230" s="25"/>
      <c r="H230" s="21"/>
      <c r="I230" s="21"/>
      <c r="J230" s="21"/>
      <c r="K230" s="21"/>
      <c r="L230" s="21"/>
      <c r="M230" s="21"/>
    </row>
    <row r="231" spans="1:13" ht="26.4" x14ac:dyDescent="0.3">
      <c r="A231" s="15" t="s">
        <v>549</v>
      </c>
      <c r="B231" s="17" t="s">
        <v>599</v>
      </c>
      <c r="C231" s="24" t="s">
        <v>598</v>
      </c>
      <c r="D231" s="19" t="s">
        <v>349</v>
      </c>
      <c r="E231" s="34">
        <v>5</v>
      </c>
      <c r="F231" s="29"/>
      <c r="G231" s="25"/>
      <c r="H231" s="21"/>
      <c r="I231" s="21"/>
      <c r="J231" s="21"/>
      <c r="K231" s="21"/>
      <c r="L231" s="21"/>
      <c r="M231" s="21"/>
    </row>
  </sheetData>
  <autoFilter ref="A8:O231"/>
  <mergeCells count="1">
    <mergeCell ref="B6:K6"/>
  </mergeCells>
  <pageMargins left="0.51181102362204722" right="0.31496062992125984" top="0.55118110236220474" bottom="0.5511811023622047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1"/>
    <col min="2" max="3" width="9.109375" style="4"/>
    <col min="4" max="10" width="9.109375" style="2"/>
    <col min="11" max="11" width="9.109375" style="12"/>
    <col min="12" max="16384" width="9.109375" style="3"/>
  </cols>
  <sheetData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ZABALIUNIENE Jurate</cp:lastModifiedBy>
  <cp:lastPrinted>2017-03-21T07:28:51Z</cp:lastPrinted>
  <dcterms:created xsi:type="dcterms:W3CDTF">2015-02-05T07:27:28Z</dcterms:created>
  <dcterms:modified xsi:type="dcterms:W3CDTF">2017-05-29T13:20:41Z</dcterms:modified>
</cp:coreProperties>
</file>