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cpolt0-my.sharepoint.com/personal/j_kuzmaite_cpo_lt/Documents/Desktop/Pirkimai_2024/RKL-3653-1_Vienkartinės_priemonės_kurių_nėra_CPO/Sutartys/Olympus/"/>
    </mc:Choice>
  </mc:AlternateContent>
  <xr:revisionPtr revIDLastSave="11" documentId="8_{02972A9E-F26E-4DF1-BF4F-2A1E081B45B3}" xr6:coauthVersionLast="47" xr6:coauthVersionMax="47" xr10:uidLastSave="{B18F2CB0-8B3B-4F70-86F1-F660B7EE2FD9}"/>
  <bookViews>
    <workbookView xWindow="28680" yWindow="-120" windowWidth="29040" windowHeight="15840"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3" i="1" l="1"/>
  <c r="F384" i="1"/>
  <c r="F392" i="1" s="1"/>
  <c r="F393" i="1" s="1"/>
  <c r="F394" i="1" s="1"/>
  <c r="G374" i="1"/>
  <c r="F365" i="1"/>
  <c r="F373" i="1" s="1"/>
  <c r="F374" i="1" s="1"/>
  <c r="F375" i="1" s="1"/>
  <c r="G355" i="1"/>
  <c r="F344" i="1"/>
  <c r="G354" i="1" s="1"/>
  <c r="G333" i="1"/>
  <c r="F322" i="1"/>
  <c r="F332" i="1" s="1"/>
  <c r="F333" i="1" s="1"/>
  <c r="F334" i="1" s="1"/>
  <c r="G311" i="1"/>
  <c r="F304" i="1"/>
  <c r="G310" i="1" s="1"/>
  <c r="G294" i="1"/>
  <c r="F286" i="1"/>
  <c r="F293" i="1" s="1"/>
  <c r="F294" i="1" s="1"/>
  <c r="F295" i="1" s="1"/>
  <c r="G276" i="1"/>
  <c r="F268" i="1"/>
  <c r="G275" i="1" s="1"/>
  <c r="G258" i="1"/>
  <c r="F250" i="1"/>
  <c r="F257" i="1" s="1"/>
  <c r="F258" i="1" s="1"/>
  <c r="F259" i="1" s="1"/>
  <c r="G239" i="1"/>
  <c r="F232" i="1"/>
  <c r="G238" i="1" s="1"/>
  <c r="G222" i="1"/>
  <c r="F212" i="1"/>
  <c r="F202" i="1"/>
  <c r="G191" i="1"/>
  <c r="F183" i="1"/>
  <c r="G190" i="1" s="1"/>
  <c r="G173" i="1"/>
  <c r="F165" i="1"/>
  <c r="G172" i="1" s="1"/>
  <c r="G155" i="1"/>
  <c r="F146" i="1"/>
  <c r="G154" i="1" s="1"/>
  <c r="G134" i="1"/>
  <c r="F119" i="1"/>
  <c r="F133" i="1" s="1"/>
  <c r="F134" i="1" s="1"/>
  <c r="F135" i="1" s="1"/>
  <c r="G107" i="1"/>
  <c r="F99" i="1"/>
  <c r="G106" i="1" s="1"/>
  <c r="G89" i="1"/>
  <c r="F82" i="1"/>
  <c r="F76" i="1"/>
  <c r="G66" i="1"/>
  <c r="F54" i="1"/>
  <c r="G65" i="1" s="1"/>
  <c r="G44" i="1"/>
  <c r="F38" i="1"/>
  <c r="G43" i="1" s="1"/>
  <c r="G21" i="1"/>
  <c r="G221" i="1" l="1"/>
  <c r="G257" i="1"/>
  <c r="F154" i="1"/>
  <c r="F155" i="1" s="1"/>
  <c r="F156" i="1" s="1"/>
  <c r="F221" i="1"/>
  <c r="F222" i="1" s="1"/>
  <c r="F223" i="1" s="1"/>
  <c r="G392" i="1"/>
  <c r="G293" i="1"/>
  <c r="G88" i="1"/>
  <c r="G332" i="1"/>
  <c r="G373" i="1"/>
  <c r="F106" i="1"/>
  <c r="F107" i="1" s="1"/>
  <c r="F108" i="1" s="1"/>
  <c r="F172" i="1"/>
  <c r="F173" i="1" s="1"/>
  <c r="F174" i="1" s="1"/>
  <c r="F275" i="1"/>
  <c r="F276" i="1" s="1"/>
  <c r="F277" i="1" s="1"/>
  <c r="G133" i="1"/>
  <c r="F65" i="1"/>
  <c r="F66" i="1" s="1"/>
  <c r="F67" i="1" s="1"/>
  <c r="F88" i="1"/>
  <c r="F89" i="1" s="1"/>
  <c r="F90" i="1" s="1"/>
  <c r="F190" i="1"/>
  <c r="F191" i="1" s="1"/>
  <c r="F192" i="1" s="1"/>
  <c r="F310" i="1"/>
  <c r="F311" i="1" s="1"/>
  <c r="F312" i="1" s="1"/>
  <c r="F354" i="1"/>
  <c r="F355" i="1" s="1"/>
  <c r="F356" i="1" s="1"/>
  <c r="F43" i="1"/>
  <c r="F44" i="1" s="1"/>
  <c r="F45" i="1" s="1"/>
  <c r="F238" i="1"/>
  <c r="F239" i="1" s="1"/>
  <c r="F240" i="1" s="1"/>
</calcChain>
</file>

<file path=xl/sharedStrings.xml><?xml version="1.0" encoding="utf-8"?>
<sst xmlns="http://schemas.openxmlformats.org/spreadsheetml/2006/main" count="858" uniqueCount="510">
  <si>
    <t>VIENKARTINĖS PRIEMONĖS, KURIŲ NĖRA CPO KATALOGE</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</si>
  <si>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</si>
  <si>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</si>
  <si>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</si>
  <si>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</si>
  <si>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</si>
  <si>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</si>
  <si>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</si>
  <si>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</si>
  <si>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</si>
  <si>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</si>
  <si>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</si>
  <si>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</si>
  <si>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</si>
  <si>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</si>
  <si>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</si>
  <si>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</si>
  <si>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</si>
  <si>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</si>
  <si>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</si>
  <si>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</si>
  <si>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</si>
  <si>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</si>
  <si>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</si>
  <si>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Tiekėjo pasiūlymas:</t>
  </si>
  <si>
    <t>Nr.</t>
  </si>
  <si>
    <t>Pavadinimas</t>
  </si>
  <si>
    <t>Maksimalus kiekis</t>
  </si>
  <si>
    <t>Mato vienetas</t>
  </si>
  <si>
    <t>Kaina be PVM, Eur</t>
  </si>
  <si>
    <t>Suma be PVM, Eur</t>
  </si>
  <si>
    <t>Gamintojas, modelis, prekės kodas</t>
  </si>
  <si>
    <t xml:space="preserve">Gamintojo techninės charakteristikos ir atitikimo techniniams reikalavimams patvirtinimas su nuoroda į kartu su pasiūlymu pateikto dokumento puslapį. Pildo tiekėjas </t>
  </si>
  <si>
    <t>vnt.</t>
  </si>
  <si>
    <t>Pagamintas iš nitinolio (nikelio-titano lydinio) arba lygiavertės medžiagos.</t>
  </si>
  <si>
    <t>Stento pynė – kabliuko tipo.</t>
  </si>
  <si>
    <t>Abiejuose stento galuose ir viduryje rentgenokontrastiniai žymenys, kurie yra kontrastingesni negu stento karkasas (auksiniai arba lygiaverčiai).</t>
  </si>
  <si>
    <t>Suma be PVM</t>
  </si>
  <si>
    <t>Taikomas PVM dydis (%)</t>
  </si>
  <si>
    <t>PVM suma</t>
  </si>
  <si>
    <t>Suma su PVM</t>
  </si>
  <si>
    <t>Sterili pakuotė.</t>
  </si>
  <si>
    <t>3. DALIS</t>
  </si>
  <si>
    <t>KANIULĖ</t>
  </si>
  <si>
    <t>3.</t>
  </si>
  <si>
    <t>Kaniulė</t>
  </si>
  <si>
    <t>3.1.</t>
  </si>
  <si>
    <t>3.1.1.</t>
  </si>
  <si>
    <t>Standartinio tipo galu, taikoma su 0,035 inch styga – vedliu. </t>
  </si>
  <si>
    <t>3.1.2.</t>
  </si>
  <si>
    <t>Ilgis ≥ 1950 mm, tinkama kanalui Ø 2,2 mm.</t>
  </si>
  <si>
    <t>3.1.3.</t>
  </si>
  <si>
    <t>Distalinės dalies diametras 4 Fr dydžio, rentgenokontrastinis galas. </t>
  </si>
  <si>
    <t>3.1.4.</t>
  </si>
  <si>
    <t>Sterili pakuotė. </t>
  </si>
  <si>
    <t>4. DALIS</t>
  </si>
  <si>
    <t>STYGA-PRAVEDĖJAS</t>
  </si>
  <si>
    <t>4.</t>
  </si>
  <si>
    <t>Styga-pravedėjas</t>
  </si>
  <si>
    <t>4.1.</t>
  </si>
  <si>
    <t>4.1.1.</t>
  </si>
  <si>
    <t>Vienkartinio naudojimo.</t>
  </si>
  <si>
    <t>4.1.2.</t>
  </si>
  <si>
    <t>Skersmuo 0,89 mm (0,035 inch).</t>
  </si>
  <si>
    <t>4.1.3.</t>
  </si>
  <si>
    <t>Ilgis nuo 450 cm iki 500 cm.</t>
  </si>
  <si>
    <t>4.1.4.</t>
  </si>
  <si>
    <t>Pilnai rentgenokontrastinis 5 cm ± 1 cm ilgio distalinis galas.</t>
  </si>
  <si>
    <t>4.1.5.</t>
  </si>
  <si>
    <t>Spiralinė žyma nuo 7 cm - 9 cm ±1 cm atstumu nuo distalinio galo.</t>
  </si>
  <si>
    <t>4.1.6.</t>
  </si>
  <si>
    <t>Kryžminė žyma nuo 9 cm iki 40 cm ±1 cm atstumu nuo distalinio galo.</t>
  </si>
  <si>
    <t>4.1.7.</t>
  </si>
  <si>
    <t>Hidrofilinė danga 7 cm ±1 cm.  </t>
  </si>
  <si>
    <t>4.1.8.</t>
  </si>
  <si>
    <t>Dengtas fluorino danga (arba lygiaverte medžiaga).</t>
  </si>
  <si>
    <t>4.1.9.</t>
  </si>
  <si>
    <t>Tiesiu arba lenktu galiuku pasirinktinai.</t>
  </si>
  <si>
    <t>4.1.10.</t>
  </si>
  <si>
    <t>Atsparus užsilenkimams.</t>
  </si>
  <si>
    <t>5. DALIS</t>
  </si>
  <si>
    <t>INSTRUMENTAI KRAUJAVIMO STABDYMUI</t>
  </si>
  <si>
    <t>5.</t>
  </si>
  <si>
    <t>Instrumentai kraujavimo stabdymui</t>
  </si>
  <si>
    <t>5.1.</t>
  </si>
  <si>
    <t>Hemostatinės kabutės 135°</t>
  </si>
  <si>
    <t>5.1.1.</t>
  </si>
  <si>
    <t>5.1.2.</t>
  </si>
  <si>
    <t>Kabutės kampas ne mažiau 135 °.</t>
  </si>
  <si>
    <t>5.1.3.</t>
  </si>
  <si>
    <t> Patologiniams gleivinės defektams, hemostazei.</t>
  </si>
  <si>
    <t>5.1.4.</t>
  </si>
  <si>
    <t>Ilgis ≥6 mm, tinkama naudoti su vienkartinio naudojimo kabučių fiksavimo įrenginiu. </t>
  </si>
  <si>
    <t>5.1.5.</t>
  </si>
  <si>
    <t>5.2.</t>
  </si>
  <si>
    <t>Hemostatinės kabutės 90°</t>
  </si>
  <si>
    <t>5.2.1.</t>
  </si>
  <si>
    <t>5.2.2.</t>
  </si>
  <si>
    <t>Kabutės kampas ne mažiau 90°.</t>
  </si>
  <si>
    <t>5.2.3.</t>
  </si>
  <si>
    <t>Patologiniams gleivinės defektams, hemostazei.</t>
  </si>
  <si>
    <t>5.2.4.</t>
  </si>
  <si>
    <t> Ilgis ≥6 mm, tinkama naudoti su vienkartinio naudojimo kabučių fiksavimo įrenginiu. </t>
  </si>
  <si>
    <t>5.2.5.</t>
  </si>
  <si>
    <t>6. DALIS</t>
  </si>
  <si>
    <t>ENDOSKOPINIAI INJEKTORIAI</t>
  </si>
  <si>
    <t>6.</t>
  </si>
  <si>
    <t>Endoskopiniai injektoriai</t>
  </si>
  <si>
    <t>6.1.</t>
  </si>
  <si>
    <t>6.1.1.</t>
  </si>
  <si>
    <t>Darbinis injektoriaus ilgis nuo 1600 mm iki 2300 mm. </t>
  </si>
  <si>
    <t>6.1.2.</t>
  </si>
  <si>
    <t> Vienkartiniam naudojimui. </t>
  </si>
  <si>
    <t>6.1.3.</t>
  </si>
  <si>
    <t>Specialios konstrukcijos rankena, įgalinanti naudoti priemonę viena ranka. </t>
  </si>
  <si>
    <t>6.1.4.</t>
  </si>
  <si>
    <t>Adatų diametrai nuo 21 G iki 25 G</t>
  </si>
  <si>
    <t>6.1.5.</t>
  </si>
  <si>
    <t>Adatų galiukų ilgiai 3 mm, 4 mm, 5 mm, 6 mm. </t>
  </si>
  <si>
    <t>6.1.6.</t>
  </si>
  <si>
    <t>Adatų galiukai skirtingos konfiguracijos “Regular” ir “Middle” skirtingoms anatominėms lokalizacijoms. </t>
  </si>
  <si>
    <t>Tinkamas kanalui Ø 2,8 mm. </t>
  </si>
  <si>
    <t>Kiekvienas stentas komplektuojamas su jo vienkartine įdėjimo sistema.</t>
  </si>
  <si>
    <t>Karkaso galai – apvalaus netraumuojančio pynimo. </t>
  </si>
  <si>
    <t>10. DALIS</t>
  </si>
  <si>
    <t>ENDOSKOPINIS STOROSIOS ŽARNOS IŠSIPLEČIANTIS METALINIS STENTAS (NEDENGTAS)</t>
  </si>
  <si>
    <t>10.</t>
  </si>
  <si>
    <t>Endoskopinis storosios žarnos išsiplečiantis metalinis stentas (nedengtas)</t>
  </si>
  <si>
    <t>10.1.</t>
  </si>
  <si>
    <t>10.1.1.</t>
  </si>
  <si>
    <t>10.1.2.</t>
  </si>
  <si>
    <t>10.1.3.</t>
  </si>
  <si>
    <t>10.1.4.</t>
  </si>
  <si>
    <t>Stentas dvigubo tinklo. </t>
  </si>
  <si>
    <t>10.1.5.</t>
  </si>
  <si>
    <t>Stento ilgis nuo 80 mm iki 170 mm ± 10 mm (ne mažiau 3 skirtingų ilgių)</t>
  </si>
  <si>
    <t>10.1.6.</t>
  </si>
  <si>
    <t>Darbinės dalies skersmuo 22 mm ±2 mm. </t>
  </si>
  <si>
    <t>10.1.7.</t>
  </si>
  <si>
    <t>Stento galai 8mm ± 3 mm platesni už darbinės stento dalies diametrą (migracijos prevencijai). </t>
  </si>
  <si>
    <t>10.1.8.</t>
  </si>
  <si>
    <t>Stento gale turi būti "lasso" tipo siūlas, skirtas stento padėties korekcijai, šalinimui. </t>
  </si>
  <si>
    <t>10.1.9.</t>
  </si>
  <si>
    <t>10.1.10.</t>
  </si>
  <si>
    <t> Rentgenokontrastinių žymenų ≥ 9.  </t>
  </si>
  <si>
    <t>10.1.11.</t>
  </si>
  <si>
    <t>10.1.12.</t>
  </si>
  <si>
    <t>Įdėjimo sistemos ilgis ≥ 2300 mm, tinkanti endoskopui, kurio darbinis kanalas 3,7 mm, naudojama su 0,035 inch styga. </t>
  </si>
  <si>
    <t>10.1.13.</t>
  </si>
  <si>
    <t>Stentas ir jo priedai turi būti sterilioje pakuotėje.</t>
  </si>
  <si>
    <t>19. DALIS</t>
  </si>
  <si>
    <t>SUGRIEBIMO ŽNYPLĖS ŽIURKĖS DANTŲ TIPO</t>
  </si>
  <si>
    <t>19.</t>
  </si>
  <si>
    <t>Sugriebimo žnyplės žiurkės dantų tipo</t>
  </si>
  <si>
    <t>19.1.</t>
  </si>
  <si>
    <t>19.1.1.</t>
  </si>
  <si>
    <t>Vienkartinio naudojimo, svetimkūnių, stentų šalinimui.</t>
  </si>
  <si>
    <t>19.1.2.</t>
  </si>
  <si>
    <t>Tvirtos.</t>
  </si>
  <si>
    <t>19.1.3.</t>
  </si>
  <si>
    <t>Rotuojamos.</t>
  </si>
  <si>
    <t>19.1.4.</t>
  </si>
  <si>
    <t>Žnyplių išsiplėtimas nuo 7 mm iki 8 mm.</t>
  </si>
  <si>
    <t>19.1.5.</t>
  </si>
  <si>
    <t> Darbinis ilgis 1743 mm ± 2 mm.</t>
  </si>
  <si>
    <t>19.1.6.</t>
  </si>
  <si>
    <t>Tinkamos kanalui Ø 2,8 mm. </t>
  </si>
  <si>
    <t>19.1.7.</t>
  </si>
  <si>
    <t> Sterili pakuotė.</t>
  </si>
  <si>
    <t>20. DALIS</t>
  </si>
  <si>
    <t>SUGRIEBIMO ŽNYPLĖS PLOKŠTIEMS SVETIMKŪNIAMS</t>
  </si>
  <si>
    <t>20.</t>
  </si>
  <si>
    <t>Sugriebimo žnyplės plokštiems svetimkūniams</t>
  </si>
  <si>
    <t>20.1.</t>
  </si>
  <si>
    <t>20.1.1.</t>
  </si>
  <si>
    <t>20.1.2.</t>
  </si>
  <si>
    <t>Plokščių svetimkūnių šalinimui, žiurkių nasrų tipo.</t>
  </si>
  <si>
    <t>20.1.3.</t>
  </si>
  <si>
    <t>20.1.4.</t>
  </si>
  <si>
    <t>Darbinis ilgis 1619 mm ± 2 mm.</t>
  </si>
  <si>
    <t>20.1.5.</t>
  </si>
  <si>
    <t>20.1.6.</t>
  </si>
  <si>
    <t>21. DALIS</t>
  </si>
  <si>
    <t>SUGRIEBIMO ŽNYPLĖS PLONIEMS SVETIMKŪNIAMS</t>
  </si>
  <si>
    <t>21.</t>
  </si>
  <si>
    <t>Sugriebimo žnyplės ploniems svetimkūniams</t>
  </si>
  <si>
    <t>21.1.</t>
  </si>
  <si>
    <t>21.1.1.</t>
  </si>
  <si>
    <t>21.1.2.</t>
  </si>
  <si>
    <t>Plonų, plokščių svetimkūnių šalinimui, žiurkių nasrų tipo.</t>
  </si>
  <si>
    <t>21.1.3.</t>
  </si>
  <si>
    <t>Žnyplių išsiplėtimas nuo 12 mm iki 14 mm.</t>
  </si>
  <si>
    <t>21.1.4.</t>
  </si>
  <si>
    <t>Darbinis ilgis nuo 1600 mm iki 1700 mm.</t>
  </si>
  <si>
    <t>21.1.5.</t>
  </si>
  <si>
    <t>Tinkamos kanalui Ø 2,0 mm. </t>
  </si>
  <si>
    <t>21.1.6.</t>
  </si>
  <si>
    <t>Vienkartinio naudojimo</t>
  </si>
  <si>
    <t>25. DALIS</t>
  </si>
  <si>
    <t>KREPŠELIAI AKMENIMS TRAUKTI IŠ TULŽIES LATAKŲ:</t>
  </si>
  <si>
    <t>25.</t>
  </si>
  <si>
    <t>Krepšeliai akmenims traukti iš tulžies latakų:</t>
  </si>
  <si>
    <t>25.1.</t>
  </si>
  <si>
    <t>Krepšelis mažesniems akmenims</t>
  </si>
  <si>
    <t>25.1.1.</t>
  </si>
  <si>
    <t>Vienkartinio naudojimo instrumentas.</t>
  </si>
  <si>
    <t>25.1.2.</t>
  </si>
  <si>
    <t>Nuo 1900 mm iki 2200 mm ilgio.</t>
  </si>
  <si>
    <t>25.1.3.</t>
  </si>
  <si>
    <t>Tinka endoskopui 2,8 mm kanalu.</t>
  </si>
  <si>
    <t>25.1.4.</t>
  </si>
  <si>
    <t>Atidaryto krepšelio plotis 20 mm ±1 mm.</t>
  </si>
  <si>
    <t>25.1.5.</t>
  </si>
  <si>
    <t>Krepšelis supintas iš 4 vielučių.</t>
  </si>
  <si>
    <t>25.1.6.</t>
  </si>
  <si>
    <t>Vielutės krepšelio gale sutankintos 8 vielučių ( "flower" tipo).</t>
  </si>
  <si>
    <t>25.1.7.</t>
  </si>
  <si>
    <t>Rotuojamas.</t>
  </si>
  <si>
    <t>25.1.8.</t>
  </si>
  <si>
    <t>Suderinamas su avariniu krepšelių šalinio rinkiniu.</t>
  </si>
  <si>
    <t>25.1.9.</t>
  </si>
  <si>
    <t>25.2.</t>
  </si>
  <si>
    <t>Krepšelis didesniems akmenims</t>
  </si>
  <si>
    <t>25.2.1.</t>
  </si>
  <si>
    <t>25.2.2.</t>
  </si>
  <si>
    <t>25.2.3.</t>
  </si>
  <si>
    <t>25.2.4.</t>
  </si>
  <si>
    <t>Atidaryto krepšelio plotis 21 mm ±1mm.</t>
  </si>
  <si>
    <t>25.2.5.</t>
  </si>
  <si>
    <t>4 vielučių.</t>
  </si>
  <si>
    <t>25.2.6.</t>
  </si>
  <si>
    <t>25.2.7.</t>
  </si>
  <si>
    <t>25.2.8.</t>
  </si>
  <si>
    <t>26. DALIS</t>
  </si>
  <si>
    <t>KREPŠELIS DIDESNIEMS AKMENIMS (SU VEDLIO FIKSATORIUMI)</t>
  </si>
  <si>
    <t>26.</t>
  </si>
  <si>
    <t>Krepšelis didesniems akmenims (su vedlio fiksatoriumi)</t>
  </si>
  <si>
    <t>26.1.</t>
  </si>
  <si>
    <t>26.1.1.</t>
  </si>
  <si>
    <t>Atidaryto krepšelio plotis 22 mm ±1 mm.</t>
  </si>
  <si>
    <t>26.1.2.</t>
  </si>
  <si>
    <t>26.1.3.</t>
  </si>
  <si>
    <t>Standžios vielos.</t>
  </si>
  <si>
    <t>26.1.4.</t>
  </si>
  <si>
    <t>Naudojamas su vedlio fiksatoriumi distaliniame gale.</t>
  </si>
  <si>
    <t>26.1.5.</t>
  </si>
  <si>
    <t>28. DALIS</t>
  </si>
  <si>
    <t>PRAVEDIKLIS SKIRTAS ĮVESTI 7 FR STENTUI</t>
  </si>
  <si>
    <t>28.</t>
  </si>
  <si>
    <t>Pravediklis skirtas įvesti 7 Fr stentui</t>
  </si>
  <si>
    <t>28.1.</t>
  </si>
  <si>
    <t>28.1.1.</t>
  </si>
  <si>
    <t>Rentgenokontrastisnis.</t>
  </si>
  <si>
    <t>28.1.2.</t>
  </si>
  <si>
    <t>Su pušeriu 7 Fr dydžio stentui.</t>
  </si>
  <si>
    <t>28.1.3.</t>
  </si>
  <si>
    <t>Taikomas su 0,035 inch styga – vedliu.</t>
  </si>
  <si>
    <t>28.1.4.</t>
  </si>
  <si>
    <t>Ilgis – ne mažiau 1900 mm.</t>
  </si>
  <si>
    <t>28.1.5.</t>
  </si>
  <si>
    <t>28.1.6.</t>
  </si>
  <si>
    <t>29. DALIS</t>
  </si>
  <si>
    <t>PRAVEDIKLIS SKIRTAS ĮVESTI 8,5 FR STENTUI</t>
  </si>
  <si>
    <t>29.</t>
  </si>
  <si>
    <t>Pravediklis skirtas įvesti 8,5 Fr stentui</t>
  </si>
  <si>
    <t>29.1.</t>
  </si>
  <si>
    <t>29.1.1.</t>
  </si>
  <si>
    <t>29.1.2.</t>
  </si>
  <si>
    <t>Su vedliu ir pušeriu 8.5 Fr dydžio stentui.</t>
  </si>
  <si>
    <t>29.1.3.</t>
  </si>
  <si>
    <t>29.1.4.</t>
  </si>
  <si>
    <t>29.1.5.</t>
  </si>
  <si>
    <t>Tinkamas kanalui Ø 3,2 mm.</t>
  </si>
  <si>
    <t>29.1.6.</t>
  </si>
  <si>
    <t>30. DALIS</t>
  </si>
  <si>
    <t>PRAVEDIKLIS SKIRTAS ĮVESTI 10 FR STENTUI</t>
  </si>
  <si>
    <t>30.</t>
  </si>
  <si>
    <t>Pravediklis skirtas įvesti 10 Fr stentui</t>
  </si>
  <si>
    <t>30.1.</t>
  </si>
  <si>
    <t>30.1.1.</t>
  </si>
  <si>
    <t>30.1.2.</t>
  </si>
  <si>
    <t>Su vedliu ir pušeriu 10 Fr dydžio stentu.</t>
  </si>
  <si>
    <t>30.1.3.</t>
  </si>
  <si>
    <t>Taikomas su 0,035 inch styga – vedliu. </t>
  </si>
  <si>
    <t>30.1.4.</t>
  </si>
  <si>
    <t>30.1.5.</t>
  </si>
  <si>
    <t>Tinkamas kanalui Ø 3,7 mm. </t>
  </si>
  <si>
    <t>30.1.6.</t>
  </si>
  <si>
    <t>31. DALIS</t>
  </si>
  <si>
    <t>TULŽIES LATAKŲ STENTAS, 7FR.</t>
  </si>
  <si>
    <t>31.</t>
  </si>
  <si>
    <t>Tulžies latakų stentas, 7Fr.</t>
  </si>
  <si>
    <t>31.1.</t>
  </si>
  <si>
    <t>31.1.1.</t>
  </si>
  <si>
    <t>Plastikinis.</t>
  </si>
  <si>
    <t>31.1.2.</t>
  </si>
  <si>
    <t>"Pig tail" tipo.</t>
  </si>
  <si>
    <t>31.1.3.</t>
  </si>
  <si>
    <t>Diametras 7 Fr. </t>
  </si>
  <si>
    <t>31.1.4.</t>
  </si>
  <si>
    <t>Ilgis – 30 mm , 40 mm , 50 mm , 60 mm, 70 mm , 80 mm, 90 mm, 100 mm, 120 mm, 150 mm dydžio. </t>
  </si>
  <si>
    <t>31.1.5.</t>
  </si>
  <si>
    <t>Tinkama naudoti tiek šaltu tiek karštu būdu.</t>
  </si>
  <si>
    <t>40. DALIS</t>
  </si>
  <si>
    <t>SFINKTEROTOMAS</t>
  </si>
  <si>
    <t>40.</t>
  </si>
  <si>
    <t>Sfinkterotomas</t>
  </si>
  <si>
    <t>40.1.</t>
  </si>
  <si>
    <t>40.1.1.</t>
  </si>
  <si>
    <t>Lankinis.</t>
  </si>
  <si>
    <t>40.1.2.</t>
  </si>
  <si>
    <t>3 spindžiai.</t>
  </si>
  <si>
    <t>40.1.3.</t>
  </si>
  <si>
    <t>40.1.4.</t>
  </si>
  <si>
    <t>Ilgis ≥ 1700 mm.</t>
  </si>
  <si>
    <t>40.1.5.</t>
  </si>
  <si>
    <t>Tinkamas kanalui Ø 2,8 mm.</t>
  </si>
  <si>
    <t>40.1.6.</t>
  </si>
  <si>
    <t>Distalinio galiuko ilgis nuo 3 mm ±1 mm,  nuo 7 mm±1 mm arba nuo 15 mm ±1 mm pasirinktinai.</t>
  </si>
  <si>
    <t>40.1.7.</t>
  </si>
  <si>
    <t>Distalinio galiuko Ø  4,5 Fr.</t>
  </si>
  <si>
    <t>40.1.8.</t>
  </si>
  <si>
    <t>Pjovimo vielos ilgis 25 mm ±5 mm. </t>
  </si>
  <si>
    <t>40.1.9.</t>
  </si>
  <si>
    <t>Diametras 7 Fr.</t>
  </si>
  <si>
    <t>47. DALIS</t>
  </si>
  <si>
    <t>POLIPEKTOMINĖ KILPA BRONCHOSKOPIJAI</t>
  </si>
  <si>
    <t>47.</t>
  </si>
  <si>
    <t>Polipektominė kilpa bronchoskopijai</t>
  </si>
  <si>
    <t>47.1.</t>
  </si>
  <si>
    <t>47.1.1.</t>
  </si>
  <si>
    <t>47.1.2.</t>
  </si>
  <si>
    <t>47.1.3.</t>
  </si>
  <si>
    <t>Tinkamas endoskopui, kurio darbinis kanalas Ø 2,8 mm.</t>
  </si>
  <si>
    <t>47.1.4.</t>
  </si>
  <si>
    <t>Kilpos forma šešiakampis.</t>
  </si>
  <si>
    <t>47.1.5.</t>
  </si>
  <si>
    <t>Kilpos vielos diametras 0,3 mm ±0,05mm.</t>
  </si>
  <si>
    <t>47.1.6.</t>
  </si>
  <si>
    <t>Kilpa tvirtai susukta iš 7 vielučių.</t>
  </si>
  <si>
    <t>47.1.7.</t>
  </si>
  <si>
    <t>Kilpos darbinis ilgis 230 cm ±5cm.</t>
  </si>
  <si>
    <t>47.1.8.</t>
  </si>
  <si>
    <t>Kilpos diametras 10 mm ±1mm.</t>
  </si>
  <si>
    <t>47.1.9.</t>
  </si>
  <si>
    <t>48. DALIS</t>
  </si>
  <si>
    <t>BALIONINIS KATETERIS BRONCHOSKOPIJAI</t>
  </si>
  <si>
    <t>48.</t>
  </si>
  <si>
    <t>Balioninis kateteris bronchoskopijai</t>
  </si>
  <si>
    <t>48.1.</t>
  </si>
  <si>
    <t>48.1.1.</t>
  </si>
  <si>
    <t>48.1.2.</t>
  </si>
  <si>
    <t>48.1.3.</t>
  </si>
  <si>
    <t>Skirtas naudoti hemostazei kvėpavimo takuose.</t>
  </si>
  <si>
    <t>48.1.4.</t>
  </si>
  <si>
    <t>Tinkamas endoskopui, kurio darbinis kanalas Ø 2,0 mm.</t>
  </si>
  <si>
    <t>48.1.5.</t>
  </si>
  <si>
    <t>Darbinis ilgis 1050 mm ±50 mm.</t>
  </si>
  <si>
    <t>48.1.6.</t>
  </si>
  <si>
    <t>Baliono išorinis diametras 11 mm ±1mm.</t>
  </si>
  <si>
    <t>48.1.7.</t>
  </si>
  <si>
    <t>Distalinio galiuko diametras 5Fr.</t>
  </si>
  <si>
    <t>49. DALIS</t>
  </si>
  <si>
    <t>49.</t>
  </si>
  <si>
    <t>49.1.</t>
  </si>
  <si>
    <t>49.1.1.</t>
  </si>
  <si>
    <t>49.1.2.</t>
  </si>
  <si>
    <t>49.1.3.</t>
  </si>
  <si>
    <t>49.1.4.</t>
  </si>
  <si>
    <t>49.1.5.</t>
  </si>
  <si>
    <t>49.1.6.</t>
  </si>
  <si>
    <t>Baliono išorinis diametras 13 mm ±1mm.</t>
  </si>
  <si>
    <t>49.1.7.</t>
  </si>
  <si>
    <t>Distalinio galiuko diametras 7Fr.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</si>
  <si>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</si>
  <si>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</si>
  <si>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</si>
  <si>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</si>
  <si>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</si>
  <si>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</si>
  <si>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</si>
  <si>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</si>
  <si>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</si>
  <si>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</si>
  <si>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</si>
  <si>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</si>
  <si>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</si>
  <si>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</si>
  <si>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</si>
  <si>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</si>
  <si>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</si>
  <si>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</si>
  <si>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</si>
  <si>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</si>
  <si>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</si>
  <si>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</si>
  <si>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RKL-3653-1 2025-06-23 11:09:24</t>
  </si>
  <si>
    <t>Tais atvejais, kai pagal galiojančius teisės aktus tiekėjui nereikia mokėti PVM, jis nurodo priežastis, dėl kurių PVM nemoka:</t>
  </si>
  <si>
    <t>Stentas ir jo priedai yra sterilioje pakuotėje.</t>
  </si>
  <si>
    <t>Sterili pakuotė</t>
  </si>
  <si>
    <t>PR-V416Q, PR-Vxxx serija, Olympus</t>
  </si>
  <si>
    <t xml:space="preserve">Standartinio tipo galu, taikoma su 0,035” styga – vedliu. </t>
  </si>
  <si>
    <t xml:space="preserve">Ilgis 1950 mm, tinkama kanalui Ø 2,2 mm, </t>
  </si>
  <si>
    <t>Sterili pakuotė. Bukletai_Pirkimo dalis Nr. 3 psl. 1</t>
  </si>
  <si>
    <t>Vienkartinio naudojimo, </t>
  </si>
  <si>
    <t>Skersmuo  0,89 mm (0,035‘‘)</t>
  </si>
  <si>
    <t>Ilgis 450 cm</t>
  </si>
  <si>
    <t xml:space="preserve">Pilnai rentgenokontrastinis ​5 cm ilgio  distalinis galas, </t>
  </si>
  <si>
    <t>Spiralinė žyma 9 cm atstumu nuo distalinio galo, </t>
  </si>
  <si>
    <t>Kryžminė žyma 9-40 cm atstumu nuo distalinio galo, </t>
  </si>
  <si>
    <t>Hidrofilinė danga 7 cm.  </t>
  </si>
  <si>
    <t>Dengtas fluorino danga</t>
  </si>
  <si>
    <t>Tiesiu arba lenku galiuku pasirinktinai</t>
  </si>
  <si>
    <t>Atsparus užsilenkimams. Bukletai_Pirkimo dalis Nr. 4 psl. 1, Bukletai_Pirkimo dalis Nr. 4_2 psl. 2-3</t>
  </si>
  <si>
    <t>G-240-3545S, G-240-3545A Olympus</t>
  </si>
  <si>
    <t>HX-610-135; HX-610-135L, Olympus</t>
  </si>
  <si>
    <t>HX-610-090; HX-610-090L, Olympus</t>
  </si>
  <si>
    <t>Vienkartinio naudojimo,</t>
  </si>
  <si>
    <t>Patologiniams gleivinės defektams, hemostazei,</t>
  </si>
  <si>
    <t xml:space="preserve">Ilgis 7.5 mm  ir 9 mm, tinkama naudoti su vienkartinio naudojimo kabučių fiksavimo įrenginiu. </t>
  </si>
  <si>
    <t xml:space="preserve"> kabutės kampas 90°, </t>
  </si>
  <si>
    <t xml:space="preserve"> Kabutės kampas 135°</t>
  </si>
  <si>
    <t>Sterili pakuotė. Bukletai_Pirkimo dalis Nr. 5 psl. 2</t>
  </si>
  <si>
    <t>NM-6xx-xxxx serija, Olympus</t>
  </si>
  <si>
    <t>Specialios konstrukcijos rankena,  įgalinanti naudoti priemonę viena ranka.</t>
  </si>
  <si>
    <t>Vienkartiniam naudojimui</t>
  </si>
  <si>
    <t>Adatų diametrai 21 G, 23G, 25G, 26G</t>
  </si>
  <si>
    <t>Adatų galiukų  ilgiai 3 mm, 4 mm, 5 mm, 6 mm</t>
  </si>
  <si>
    <t xml:space="preserve">Darbinis injektoriaus ilgis 1650 mm ir 2300 mm. 
</t>
  </si>
  <si>
    <t>Adatų galiukai skirtingos konfiguracijos “Regular” ir “Middle”skirtingoms anatominėms lokalizacijoms. Bukletai_Pirkimo dalis Nr. 6 psl. 1-2</t>
  </si>
  <si>
    <t xml:space="preserve">Abiejuose stento galuose ir viduryje rentgenokontrastiniai žymenys, kurie yra kontrastingesni negu stento karkasas  (auksiniai). </t>
  </si>
  <si>
    <t xml:space="preserve">Kiekvienas stentas komplektuojamas su jo vienkartine įdėjimo sistema. </t>
  </si>
  <si>
    <t xml:space="preserve">Pagamintas iš nitinolio (nikelio-titano lydinio). </t>
  </si>
  <si>
    <t>Darbinės dalies skersmuo 22 mm. </t>
  </si>
  <si>
    <t>Stento galai 6 mm platesni už darbinės stento dalies diametrą (migracijos prevencijai). </t>
  </si>
  <si>
    <t>Stento gale yra "lasso" tipo siūlas, skirtas stento padėties korekcijai, šalinimui. </t>
  </si>
  <si>
    <t>Rentgenokontrastinių žymenų  12.  </t>
  </si>
  <si>
    <t>Įdėjimo sistemos ilgis 2300 mm, tinkanti endoskopui, kurio darbinis kanalas 3,7 mm, naudojama su 0,035" styga. </t>
  </si>
  <si>
    <t>Stento ilgis nuo 80 - 170 mm (4skirtingų ilgių)</t>
  </si>
  <si>
    <t>M.I Tech, CNZ serija</t>
  </si>
  <si>
    <t xml:space="preserve">1. Vienkartinio naudojimo, </t>
  </si>
  <si>
    <t>3. Tvirtos, rotuojamos, </t>
  </si>
  <si>
    <t>FG-244NR, Olympus</t>
  </si>
  <si>
    <t>2. svetimkūnių, stentų šalinimui.</t>
  </si>
  <si>
    <t>4. Žnyplių išsiplėtimas  7.2 mm.</t>
  </si>
  <si>
    <t>5. Darbinis ilgis 1745 mm.</t>
  </si>
  <si>
    <t>6.  Tinkamos kanalui  Ø 2,8 mm. </t>
  </si>
  <si>
    <t>FG-232L, Olympus</t>
  </si>
  <si>
    <t>1. Vienkartinio naudojimo, </t>
  </si>
  <si>
    <t>2. Plokščių svetimkūnių šalinimui, žiurkių nasrų tipo,</t>
  </si>
  <si>
    <t>3. Žnyplių išsiplėtimas  7.3 mm.</t>
  </si>
  <si>
    <t>4. Darbinis ilgis 1621 mm.</t>
  </si>
  <si>
    <t>5. Tinkamos kanalui  Ø 2,8 mm. </t>
  </si>
  <si>
    <t>7. Sterili pakuotė. Bukletai_Pirkimo dalis Nr. 19-21 psl. 1</t>
  </si>
  <si>
    <t>6. Sterili pakuotė. Bukletai_Pirkimo dalis Nr. 19-21 psl. 2</t>
  </si>
  <si>
    <t>FG-804L, Olympus</t>
  </si>
  <si>
    <t>2. Plonų, plokščių svetimkūnių šalinimui, žiurkių nasrų tipo</t>
  </si>
  <si>
    <t>3. Žnyplių išsiplėtimas  14 mm</t>
  </si>
  <si>
    <t xml:space="preserve">4. Darbinis ilgis 1650 mm, </t>
  </si>
  <si>
    <t>5. Tinkamos kanalui  Ø 2,0 mm. </t>
  </si>
  <si>
    <t>6. Sterili pakuotė. Bukletai_Pirkimo dalis Nr. 19-21 psl. 3</t>
  </si>
  <si>
    <t>Olympus, FG-432PR</t>
  </si>
  <si>
    <t>1900 mm ilgio</t>
  </si>
  <si>
    <t>Atidaryto krepšelio plotis 20 mm</t>
  </si>
  <si>
    <t>Atidaryto krepšelio plotis 22 mm</t>
  </si>
  <si>
    <t>Sterili pakuotė. Bukletai_Pirkimo dalis Nr. 25 ir 26, psl.1-2</t>
  </si>
  <si>
    <t>Suderinamas su avariniu krepšelių šalinio rinkiniu. Bukletai_Pirkimo dalis Nr. 25 ir 26, psl.2</t>
  </si>
  <si>
    <t>Rentgenokontrastisnis</t>
  </si>
  <si>
    <t>Su pušeriu 7 Fr dydžio stentui</t>
  </si>
  <si>
    <t>Taikomas su  0,035” styga – vedliu.</t>
  </si>
  <si>
    <t>Ilgis  1900 mm</t>
  </si>
  <si>
    <t xml:space="preserve">Tinkamas kanalui Ø 2,8 mm. </t>
  </si>
  <si>
    <t>Olympus, MAJ-1818</t>
  </si>
  <si>
    <r>
      <t>Sterili pakuotė.</t>
    </r>
    <r>
      <rPr>
        <sz val="11"/>
        <color rgb="FF000000"/>
        <rFont val="Calibri"/>
        <family val="2"/>
        <scheme val="minor"/>
      </rPr>
      <t xml:space="preserve"> </t>
    </r>
  </si>
  <si>
    <t>Olympus, MAJ-1819</t>
  </si>
  <si>
    <t>Olympus, MAJ-1820</t>
  </si>
  <si>
    <t>Su vedliu ir pušeriu 10 Fr dydžio stentui.</t>
  </si>
  <si>
    <t>Tinkamas kanalui Ø 3,7 mm.</t>
  </si>
  <si>
    <t>Plastikinis</t>
  </si>
  <si>
    <t>"Pig tail" tipo,</t>
  </si>
  <si>
    <t xml:space="preserve">Ilgis - 30, 40, 50, 60, 70, 80, 90, 100, 120, 150 mm dydžio. </t>
  </si>
  <si>
    <t>Olympus,  PBD-1033-xxxx serija</t>
  </si>
  <si>
    <t>Olympus, SD-400U-10</t>
  </si>
  <si>
    <t>Lankinis</t>
  </si>
  <si>
    <t>3spindžiai</t>
  </si>
  <si>
    <t>Taikomas su 0,035” styga – vedliu. </t>
  </si>
  <si>
    <t>Ilgis 1700 mm</t>
  </si>
  <si>
    <t>Distalinio galiuko ilgis 3 mm,  7 mm arba 15 mm pasirinktinai</t>
  </si>
  <si>
    <t>Distalinio galiuko Ø  4,5 Fr, </t>
  </si>
  <si>
    <t>Pjovimo vielos ilgis 25 mm. </t>
  </si>
  <si>
    <t xml:space="preserve">Olympus, KD-V411M serija </t>
  </si>
  <si>
    <t>Sterili pakuotė. Bukletas_Pirkimo dalis Nr.40 psl.1</t>
  </si>
  <si>
    <t>Kilpos vielos diametras 0,3 mm.</t>
  </si>
  <si>
    <t>Kilpos darbinis ilgis 230 cm.</t>
  </si>
  <si>
    <t>Kilpos diametras 10 mm.</t>
  </si>
  <si>
    <t>Tinkama naudoti tiek šaltu tiek karštu būdu. Bukletai_Pirkimo dalis Nr. 47.1 ir 47.2</t>
  </si>
  <si>
    <t xml:space="preserve">Tinkamas endoskopui, kurio darbinis kanalas Ø 2,0 mm. </t>
  </si>
  <si>
    <t>Darbinis ilgis 1050 mm.</t>
  </si>
  <si>
    <t>Baliono išorinis diametras 11 mm.</t>
  </si>
  <si>
    <t>Olympus, B5-2C</t>
  </si>
  <si>
    <t>Olympus, B7-2C</t>
  </si>
  <si>
    <t xml:space="preserve">Tinkamas endoskopui, kurio darbinis kanalas Ø 2,8 mm. </t>
  </si>
  <si>
    <t>Baliono išorinis diametras 13 mm.</t>
  </si>
  <si>
    <t>Distalinio galiuko diametras 5Fr. Bukletai_Pirkimo dalis Nr. 48-49, psl.1</t>
  </si>
  <si>
    <t>Distalinio galiuko diametras 7Fr. Bukletai_Pirkimo dalis Nr. 48-49, psl.1</t>
  </si>
  <si>
    <t>Olympus, FG-V421PR</t>
  </si>
  <si>
    <t>Olympus, FG-V422PR</t>
  </si>
  <si>
    <t>Vilnius</t>
  </si>
  <si>
    <t>Olympus Sverige Aktiebolag (Lietuvoje veikianti per filialą „Olympus Sverige Aktiebolag Lietuvos filialas“)</t>
  </si>
  <si>
    <t>SUTARTIES 1 PRIEDAS "PASIŪLYMAS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</si>
</sst>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0"/>
      <color theme="1"/>
      <name val="Times New Roman"/>
      <family val="1"/>
    </font>
    <font>
      <sz val="11"/>
      <color rgb="FF000000"/>
      <name val="Calibri"/>
      <family val="2"/>
      <scheme val="minor"/>
    </font>
    <font>
      <sz val="10"/>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9">
    <xf numFmtId="0" fontId="0" fillId="0" borderId="0" xfId="0"/>
    <xf numFmtId="0" fontId="2" fillId="2" borderId="0" xfId="0" applyFont="1" applyFill="1"/>
    <xf numFmtId="0" fontId="3" fillId="2" borderId="0" xfId="0" applyFont="1" applyFill="1"/>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wrapText="1"/>
    </xf>
    <xf numFmtId="0" fontId="3" fillId="4" borderId="0" xfId="0" applyFont="1" applyFill="1"/>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1" fillId="4" borderId="0" xfId="0" applyFont="1" applyFill="1"/>
    <xf numFmtId="0" fontId="3" fillId="2" borderId="0" xfId="0" applyFont="1" applyFill="1" applyAlignment="1">
      <alignment wrapText="1"/>
    </xf>
    <xf numFmtId="0" fontId="3" fillId="2" borderId="0" xfId="0" applyFont="1" applyFill="1" applyAlignment="1">
      <alignment horizontal="center" wrapText="1"/>
    </xf>
    <xf numFmtId="0" fontId="3" fillId="4" borderId="0" xfId="0" applyFont="1" applyFill="1" applyAlignment="1">
      <alignment wrapText="1"/>
    </xf>
    <xf numFmtId="0" fontId="2" fillId="5" borderId="1" xfId="0" applyFont="1" applyFill="1" applyBorder="1" applyAlignment="1" applyProtection="1">
      <alignment wrapText="1"/>
      <protection locked="0"/>
    </xf>
    <xf numFmtId="0" fontId="3" fillId="4" borderId="23" xfId="0" applyFont="1" applyFill="1" applyBorder="1" applyAlignment="1">
      <alignment wrapText="1"/>
    </xf>
    <xf numFmtId="0" fontId="2" fillId="4" borderId="23" xfId="0" applyFont="1" applyFill="1" applyBorder="1" applyAlignment="1">
      <alignment wrapText="1"/>
    </xf>
    <xf numFmtId="0" fontId="2" fillId="4" borderId="0" xfId="0" applyFont="1" applyFill="1" applyAlignment="1">
      <alignment wrapText="1"/>
    </xf>
    <xf numFmtId="0" fontId="2" fillId="5" borderId="23" xfId="0" applyFont="1" applyFill="1" applyBorder="1" applyAlignment="1" applyProtection="1">
      <alignment wrapText="1"/>
      <protection locked="0"/>
    </xf>
    <xf numFmtId="0" fontId="3" fillId="4" borderId="23" xfId="0" applyFont="1" applyFill="1" applyBorder="1" applyAlignment="1">
      <alignment horizontal="center"/>
    </xf>
    <xf numFmtId="0" fontId="3" fillId="4" borderId="23" xfId="0" applyFont="1" applyFill="1" applyBorder="1" applyAlignment="1">
      <alignment horizontal="center" wrapText="1"/>
    </xf>
    <xf numFmtId="0" fontId="2" fillId="2" borderId="0" xfId="0" applyFont="1" applyFill="1" applyAlignment="1">
      <alignment horizontal="center"/>
    </xf>
    <xf numFmtId="0" fontId="2" fillId="4" borderId="23" xfId="0" applyFont="1" applyFill="1" applyBorder="1" applyAlignment="1">
      <alignment horizontal="center"/>
    </xf>
    <xf numFmtId="0" fontId="1" fillId="5" borderId="23" xfId="0" applyFont="1" applyFill="1" applyBorder="1" applyAlignment="1" applyProtection="1">
      <alignment wrapText="1"/>
      <protection locked="0"/>
    </xf>
    <xf numFmtId="0" fontId="6" fillId="5" borderId="23" xfId="0" applyFont="1" applyFill="1" applyBorder="1" applyAlignment="1" applyProtection="1">
      <alignment horizontal="left" vertical="center" wrapText="1" indent="1"/>
      <protection locked="0"/>
    </xf>
    <xf numFmtId="0" fontId="6" fillId="5" borderId="23" xfId="0" applyFont="1" applyFill="1" applyBorder="1" applyAlignment="1" applyProtection="1">
      <alignment wrapText="1"/>
      <protection locked="0"/>
    </xf>
    <xf numFmtId="0" fontId="6" fillId="5" borderId="23" xfId="0" applyFont="1" applyFill="1" applyBorder="1" applyAlignment="1" applyProtection="1">
      <alignment horizontal="left" vertical="center" wrapText="1" indent="2"/>
      <protection locked="0"/>
    </xf>
    <xf numFmtId="0" fontId="6" fillId="5" borderId="23" xfId="0" applyFont="1" applyFill="1" applyBorder="1" applyAlignment="1" applyProtection="1">
      <alignment vertical="center" wrapText="1"/>
      <protection locked="0"/>
    </xf>
    <xf numFmtId="0" fontId="6" fillId="2" borderId="0" xfId="0" applyFont="1" applyFill="1" applyAlignment="1" applyProtection="1">
      <alignment wrapText="1"/>
      <protection locked="0"/>
    </xf>
    <xf numFmtId="0" fontId="6" fillId="2" borderId="0" xfId="0" applyFont="1" applyFill="1" applyAlignment="1" applyProtection="1">
      <alignment horizontal="left" vertical="center" wrapText="1" indent="1"/>
      <protection locked="0"/>
    </xf>
    <xf numFmtId="0" fontId="7" fillId="5" borderId="23" xfId="0" applyFont="1" applyFill="1" applyBorder="1" applyAlignment="1" applyProtection="1">
      <alignment wrapText="1"/>
      <protection locked="0"/>
    </xf>
    <xf numFmtId="0" fontId="7" fillId="5" borderId="23" xfId="0" applyFont="1" applyFill="1" applyBorder="1" applyAlignment="1" applyProtection="1">
      <alignment vertical="center" wrapText="1"/>
      <protection locked="0"/>
    </xf>
    <xf numFmtId="0" fontId="1" fillId="5" borderId="23" xfId="0" applyFont="1" applyFill="1" applyBorder="1" applyAlignment="1" applyProtection="1">
      <alignment vertical="center" wrapText="1"/>
      <protection locked="0"/>
    </xf>
    <xf numFmtId="0" fontId="8" fillId="5" borderId="23" xfId="0" applyFont="1" applyFill="1" applyBorder="1" applyAlignment="1" applyProtection="1">
      <alignment horizontal="left" vertical="center" wrapText="1" indent="1"/>
      <protection locked="0"/>
    </xf>
    <xf numFmtId="0" fontId="8" fillId="5" borderId="23" xfId="0" applyFont="1" applyFill="1" applyBorder="1" applyAlignment="1" applyProtection="1">
      <alignment wrapText="1"/>
      <protection locked="0"/>
    </xf>
    <xf numFmtId="0" fontId="1" fillId="5" borderId="23" xfId="0" applyFont="1" applyFill="1" applyBorder="1" applyAlignment="1" applyProtection="1">
      <alignment horizontal="left" vertical="center" wrapText="1" indent="1"/>
      <protection locked="0"/>
    </xf>
    <xf numFmtId="0" fontId="7" fillId="5" borderId="23" xfId="0" applyFont="1" applyFill="1" applyBorder="1" applyAlignment="1" applyProtection="1">
      <alignment horizontal="left" vertical="center" wrapText="1" indent="1"/>
      <protection locked="0"/>
    </xf>
    <xf numFmtId="14" fontId="2" fillId="5" borderId="1" xfId="0" applyNumberFormat="1" applyFont="1" applyFill="1" applyBorder="1" applyAlignment="1" applyProtection="1">
      <alignment wrapText="1"/>
      <protection locked="0"/>
    </xf>
    <xf numFmtId="0" fontId="1" fillId="5" borderId="1" xfId="0" applyFont="1" applyFill="1" applyBorder="1" applyAlignment="1" applyProtection="1">
      <alignment wrapText="1"/>
      <protection locked="0"/>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2" xfId="0" applyBorder="1"/>
    <xf numFmtId="0" fontId="1" fillId="5" borderId="1" xfId="0" applyFont="1" applyFill="1" applyBorder="1" applyAlignment="1" applyProtection="1">
      <alignment horizontal="center" vertical="center" wrapText="1"/>
      <protection locked="0"/>
    </xf>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4" fillId="2" borderId="2" xfId="0" applyNumberFormat="1" applyFont="1" applyFill="1" applyBorder="1" applyAlignment="1">
      <alignment horizontal="left" vertical="center" wrapText="1"/>
    </xf>
    <xf numFmtId="0" fontId="3" fillId="2" borderId="0" xfId="0" applyFont="1" applyFill="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0" fillId="0" borderId="17" xfId="0"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0" fillId="0" borderId="20" xfId="0" applyBorder="1"/>
    <xf numFmtId="0" fontId="5" fillId="2" borderId="0" xfId="0" applyFont="1" applyFill="1" applyAlignment="1">
      <alignment horizontal="left" vertical="top" wrapText="1"/>
    </xf>
    <xf numFmtId="0" fontId="2" fillId="2" borderId="4" xfId="0" applyFont="1" applyFill="1" applyBorder="1" applyAlignment="1">
      <alignment horizontal="center" vertical="center" wrapText="1"/>
    </xf>
    <xf numFmtId="0" fontId="2" fillId="3" borderId="0" xfId="0" applyFont="1" applyFill="1" applyProtection="1">
      <protection locked="0"/>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9" xfId="0" applyBorder="1"/>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xf>
    <xf numFmtId="0" fontId="3"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94"/>
  <sheetViews>
    <sheetView tabSelected="1" topLeftCell="D384" zoomScale="198" zoomScaleNormal="198" workbookViewId="0">
      <selection activeCell="F44" sqref="F44"/>
    </sheetView>
  </sheetViews>
  <sheetFormatPr defaultColWidth="10.69921875" defaultRowHeight="14.4" x14ac:dyDescent="0.3"/>
  <cols>
    <col min="1" max="1" width="9.19921875" style="1" customWidth="1"/>
    <col min="2" max="2" width="78" style="11" customWidth="1"/>
    <col min="3" max="6" width="29.19921875" style="1" customWidth="1"/>
    <col min="7" max="7" width="20.5" style="11" customWidth="1"/>
    <col min="8" max="8" width="26.5" style="11" customWidth="1"/>
    <col min="9" max="15" width="25" style="1" customWidth="1"/>
    <col min="16" max="16" width="10.69921875" style="1" customWidth="1"/>
    <col min="17" max="16384" width="10.69921875" style="1"/>
  </cols>
  <sheetData>
    <row r="2" spans="1:6" x14ac:dyDescent="0.3">
      <c r="A2" s="12" t="s">
        <v>509</v>
      </c>
      <c r="B2" s="25"/>
    </row>
    <row r="3" spans="1:6" x14ac:dyDescent="0.3">
      <c r="B3" s="26"/>
    </row>
    <row r="4" spans="1:6" x14ac:dyDescent="0.3">
      <c r="A4" s="12" t="s">
        <v>0</v>
      </c>
      <c r="B4" s="25"/>
    </row>
    <row r="5" spans="1:6" x14ac:dyDescent="0.3">
      <c r="A5" s="2"/>
      <c r="B5" s="25"/>
    </row>
    <row r="6" spans="1:6" x14ac:dyDescent="0.3">
      <c r="A6" s="1" t="s">
        <v>1</v>
      </c>
      <c r="B6" s="27" t="s">
        <v>2</v>
      </c>
    </row>
    <row r="7" spans="1:6" x14ac:dyDescent="0.3">
      <c r="B7" s="25"/>
    </row>
    <row r="8" spans="1:6" x14ac:dyDescent="0.3">
      <c r="A8" s="3" t="s">
        <v>3</v>
      </c>
      <c r="B8" s="51">
        <v>45853</v>
      </c>
    </row>
    <row r="9" spans="1:6" x14ac:dyDescent="0.3">
      <c r="A9" s="3" t="s">
        <v>4</v>
      </c>
      <c r="B9" s="28"/>
    </row>
    <row r="10" spans="1:6" x14ac:dyDescent="0.3">
      <c r="A10" s="3" t="s">
        <v>5</v>
      </c>
      <c r="B10" s="52" t="s">
        <v>507</v>
      </c>
    </row>
    <row r="12" spans="1:6" ht="15.6" x14ac:dyDescent="0.3">
      <c r="A12" s="57" t="s">
        <v>6</v>
      </c>
      <c r="B12" s="58"/>
      <c r="C12" s="64" t="s">
        <v>508</v>
      </c>
      <c r="D12" s="55"/>
      <c r="E12" s="55"/>
      <c r="F12" s="56"/>
    </row>
    <row r="13" spans="1:6" ht="16.2" customHeight="1" x14ac:dyDescent="0.3">
      <c r="A13" s="62" t="s">
        <v>7</v>
      </c>
      <c r="B13" s="63"/>
      <c r="C13" s="54">
        <v>9000273809</v>
      </c>
      <c r="D13" s="55"/>
      <c r="E13" s="55"/>
      <c r="F13" s="56"/>
    </row>
    <row r="14" spans="1:6" ht="16.2" hidden="1" customHeight="1" x14ac:dyDescent="0.3">
      <c r="A14" s="62" t="s">
        <v>8</v>
      </c>
      <c r="B14" s="63"/>
      <c r="C14" s="54"/>
      <c r="D14" s="55"/>
      <c r="E14" s="55"/>
      <c r="F14" s="56"/>
    </row>
    <row r="15" spans="1:6" ht="16.2" hidden="1" customHeight="1" x14ac:dyDescent="0.3">
      <c r="A15" s="57" t="s">
        <v>9</v>
      </c>
      <c r="B15" s="58"/>
      <c r="C15" s="54"/>
      <c r="D15" s="55"/>
      <c r="E15" s="55"/>
      <c r="F15" s="56"/>
    </row>
    <row r="16" spans="1:6" ht="63" hidden="1" customHeight="1" x14ac:dyDescent="0.3">
      <c r="A16" s="67" t="s">
        <v>10</v>
      </c>
      <c r="B16" s="63"/>
      <c r="C16" s="54"/>
      <c r="D16" s="55"/>
      <c r="E16" s="55"/>
      <c r="F16" s="56"/>
    </row>
    <row r="17" spans="1:7" ht="16.2" hidden="1" customHeight="1" x14ac:dyDescent="0.3">
      <c r="A17" s="57" t="s">
        <v>11</v>
      </c>
      <c r="B17" s="58"/>
      <c r="C17" s="54"/>
      <c r="D17" s="55"/>
      <c r="E17" s="55"/>
      <c r="F17" s="56"/>
    </row>
    <row r="18" spans="1:7" ht="16.2" hidden="1" customHeight="1" x14ac:dyDescent="0.3">
      <c r="A18" s="57" t="s">
        <v>12</v>
      </c>
      <c r="B18" s="58"/>
      <c r="C18" s="54"/>
      <c r="D18" s="55"/>
      <c r="E18" s="55"/>
      <c r="F18" s="56"/>
    </row>
    <row r="19" spans="1:7" ht="48" hidden="1" customHeight="1" x14ac:dyDescent="0.3">
      <c r="A19" s="57" t="s">
        <v>13</v>
      </c>
      <c r="B19" s="58"/>
      <c r="C19" s="54"/>
      <c r="D19" s="55"/>
      <c r="E19" s="55"/>
      <c r="F19" s="56"/>
    </row>
    <row r="20" spans="1:7" ht="55.2" hidden="1" customHeight="1" x14ac:dyDescent="0.3">
      <c r="A20" s="57" t="s">
        <v>14</v>
      </c>
      <c r="B20" s="58"/>
      <c r="C20" s="54"/>
      <c r="D20" s="55"/>
      <c r="E20" s="55"/>
      <c r="F20" s="56"/>
    </row>
    <row r="21" spans="1:7" ht="70.95" hidden="1" customHeight="1" x14ac:dyDescent="0.3">
      <c r="A21" s="59" t="s">
        <v>15</v>
      </c>
      <c r="B21" s="60"/>
      <c r="C21" s="65"/>
      <c r="D21" s="66"/>
      <c r="E21" s="66"/>
      <c r="F21" s="66"/>
      <c r="G21" s="31" t="str">
        <f>IF((SUMPRODUCT(--(C21=""))&gt;0), "Privaloma užpildyti, kai taikomi pašalinimo pagrindai", "")</f>
        <v>Privaloma užpildyti, kai taikomi pašalinimo pagrindai</v>
      </c>
    </row>
    <row r="22" spans="1:7" ht="18" hidden="1" customHeight="1" x14ac:dyDescent="0.3">
      <c r="A22" s="4"/>
      <c r="B22" s="4"/>
      <c r="C22" s="5"/>
      <c r="D22" s="5"/>
      <c r="E22" s="5"/>
      <c r="F22" s="5"/>
    </row>
    <row r="23" spans="1:7" hidden="1" x14ac:dyDescent="0.3">
      <c r="A23" s="68" t="s">
        <v>16</v>
      </c>
      <c r="B23" s="53"/>
      <c r="C23" s="53"/>
      <c r="D23" s="53"/>
      <c r="E23" s="53"/>
      <c r="F23" s="53"/>
    </row>
    <row r="24" spans="1:7" hidden="1" x14ac:dyDescent="0.3">
      <c r="A24" s="53" t="s">
        <v>17</v>
      </c>
      <c r="B24" s="53"/>
      <c r="C24" s="53"/>
      <c r="D24" s="53"/>
      <c r="E24" s="53"/>
      <c r="F24" s="53"/>
    </row>
    <row r="25" spans="1:7" hidden="1" x14ac:dyDescent="0.3">
      <c r="A25" s="53" t="s">
        <v>18</v>
      </c>
      <c r="B25" s="53"/>
      <c r="C25" s="53"/>
      <c r="D25" s="53"/>
      <c r="E25" s="53"/>
      <c r="F25" s="53"/>
    </row>
    <row r="26" spans="1:7" hidden="1" x14ac:dyDescent="0.3">
      <c r="A26" s="53" t="s">
        <v>19</v>
      </c>
      <c r="B26" s="53"/>
      <c r="C26" s="53"/>
      <c r="D26" s="53"/>
      <c r="E26" s="53"/>
      <c r="F26" s="53"/>
    </row>
    <row r="27" spans="1:7" hidden="1" x14ac:dyDescent="0.3">
      <c r="A27" s="53" t="s">
        <v>20</v>
      </c>
      <c r="B27" s="53"/>
      <c r="C27" s="53"/>
      <c r="D27" s="53"/>
      <c r="E27" s="53"/>
      <c r="F27" s="53"/>
    </row>
    <row r="28" spans="1:7" ht="31.95" hidden="1" customHeight="1" x14ac:dyDescent="0.3">
      <c r="A28" s="61" t="s">
        <v>21</v>
      </c>
      <c r="B28" s="53"/>
      <c r="C28" s="53"/>
      <c r="D28" s="53"/>
      <c r="E28" s="53"/>
      <c r="F28" s="53"/>
    </row>
    <row r="29" spans="1:7" hidden="1" x14ac:dyDescent="0.3">
      <c r="A29" s="53" t="s">
        <v>22</v>
      </c>
      <c r="B29" s="53"/>
      <c r="C29" s="53"/>
      <c r="D29" s="53"/>
      <c r="E29" s="53"/>
      <c r="F29" s="53"/>
    </row>
    <row r="30" spans="1:7" x14ac:dyDescent="0.3">
      <c r="A30" s="24" t="s">
        <v>397</v>
      </c>
      <c r="D30" s="14"/>
    </row>
    <row r="31" spans="1:7" hidden="1" x14ac:dyDescent="0.3">
      <c r="A31" s="13" t="s">
        <v>23</v>
      </c>
    </row>
    <row r="33" spans="1:8" x14ac:dyDescent="0.3">
      <c r="A33" s="12" t="s">
        <v>42</v>
      </c>
      <c r="B33" s="27" t="s">
        <v>43</v>
      </c>
    </row>
    <row r="35" spans="1:8" x14ac:dyDescent="0.3">
      <c r="A35" s="12" t="s">
        <v>24</v>
      </c>
    </row>
    <row r="36" spans="1:8" s="35" customFormat="1" ht="100.8" x14ac:dyDescent="0.3">
      <c r="A36" s="33" t="s">
        <v>25</v>
      </c>
      <c r="B36" s="34" t="s">
        <v>26</v>
      </c>
      <c r="C36" s="33" t="s">
        <v>27</v>
      </c>
      <c r="D36" s="33" t="s">
        <v>28</v>
      </c>
      <c r="E36" s="33" t="s">
        <v>29</v>
      </c>
      <c r="F36" s="33" t="s">
        <v>30</v>
      </c>
      <c r="G36" s="34" t="s">
        <v>31</v>
      </c>
      <c r="H36" s="34" t="s">
        <v>32</v>
      </c>
    </row>
    <row r="37" spans="1:8" x14ac:dyDescent="0.3">
      <c r="A37" s="15" t="s">
        <v>44</v>
      </c>
      <c r="B37" s="29" t="s">
        <v>45</v>
      </c>
      <c r="C37" s="16"/>
      <c r="D37" s="16"/>
      <c r="E37" s="16"/>
      <c r="F37" s="16"/>
      <c r="G37" s="30"/>
      <c r="H37" s="30"/>
    </row>
    <row r="38" spans="1:8" ht="27" x14ac:dyDescent="0.3">
      <c r="A38" s="16" t="s">
        <v>46</v>
      </c>
      <c r="B38" s="30" t="s">
        <v>45</v>
      </c>
      <c r="C38" s="36">
        <v>250</v>
      </c>
      <c r="D38" s="36" t="s">
        <v>33</v>
      </c>
      <c r="E38" s="17">
        <v>49</v>
      </c>
      <c r="F38" s="16">
        <f>IF(ISBLANK(E38),"", PRODUCT(C38,E38))</f>
        <v>12250</v>
      </c>
      <c r="G38" s="39" t="s">
        <v>400</v>
      </c>
      <c r="H38" s="30"/>
    </row>
    <row r="39" spans="1:8" ht="26.4" x14ac:dyDescent="0.3">
      <c r="A39" s="16" t="s">
        <v>47</v>
      </c>
      <c r="B39" s="30" t="s">
        <v>48</v>
      </c>
      <c r="C39" s="16"/>
      <c r="D39" s="16"/>
      <c r="E39" s="16"/>
      <c r="F39" s="16"/>
      <c r="G39" s="30"/>
      <c r="H39" s="38" t="s">
        <v>401</v>
      </c>
    </row>
    <row r="40" spans="1:8" ht="26.4" x14ac:dyDescent="0.3">
      <c r="A40" s="16" t="s">
        <v>49</v>
      </c>
      <c r="B40" s="30" t="s">
        <v>50</v>
      </c>
      <c r="C40" s="16"/>
      <c r="D40" s="16"/>
      <c r="E40" s="16"/>
      <c r="F40" s="16"/>
      <c r="G40" s="30"/>
      <c r="H40" s="38" t="s">
        <v>402</v>
      </c>
    </row>
    <row r="41" spans="1:8" ht="39.6" x14ac:dyDescent="0.3">
      <c r="A41" s="16" t="s">
        <v>51</v>
      </c>
      <c r="B41" s="30" t="s">
        <v>52</v>
      </c>
      <c r="C41" s="16"/>
      <c r="D41" s="16"/>
      <c r="E41" s="16"/>
      <c r="F41" s="16"/>
      <c r="G41" s="30"/>
      <c r="H41" s="38" t="s">
        <v>52</v>
      </c>
    </row>
    <row r="42" spans="1:8" ht="26.4" x14ac:dyDescent="0.3">
      <c r="A42" s="16" t="s">
        <v>53</v>
      </c>
      <c r="B42" s="30" t="s">
        <v>54</v>
      </c>
      <c r="C42" s="16"/>
      <c r="D42" s="16"/>
      <c r="E42" s="16"/>
      <c r="F42" s="16"/>
      <c r="G42" s="30"/>
      <c r="H42" s="41" t="s">
        <v>403</v>
      </c>
    </row>
    <row r="43" spans="1:8" x14ac:dyDescent="0.3">
      <c r="E43" s="15" t="s">
        <v>37</v>
      </c>
      <c r="F43" s="15">
        <f>IF((COUNT(C38:C42)&lt;&gt;COUNT(F38:F42)),"", ROUND(SUM(F38:F42),2))</f>
        <v>12250</v>
      </c>
      <c r="G43" s="31" t="str">
        <f>IF((COUNT(C38:C42)&lt;&gt;COUNT(F38:F42)),"Neužpildytos visų objektų kainos", "")</f>
        <v/>
      </c>
    </row>
    <row r="44" spans="1:8" x14ac:dyDescent="0.3">
      <c r="C44" s="15" t="s">
        <v>38</v>
      </c>
      <c r="D44" s="18">
        <v>5</v>
      </c>
      <c r="E44" s="15" t="s">
        <v>39</v>
      </c>
      <c r="F44" s="15">
        <f>IF(OR(F43="",D44=""),"", ROUND(PRODUCT(D44,F43)/100,2))</f>
        <v>612.5</v>
      </c>
      <c r="G44" s="31" t="str">
        <f>IF(D44="", "Nurodykite taikomą PVM dydį", "")</f>
        <v/>
      </c>
    </row>
    <row r="45" spans="1:8" x14ac:dyDescent="0.3">
      <c r="E45" s="15" t="s">
        <v>40</v>
      </c>
      <c r="F45" s="15">
        <f>IF(ISBLANK(F44), "", ROUND(SUM(F43:F44),2))</f>
        <v>12862.5</v>
      </c>
    </row>
    <row r="49" spans="1:8" x14ac:dyDescent="0.3">
      <c r="A49" s="12" t="s">
        <v>55</v>
      </c>
      <c r="B49" s="27" t="s">
        <v>56</v>
      </c>
    </row>
    <row r="51" spans="1:8" x14ac:dyDescent="0.3">
      <c r="A51" s="12" t="s">
        <v>24</v>
      </c>
    </row>
    <row r="52" spans="1:8" s="35" customFormat="1" ht="100.8" x14ac:dyDescent="0.3">
      <c r="A52" s="33" t="s">
        <v>25</v>
      </c>
      <c r="B52" s="34" t="s">
        <v>26</v>
      </c>
      <c r="C52" s="33" t="s">
        <v>27</v>
      </c>
      <c r="D52" s="33" t="s">
        <v>28</v>
      </c>
      <c r="E52" s="33" t="s">
        <v>29</v>
      </c>
      <c r="F52" s="33" t="s">
        <v>30</v>
      </c>
      <c r="G52" s="34" t="s">
        <v>31</v>
      </c>
      <c r="H52" s="34" t="s">
        <v>32</v>
      </c>
    </row>
    <row r="53" spans="1:8" x14ac:dyDescent="0.3">
      <c r="A53" s="15" t="s">
        <v>57</v>
      </c>
      <c r="B53" s="29" t="s">
        <v>58</v>
      </c>
      <c r="C53" s="16"/>
      <c r="D53" s="16"/>
      <c r="E53" s="16"/>
      <c r="F53" s="16"/>
      <c r="G53" s="30"/>
      <c r="H53" s="30"/>
    </row>
    <row r="54" spans="1:8" ht="27" x14ac:dyDescent="0.3">
      <c r="A54" s="16" t="s">
        <v>59</v>
      </c>
      <c r="B54" s="30" t="s">
        <v>58</v>
      </c>
      <c r="C54" s="36">
        <v>100</v>
      </c>
      <c r="D54" s="36" t="s">
        <v>33</v>
      </c>
      <c r="E54" s="17">
        <v>104</v>
      </c>
      <c r="F54" s="16">
        <f>IF(ISBLANK(E54),"", PRODUCT(C54,E54))</f>
        <v>10400</v>
      </c>
      <c r="G54" s="42" t="s">
        <v>414</v>
      </c>
      <c r="H54" s="30"/>
    </row>
    <row r="55" spans="1:8" x14ac:dyDescent="0.3">
      <c r="A55" s="16" t="s">
        <v>60</v>
      </c>
      <c r="B55" s="30" t="s">
        <v>61</v>
      </c>
      <c r="C55" s="16"/>
      <c r="D55" s="16"/>
      <c r="E55" s="16"/>
      <c r="F55" s="16"/>
      <c r="G55" s="30"/>
      <c r="H55" s="41" t="s">
        <v>404</v>
      </c>
    </row>
    <row r="56" spans="1:8" x14ac:dyDescent="0.3">
      <c r="A56" s="16" t="s">
        <v>62</v>
      </c>
      <c r="B56" s="30" t="s">
        <v>63</v>
      </c>
      <c r="C56" s="16"/>
      <c r="D56" s="16"/>
      <c r="E56" s="16"/>
      <c r="F56" s="16"/>
      <c r="G56" s="30"/>
      <c r="H56" s="41" t="s">
        <v>405</v>
      </c>
    </row>
    <row r="57" spans="1:8" x14ac:dyDescent="0.3">
      <c r="A57" s="16" t="s">
        <v>64</v>
      </c>
      <c r="B57" s="30" t="s">
        <v>65</v>
      </c>
      <c r="C57" s="16"/>
      <c r="D57" s="16"/>
      <c r="E57" s="16"/>
      <c r="F57" s="16"/>
      <c r="G57" s="30"/>
      <c r="H57" s="41" t="s">
        <v>406</v>
      </c>
    </row>
    <row r="58" spans="1:8" ht="26.4" x14ac:dyDescent="0.3">
      <c r="A58" s="16" t="s">
        <v>66</v>
      </c>
      <c r="B58" s="30" t="s">
        <v>67</v>
      </c>
      <c r="C58" s="16"/>
      <c r="D58" s="16"/>
      <c r="E58" s="16"/>
      <c r="F58" s="16"/>
      <c r="G58" s="30"/>
      <c r="H58" s="41" t="s">
        <v>407</v>
      </c>
    </row>
    <row r="59" spans="1:8" ht="26.4" x14ac:dyDescent="0.3">
      <c r="A59" s="16" t="s">
        <v>68</v>
      </c>
      <c r="B59" s="30" t="s">
        <v>69</v>
      </c>
      <c r="C59" s="16"/>
      <c r="D59" s="16"/>
      <c r="E59" s="16"/>
      <c r="F59" s="16"/>
      <c r="G59" s="30"/>
      <c r="H59" s="41" t="s">
        <v>408</v>
      </c>
    </row>
    <row r="60" spans="1:8" ht="26.4" x14ac:dyDescent="0.3">
      <c r="A60" s="16" t="s">
        <v>70</v>
      </c>
      <c r="B60" s="30" t="s">
        <v>71</v>
      </c>
      <c r="C60" s="16"/>
      <c r="D60" s="16"/>
      <c r="E60" s="16"/>
      <c r="F60" s="16"/>
      <c r="G60" s="30"/>
      <c r="H60" s="41" t="s">
        <v>409</v>
      </c>
    </row>
    <row r="61" spans="1:8" x14ac:dyDescent="0.3">
      <c r="A61" s="16" t="s">
        <v>72</v>
      </c>
      <c r="B61" s="30" t="s">
        <v>73</v>
      </c>
      <c r="C61" s="16"/>
      <c r="D61" s="16"/>
      <c r="E61" s="16"/>
      <c r="F61" s="16"/>
      <c r="G61" s="30"/>
      <c r="H61" s="41" t="s">
        <v>410</v>
      </c>
    </row>
    <row r="62" spans="1:8" x14ac:dyDescent="0.3">
      <c r="A62" s="16" t="s">
        <v>74</v>
      </c>
      <c r="B62" s="30" t="s">
        <v>75</v>
      </c>
      <c r="C62" s="16"/>
      <c r="D62" s="16"/>
      <c r="E62" s="16"/>
      <c r="F62" s="16"/>
      <c r="G62" s="30"/>
      <c r="H62" s="41" t="s">
        <v>411</v>
      </c>
    </row>
    <row r="63" spans="1:8" ht="26.4" x14ac:dyDescent="0.3">
      <c r="A63" s="16" t="s">
        <v>76</v>
      </c>
      <c r="B63" s="30" t="s">
        <v>77</v>
      </c>
      <c r="C63" s="16"/>
      <c r="D63" s="16"/>
      <c r="E63" s="16"/>
      <c r="F63" s="16"/>
      <c r="G63" s="30"/>
      <c r="H63" s="41" t="s">
        <v>412</v>
      </c>
    </row>
    <row r="64" spans="1:8" ht="52.8" x14ac:dyDescent="0.3">
      <c r="A64" s="16" t="s">
        <v>78</v>
      </c>
      <c r="B64" s="30" t="s">
        <v>79</v>
      </c>
      <c r="C64" s="16"/>
      <c r="D64" s="16"/>
      <c r="E64" s="16"/>
      <c r="F64" s="16"/>
      <c r="G64" s="30"/>
      <c r="H64" s="38" t="s">
        <v>413</v>
      </c>
    </row>
    <row r="65" spans="1:8" x14ac:dyDescent="0.3">
      <c r="E65" s="15" t="s">
        <v>37</v>
      </c>
      <c r="F65" s="15">
        <f>IF((COUNT(C54:C64)&lt;&gt;COUNT(F54:F64)),"", ROUND(SUM(F54:F64),2))</f>
        <v>10400</v>
      </c>
      <c r="G65" s="31" t="str">
        <f>IF((COUNT(C54:C64)&lt;&gt;COUNT(F54:F64)),"Neužpildytos visų objektų kainos", "")</f>
        <v/>
      </c>
    </row>
    <row r="66" spans="1:8" x14ac:dyDescent="0.3">
      <c r="C66" s="15" t="s">
        <v>38</v>
      </c>
      <c r="D66" s="18">
        <v>5</v>
      </c>
      <c r="E66" s="15" t="s">
        <v>39</v>
      </c>
      <c r="F66" s="15">
        <f>IF(OR(F65="",D66=""),"", ROUND(PRODUCT(D66,F65)/100,2))</f>
        <v>520</v>
      </c>
      <c r="G66" s="31" t="str">
        <f>IF(D66="", "Nurodykite taikomą PVM dydį", "")</f>
        <v/>
      </c>
    </row>
    <row r="67" spans="1:8" x14ac:dyDescent="0.3">
      <c r="E67" s="15" t="s">
        <v>40</v>
      </c>
      <c r="F67" s="15">
        <f>IF(ISBLANK(F66), "", ROUND(SUM(F65:F66),2))</f>
        <v>10920</v>
      </c>
    </row>
    <row r="71" spans="1:8" x14ac:dyDescent="0.3">
      <c r="A71" s="12" t="s">
        <v>80</v>
      </c>
      <c r="B71" s="27" t="s">
        <v>81</v>
      </c>
    </row>
    <row r="73" spans="1:8" x14ac:dyDescent="0.3">
      <c r="A73" s="12" t="s">
        <v>24</v>
      </c>
    </row>
    <row r="74" spans="1:8" s="35" customFormat="1" ht="100.8" x14ac:dyDescent="0.3">
      <c r="A74" s="33" t="s">
        <v>25</v>
      </c>
      <c r="B74" s="34" t="s">
        <v>26</v>
      </c>
      <c r="C74" s="33" t="s">
        <v>27</v>
      </c>
      <c r="D74" s="33" t="s">
        <v>28</v>
      </c>
      <c r="E74" s="33" t="s">
        <v>29</v>
      </c>
      <c r="F74" s="33" t="s">
        <v>30</v>
      </c>
      <c r="G74" s="34" t="s">
        <v>31</v>
      </c>
      <c r="H74" s="34" t="s">
        <v>32</v>
      </c>
    </row>
    <row r="75" spans="1:8" x14ac:dyDescent="0.3">
      <c r="A75" s="15" t="s">
        <v>82</v>
      </c>
      <c r="B75" s="29" t="s">
        <v>83</v>
      </c>
      <c r="C75" s="16"/>
      <c r="D75" s="16"/>
      <c r="E75" s="16"/>
      <c r="F75" s="16"/>
      <c r="G75" s="30"/>
      <c r="H75" s="30"/>
    </row>
    <row r="76" spans="1:8" ht="26.4" x14ac:dyDescent="0.3">
      <c r="A76" s="16" t="s">
        <v>84</v>
      </c>
      <c r="B76" s="30" t="s">
        <v>85</v>
      </c>
      <c r="C76" s="36">
        <v>1000</v>
      </c>
      <c r="D76" s="36" t="s">
        <v>33</v>
      </c>
      <c r="E76" s="17">
        <v>9.4</v>
      </c>
      <c r="F76" s="16">
        <f>IF(ISBLANK(E76),"", PRODUCT(C76,E76))</f>
        <v>9400</v>
      </c>
      <c r="G76" s="38" t="s">
        <v>415</v>
      </c>
      <c r="H76" s="30"/>
    </row>
    <row r="77" spans="1:8" x14ac:dyDescent="0.3">
      <c r="A77" s="16" t="s">
        <v>86</v>
      </c>
      <c r="B77" s="30" t="s">
        <v>61</v>
      </c>
      <c r="C77" s="36"/>
      <c r="D77" s="36"/>
      <c r="E77" s="16"/>
      <c r="F77" s="16"/>
      <c r="G77" s="30"/>
      <c r="H77" s="38" t="s">
        <v>197</v>
      </c>
    </row>
    <row r="78" spans="1:8" x14ac:dyDescent="0.3">
      <c r="A78" s="16" t="s">
        <v>87</v>
      </c>
      <c r="B78" s="30" t="s">
        <v>88</v>
      </c>
      <c r="C78" s="36"/>
      <c r="D78" s="36"/>
      <c r="E78" s="16"/>
      <c r="F78" s="16"/>
      <c r="G78" s="30"/>
      <c r="H78" s="38" t="s">
        <v>421</v>
      </c>
    </row>
    <row r="79" spans="1:8" ht="26.4" x14ac:dyDescent="0.3">
      <c r="A79" s="16" t="s">
        <v>89</v>
      </c>
      <c r="B79" s="30" t="s">
        <v>90</v>
      </c>
      <c r="C79" s="36"/>
      <c r="D79" s="36"/>
      <c r="E79" s="16"/>
      <c r="F79" s="16"/>
      <c r="G79" s="30"/>
      <c r="H79" s="38" t="s">
        <v>418</v>
      </c>
    </row>
    <row r="80" spans="1:8" ht="39.6" x14ac:dyDescent="0.3">
      <c r="A80" s="16" t="s">
        <v>91</v>
      </c>
      <c r="B80" s="30" t="s">
        <v>92</v>
      </c>
      <c r="C80" s="36"/>
      <c r="D80" s="36"/>
      <c r="E80" s="16"/>
      <c r="F80" s="16"/>
      <c r="G80" s="30"/>
      <c r="H80" s="38" t="s">
        <v>419</v>
      </c>
    </row>
    <row r="81" spans="1:8" x14ac:dyDescent="0.3">
      <c r="A81" s="16" t="s">
        <v>93</v>
      </c>
      <c r="B81" s="30" t="s">
        <v>41</v>
      </c>
      <c r="C81" s="36"/>
      <c r="D81" s="36"/>
      <c r="E81" s="16"/>
      <c r="F81" s="16"/>
      <c r="G81" s="30"/>
      <c r="H81" s="39" t="s">
        <v>399</v>
      </c>
    </row>
    <row r="82" spans="1:8" ht="28.8" x14ac:dyDescent="0.3">
      <c r="A82" s="16" t="s">
        <v>94</v>
      </c>
      <c r="B82" s="30" t="s">
        <v>95</v>
      </c>
      <c r="C82" s="36">
        <v>1000</v>
      </c>
      <c r="D82" s="36" t="s">
        <v>33</v>
      </c>
      <c r="E82" s="17">
        <v>9.4</v>
      </c>
      <c r="F82" s="16">
        <f>IF(ISBLANK(E82),"", PRODUCT(C82,E82))</f>
        <v>9400</v>
      </c>
      <c r="G82" s="37" t="s">
        <v>416</v>
      </c>
      <c r="H82" s="30"/>
    </row>
    <row r="83" spans="1:8" x14ac:dyDescent="0.3">
      <c r="A83" s="16" t="s">
        <v>96</v>
      </c>
      <c r="B83" s="30" t="s">
        <v>61</v>
      </c>
      <c r="C83" s="36"/>
      <c r="D83" s="36"/>
      <c r="E83" s="16"/>
      <c r="F83" s="16"/>
      <c r="G83" s="30"/>
      <c r="H83" s="38" t="s">
        <v>417</v>
      </c>
    </row>
    <row r="84" spans="1:8" x14ac:dyDescent="0.3">
      <c r="A84" s="16" t="s">
        <v>97</v>
      </c>
      <c r="B84" s="30" t="s">
        <v>98</v>
      </c>
      <c r="C84" s="36"/>
      <c r="D84" s="36"/>
      <c r="E84" s="16"/>
      <c r="F84" s="16"/>
      <c r="G84" s="30"/>
      <c r="H84" s="38" t="s">
        <v>420</v>
      </c>
    </row>
    <row r="85" spans="1:8" ht="26.4" x14ac:dyDescent="0.3">
      <c r="A85" s="16" t="s">
        <v>99</v>
      </c>
      <c r="B85" s="30" t="s">
        <v>100</v>
      </c>
      <c r="C85" s="16"/>
      <c r="D85" s="16"/>
      <c r="E85" s="16"/>
      <c r="F85" s="16"/>
      <c r="G85" s="30"/>
      <c r="H85" s="38" t="s">
        <v>418</v>
      </c>
    </row>
    <row r="86" spans="1:8" ht="39.6" x14ac:dyDescent="0.3">
      <c r="A86" s="16" t="s">
        <v>101</v>
      </c>
      <c r="B86" s="30" t="s">
        <v>102</v>
      </c>
      <c r="C86" s="16"/>
      <c r="D86" s="16"/>
      <c r="E86" s="16"/>
      <c r="F86" s="16"/>
      <c r="G86" s="30"/>
      <c r="H86" s="38" t="s">
        <v>419</v>
      </c>
    </row>
    <row r="87" spans="1:8" ht="27" x14ac:dyDescent="0.3">
      <c r="A87" s="16" t="s">
        <v>103</v>
      </c>
      <c r="B87" s="30" t="s">
        <v>41</v>
      </c>
      <c r="C87" s="16"/>
      <c r="D87" s="16"/>
      <c r="E87" s="16"/>
      <c r="F87" s="16"/>
      <c r="G87" s="30"/>
      <c r="H87" s="39" t="s">
        <v>422</v>
      </c>
    </row>
    <row r="88" spans="1:8" x14ac:dyDescent="0.3">
      <c r="E88" s="15" t="s">
        <v>37</v>
      </c>
      <c r="F88" s="15">
        <f>IF((COUNT(C76:C87)&lt;&gt;COUNT(F76:F87)),"", ROUND(SUM(F76:F87),2))</f>
        <v>18800</v>
      </c>
      <c r="G88" s="31" t="str">
        <f>IF((COUNT(C76:C87)&lt;&gt;COUNT(F76:F87)),"Neužpildytos visų objektų kainos", "")</f>
        <v/>
      </c>
    </row>
    <row r="89" spans="1:8" x14ac:dyDescent="0.3">
      <c r="C89" s="15" t="s">
        <v>38</v>
      </c>
      <c r="D89" s="18">
        <v>5</v>
      </c>
      <c r="E89" s="15" t="s">
        <v>39</v>
      </c>
      <c r="F89" s="15">
        <f>IF(OR(F88="",D89=""),"", ROUND(PRODUCT(D89,F88)/100,2))</f>
        <v>940</v>
      </c>
      <c r="G89" s="31" t="str">
        <f>IF(D89="", "Nurodykite taikomą PVM dydį", "")</f>
        <v/>
      </c>
    </row>
    <row r="90" spans="1:8" x14ac:dyDescent="0.3">
      <c r="E90" s="15" t="s">
        <v>40</v>
      </c>
      <c r="F90" s="15">
        <f>IF(ISBLANK(F89), "", ROUND(SUM(F88:F89),2))</f>
        <v>19740</v>
      </c>
    </row>
    <row r="94" spans="1:8" x14ac:dyDescent="0.3">
      <c r="A94" s="12" t="s">
        <v>104</v>
      </c>
      <c r="B94" s="27" t="s">
        <v>105</v>
      </c>
    </row>
    <row r="96" spans="1:8" x14ac:dyDescent="0.3">
      <c r="A96" s="12" t="s">
        <v>24</v>
      </c>
    </row>
    <row r="97" spans="1:8" s="35" customFormat="1" ht="100.8" x14ac:dyDescent="0.3">
      <c r="A97" s="33" t="s">
        <v>25</v>
      </c>
      <c r="B97" s="34" t="s">
        <v>26</v>
      </c>
      <c r="C97" s="33" t="s">
        <v>27</v>
      </c>
      <c r="D97" s="33" t="s">
        <v>28</v>
      </c>
      <c r="E97" s="33" t="s">
        <v>29</v>
      </c>
      <c r="F97" s="33" t="s">
        <v>30</v>
      </c>
      <c r="G97" s="34" t="s">
        <v>31</v>
      </c>
      <c r="H97" s="34" t="s">
        <v>32</v>
      </c>
    </row>
    <row r="98" spans="1:8" x14ac:dyDescent="0.3">
      <c r="A98" s="15" t="s">
        <v>106</v>
      </c>
      <c r="B98" s="29" t="s">
        <v>107</v>
      </c>
      <c r="C98" s="16"/>
      <c r="D98" s="16"/>
      <c r="E98" s="16"/>
      <c r="F98" s="16"/>
      <c r="G98" s="30"/>
      <c r="H98" s="30"/>
    </row>
    <row r="99" spans="1:8" ht="27" x14ac:dyDescent="0.3">
      <c r="A99" s="16" t="s">
        <v>108</v>
      </c>
      <c r="B99" s="30" t="s">
        <v>107</v>
      </c>
      <c r="C99" s="36">
        <v>100</v>
      </c>
      <c r="D99" s="36" t="s">
        <v>33</v>
      </c>
      <c r="E99" s="17">
        <v>29.6</v>
      </c>
      <c r="F99" s="16">
        <f>IF(ISBLANK(E99),"", PRODUCT(C99,E99))</f>
        <v>2960</v>
      </c>
      <c r="G99" s="39" t="s">
        <v>423</v>
      </c>
      <c r="H99" s="30"/>
    </row>
    <row r="100" spans="1:8" ht="43.2" x14ac:dyDescent="0.3">
      <c r="A100" s="16" t="s">
        <v>109</v>
      </c>
      <c r="B100" s="30" t="s">
        <v>110</v>
      </c>
      <c r="C100" s="16"/>
      <c r="D100" s="16"/>
      <c r="E100" s="16"/>
      <c r="F100" s="16"/>
      <c r="G100" s="30"/>
      <c r="H100" s="37" t="s">
        <v>428</v>
      </c>
    </row>
    <row r="101" spans="1:8" x14ac:dyDescent="0.3">
      <c r="A101" s="16" t="s">
        <v>111</v>
      </c>
      <c r="B101" s="30" t="s">
        <v>112</v>
      </c>
      <c r="C101" s="16"/>
      <c r="D101" s="16"/>
      <c r="E101" s="16"/>
      <c r="F101" s="16"/>
      <c r="G101" s="30"/>
      <c r="H101" s="37" t="s">
        <v>425</v>
      </c>
    </row>
    <row r="102" spans="1:8" ht="43.2" x14ac:dyDescent="0.3">
      <c r="A102" s="16" t="s">
        <v>113</v>
      </c>
      <c r="B102" s="30" t="s">
        <v>114</v>
      </c>
      <c r="C102" s="16"/>
      <c r="D102" s="16"/>
      <c r="E102" s="16"/>
      <c r="F102" s="16"/>
      <c r="G102" s="30"/>
      <c r="H102" s="32" t="s">
        <v>424</v>
      </c>
    </row>
    <row r="103" spans="1:8" ht="28.8" x14ac:dyDescent="0.3">
      <c r="A103" s="16" t="s">
        <v>115</v>
      </c>
      <c r="B103" s="30" t="s">
        <v>116</v>
      </c>
      <c r="C103" s="16"/>
      <c r="D103" s="16"/>
      <c r="E103" s="16"/>
      <c r="F103" s="16"/>
      <c r="G103" s="30"/>
      <c r="H103" s="37" t="s">
        <v>426</v>
      </c>
    </row>
    <row r="104" spans="1:8" ht="28.8" x14ac:dyDescent="0.3">
      <c r="A104" s="16" t="s">
        <v>117</v>
      </c>
      <c r="B104" s="30" t="s">
        <v>118</v>
      </c>
      <c r="C104" s="16"/>
      <c r="D104" s="16"/>
      <c r="E104" s="16"/>
      <c r="F104" s="16"/>
      <c r="G104" s="30"/>
      <c r="H104" s="37" t="s">
        <v>427</v>
      </c>
    </row>
    <row r="105" spans="1:8" ht="86.4" x14ac:dyDescent="0.3">
      <c r="A105" s="16" t="s">
        <v>119</v>
      </c>
      <c r="B105" s="30" t="s">
        <v>120</v>
      </c>
      <c r="C105" s="16"/>
      <c r="D105" s="16"/>
      <c r="E105" s="16"/>
      <c r="F105" s="16"/>
      <c r="G105" s="30"/>
      <c r="H105" s="37" t="s">
        <v>429</v>
      </c>
    </row>
    <row r="106" spans="1:8" x14ac:dyDescent="0.3">
      <c r="E106" s="15" t="s">
        <v>37</v>
      </c>
      <c r="F106" s="15">
        <f>IF((COUNT(C99:C105)&lt;&gt;COUNT(F99:F105)),"", ROUND(SUM(F99:F105),2))</f>
        <v>2960</v>
      </c>
      <c r="G106" s="31" t="str">
        <f>IF((COUNT(C99:C105)&lt;&gt;COUNT(F99:F105)),"Neužpildytos visų objektų kainos", "")</f>
        <v/>
      </c>
    </row>
    <row r="107" spans="1:8" x14ac:dyDescent="0.3">
      <c r="C107" s="15" t="s">
        <v>38</v>
      </c>
      <c r="D107" s="18">
        <v>5</v>
      </c>
      <c r="E107" s="15" t="s">
        <v>39</v>
      </c>
      <c r="F107" s="15">
        <f>IF(OR(F106="",D107=""),"", ROUND(PRODUCT(D107,F106)/100,2))</f>
        <v>148</v>
      </c>
      <c r="G107" s="31" t="str">
        <f>IF(D107="", "Nurodykite taikomą PVM dydį", "")</f>
        <v/>
      </c>
    </row>
    <row r="108" spans="1:8" x14ac:dyDescent="0.3">
      <c r="E108" s="15" t="s">
        <v>40</v>
      </c>
      <c r="F108" s="15">
        <f>IF(ISBLANK(F107), "", ROUND(SUM(F106:F107),2))</f>
        <v>3108</v>
      </c>
    </row>
    <row r="114" spans="1:8" x14ac:dyDescent="0.3">
      <c r="A114" s="12" t="s">
        <v>124</v>
      </c>
      <c r="B114" s="27" t="s">
        <v>125</v>
      </c>
    </row>
    <row r="116" spans="1:8" x14ac:dyDescent="0.3">
      <c r="A116" s="12" t="s">
        <v>24</v>
      </c>
    </row>
    <row r="117" spans="1:8" s="35" customFormat="1" ht="100.8" x14ac:dyDescent="0.3">
      <c r="A117" s="33" t="s">
        <v>25</v>
      </c>
      <c r="B117" s="34" t="s">
        <v>26</v>
      </c>
      <c r="C117" s="33" t="s">
        <v>27</v>
      </c>
      <c r="D117" s="33" t="s">
        <v>28</v>
      </c>
      <c r="E117" s="33" t="s">
        <v>29</v>
      </c>
      <c r="F117" s="33" t="s">
        <v>30</v>
      </c>
      <c r="G117" s="34" t="s">
        <v>31</v>
      </c>
      <c r="H117" s="34" t="s">
        <v>32</v>
      </c>
    </row>
    <row r="118" spans="1:8" x14ac:dyDescent="0.3">
      <c r="A118" s="15" t="s">
        <v>126</v>
      </c>
      <c r="B118" s="29" t="s">
        <v>127</v>
      </c>
      <c r="C118" s="16"/>
      <c r="D118" s="16"/>
      <c r="E118" s="16"/>
      <c r="F118" s="16"/>
      <c r="G118" s="30"/>
      <c r="H118" s="30"/>
    </row>
    <row r="119" spans="1:8" x14ac:dyDescent="0.3">
      <c r="A119" s="16" t="s">
        <v>128</v>
      </c>
      <c r="B119" s="30" t="s">
        <v>127</v>
      </c>
      <c r="C119" s="36">
        <v>10</v>
      </c>
      <c r="D119" s="36" t="s">
        <v>33</v>
      </c>
      <c r="E119" s="17">
        <v>600</v>
      </c>
      <c r="F119" s="16">
        <f>IF(ISBLANK(E119),"", PRODUCT(C119,E119))</f>
        <v>6000</v>
      </c>
      <c r="G119" s="37" t="s">
        <v>439</v>
      </c>
      <c r="H119" s="30"/>
    </row>
    <row r="120" spans="1:8" ht="26.4" x14ac:dyDescent="0.3">
      <c r="A120" s="16" t="s">
        <v>129</v>
      </c>
      <c r="B120" s="30" t="s">
        <v>34</v>
      </c>
      <c r="C120" s="16"/>
      <c r="D120" s="16"/>
      <c r="E120" s="16"/>
      <c r="F120" s="16"/>
      <c r="G120" s="30"/>
      <c r="H120" s="43" t="s">
        <v>432</v>
      </c>
    </row>
    <row r="121" spans="1:8" x14ac:dyDescent="0.3">
      <c r="A121" s="16" t="s">
        <v>130</v>
      </c>
      <c r="B121" s="30" t="s">
        <v>35</v>
      </c>
      <c r="C121" s="16"/>
      <c r="D121" s="16"/>
      <c r="E121" s="16"/>
      <c r="F121" s="16"/>
      <c r="G121" s="30"/>
      <c r="H121" s="38" t="s">
        <v>35</v>
      </c>
    </row>
    <row r="122" spans="1:8" ht="26.4" x14ac:dyDescent="0.3">
      <c r="A122" s="16" t="s">
        <v>131</v>
      </c>
      <c r="B122" s="30" t="s">
        <v>123</v>
      </c>
      <c r="C122" s="16"/>
      <c r="D122" s="16"/>
      <c r="E122" s="16"/>
      <c r="F122" s="16"/>
      <c r="G122" s="30"/>
      <c r="H122" s="38" t="s">
        <v>123</v>
      </c>
    </row>
    <row r="123" spans="1:8" x14ac:dyDescent="0.3">
      <c r="A123" s="16" t="s">
        <v>132</v>
      </c>
      <c r="B123" s="30" t="s">
        <v>133</v>
      </c>
      <c r="C123" s="16"/>
      <c r="D123" s="16"/>
      <c r="E123" s="16"/>
      <c r="F123" s="16"/>
      <c r="G123" s="30"/>
      <c r="H123" s="38" t="s">
        <v>133</v>
      </c>
    </row>
    <row r="124" spans="1:8" ht="26.4" x14ac:dyDescent="0.3">
      <c r="A124" s="16" t="s">
        <v>134</v>
      </c>
      <c r="B124" s="30" t="s">
        <v>135</v>
      </c>
      <c r="C124" s="16"/>
      <c r="D124" s="16"/>
      <c r="E124" s="16"/>
      <c r="F124" s="16"/>
      <c r="G124" s="30"/>
      <c r="H124" s="38" t="s">
        <v>438</v>
      </c>
    </row>
    <row r="125" spans="1:8" x14ac:dyDescent="0.3">
      <c r="A125" s="16" t="s">
        <v>136</v>
      </c>
      <c r="B125" s="30" t="s">
        <v>137</v>
      </c>
      <c r="C125" s="16"/>
      <c r="D125" s="16"/>
      <c r="E125" s="16"/>
      <c r="F125" s="16"/>
      <c r="G125" s="30"/>
      <c r="H125" s="38" t="s">
        <v>433</v>
      </c>
    </row>
    <row r="126" spans="1:8" ht="39.6" x14ac:dyDescent="0.3">
      <c r="A126" s="16" t="s">
        <v>138</v>
      </c>
      <c r="B126" s="30" t="s">
        <v>139</v>
      </c>
      <c r="C126" s="16"/>
      <c r="D126" s="16"/>
      <c r="E126" s="16"/>
      <c r="F126" s="16"/>
      <c r="G126" s="30"/>
      <c r="H126" s="38" t="s">
        <v>434</v>
      </c>
    </row>
    <row r="127" spans="1:8" ht="39.6" x14ac:dyDescent="0.3">
      <c r="A127" s="16" t="s">
        <v>140</v>
      </c>
      <c r="B127" s="30" t="s">
        <v>141</v>
      </c>
      <c r="C127" s="16"/>
      <c r="D127" s="16"/>
      <c r="E127" s="16"/>
      <c r="F127" s="16"/>
      <c r="G127" s="30"/>
      <c r="H127" s="38" t="s">
        <v>435</v>
      </c>
    </row>
    <row r="128" spans="1:8" ht="52.8" x14ac:dyDescent="0.3">
      <c r="A128" s="16" t="s">
        <v>142</v>
      </c>
      <c r="B128" s="30" t="s">
        <v>36</v>
      </c>
      <c r="C128" s="16"/>
      <c r="D128" s="16"/>
      <c r="E128" s="16"/>
      <c r="F128" s="16"/>
      <c r="G128" s="30"/>
      <c r="H128" s="38" t="s">
        <v>430</v>
      </c>
    </row>
    <row r="129" spans="1:8" ht="26.4" x14ac:dyDescent="0.3">
      <c r="A129" s="16" t="s">
        <v>143</v>
      </c>
      <c r="B129" s="30" t="s">
        <v>144</v>
      </c>
      <c r="C129" s="16"/>
      <c r="D129" s="16"/>
      <c r="E129" s="16"/>
      <c r="F129" s="16"/>
      <c r="G129" s="30"/>
      <c r="H129" s="38" t="s">
        <v>436</v>
      </c>
    </row>
    <row r="130" spans="1:8" ht="39.6" x14ac:dyDescent="0.3">
      <c r="A130" s="16" t="s">
        <v>145</v>
      </c>
      <c r="B130" s="30" t="s">
        <v>122</v>
      </c>
      <c r="C130" s="16"/>
      <c r="D130" s="16"/>
      <c r="E130" s="16"/>
      <c r="F130" s="16"/>
      <c r="G130" s="30"/>
      <c r="H130" s="38" t="s">
        <v>431</v>
      </c>
    </row>
    <row r="131" spans="1:8" ht="52.8" x14ac:dyDescent="0.3">
      <c r="A131" s="16" t="s">
        <v>146</v>
      </c>
      <c r="B131" s="30" t="s">
        <v>147</v>
      </c>
      <c r="C131" s="16"/>
      <c r="D131" s="16"/>
      <c r="E131" s="16"/>
      <c r="F131" s="16"/>
      <c r="G131" s="30"/>
      <c r="H131" s="38" t="s">
        <v>437</v>
      </c>
    </row>
    <row r="132" spans="1:8" ht="26.4" x14ac:dyDescent="0.3">
      <c r="A132" s="16" t="s">
        <v>148</v>
      </c>
      <c r="B132" s="30" t="s">
        <v>149</v>
      </c>
      <c r="C132" s="16"/>
      <c r="D132" s="16"/>
      <c r="E132" s="16"/>
      <c r="F132" s="16"/>
      <c r="G132" s="30"/>
      <c r="H132" s="38" t="s">
        <v>398</v>
      </c>
    </row>
    <row r="133" spans="1:8" x14ac:dyDescent="0.3">
      <c r="E133" s="15" t="s">
        <v>37</v>
      </c>
      <c r="F133" s="15">
        <f>IF((COUNT(C119:C132)&lt;&gt;COUNT(F119:F132)),"", ROUND(SUM(F119:F132),2))</f>
        <v>6000</v>
      </c>
      <c r="G133" s="31" t="str">
        <f>IF((COUNT(C119:C132)&lt;&gt;COUNT(F119:F132)),"Neužpildytos visų objektų kainos", "")</f>
        <v/>
      </c>
    </row>
    <row r="134" spans="1:8" x14ac:dyDescent="0.3">
      <c r="C134" s="15" t="s">
        <v>38</v>
      </c>
      <c r="D134" s="18">
        <v>5</v>
      </c>
      <c r="E134" s="15" t="s">
        <v>39</v>
      </c>
      <c r="F134" s="15">
        <f>IF(OR(F133="",D134=""),"", ROUND(PRODUCT(D134,F133)/100,2))</f>
        <v>300</v>
      </c>
      <c r="G134" s="31" t="str">
        <f>IF(D134="", "Nurodykite taikomą PVM dydį", "")</f>
        <v/>
      </c>
    </row>
    <row r="135" spans="1:8" x14ac:dyDescent="0.3">
      <c r="E135" s="15" t="s">
        <v>40</v>
      </c>
      <c r="F135" s="15">
        <f>IF(ISBLANK(F134), "", ROUND(SUM(F133:F134),2))</f>
        <v>6300</v>
      </c>
    </row>
    <row r="141" spans="1:8" x14ac:dyDescent="0.3">
      <c r="A141" s="12" t="s">
        <v>150</v>
      </c>
      <c r="B141" s="27" t="s">
        <v>151</v>
      </c>
    </row>
    <row r="143" spans="1:8" x14ac:dyDescent="0.3">
      <c r="A143" s="12" t="s">
        <v>24</v>
      </c>
    </row>
    <row r="144" spans="1:8" s="35" customFormat="1" ht="100.8" x14ac:dyDescent="0.3">
      <c r="A144" s="33" t="s">
        <v>25</v>
      </c>
      <c r="B144" s="34" t="s">
        <v>26</v>
      </c>
      <c r="C144" s="33" t="s">
        <v>27</v>
      </c>
      <c r="D144" s="33" t="s">
        <v>28</v>
      </c>
      <c r="E144" s="33" t="s">
        <v>29</v>
      </c>
      <c r="F144" s="33" t="s">
        <v>30</v>
      </c>
      <c r="G144" s="34" t="s">
        <v>31</v>
      </c>
      <c r="H144" s="34" t="s">
        <v>32</v>
      </c>
    </row>
    <row r="145" spans="1:8" x14ac:dyDescent="0.3">
      <c r="A145" s="15" t="s">
        <v>152</v>
      </c>
      <c r="B145" s="29" t="s">
        <v>153</v>
      </c>
      <c r="C145" s="16"/>
      <c r="D145" s="16"/>
      <c r="E145" s="16"/>
      <c r="F145" s="16"/>
      <c r="G145" s="30"/>
      <c r="H145" s="30"/>
    </row>
    <row r="146" spans="1:8" x14ac:dyDescent="0.3">
      <c r="A146" s="16" t="s">
        <v>154</v>
      </c>
      <c r="B146" s="30" t="s">
        <v>153</v>
      </c>
      <c r="C146" s="36">
        <v>20</v>
      </c>
      <c r="D146" s="36" t="s">
        <v>33</v>
      </c>
      <c r="E146" s="17">
        <v>175</v>
      </c>
      <c r="F146" s="16">
        <f>IF(ISBLANK(E146),"", PRODUCT(C146,E146))</f>
        <v>3500</v>
      </c>
      <c r="G146" s="37" t="s">
        <v>442</v>
      </c>
      <c r="H146" s="30"/>
    </row>
    <row r="147" spans="1:8" x14ac:dyDescent="0.3">
      <c r="A147" s="16" t="s">
        <v>155</v>
      </c>
      <c r="B147" s="30" t="s">
        <v>156</v>
      </c>
      <c r="C147" s="16"/>
      <c r="D147" s="16"/>
      <c r="E147" s="16"/>
      <c r="F147" s="16"/>
      <c r="G147" s="30"/>
      <c r="H147" s="40" t="s">
        <v>440</v>
      </c>
    </row>
    <row r="148" spans="1:8" x14ac:dyDescent="0.3">
      <c r="A148" s="16" t="s">
        <v>157</v>
      </c>
      <c r="B148" s="30" t="s">
        <v>158</v>
      </c>
      <c r="C148" s="16"/>
      <c r="D148" s="16"/>
      <c r="E148" s="16"/>
      <c r="F148" s="16"/>
      <c r="G148" s="30"/>
      <c r="H148" s="40" t="s">
        <v>443</v>
      </c>
    </row>
    <row r="149" spans="1:8" x14ac:dyDescent="0.3">
      <c r="A149" s="16" t="s">
        <v>159</v>
      </c>
      <c r="B149" s="30" t="s">
        <v>160</v>
      </c>
      <c r="C149" s="16"/>
      <c r="D149" s="16"/>
      <c r="E149" s="16"/>
      <c r="F149" s="16"/>
      <c r="G149" s="30"/>
      <c r="H149" s="40" t="s">
        <v>441</v>
      </c>
    </row>
    <row r="150" spans="1:8" x14ac:dyDescent="0.3">
      <c r="A150" s="16" t="s">
        <v>161</v>
      </c>
      <c r="B150" s="30" t="s">
        <v>162</v>
      </c>
      <c r="C150" s="16"/>
      <c r="D150" s="16"/>
      <c r="E150" s="16"/>
      <c r="F150" s="16"/>
      <c r="G150" s="30"/>
      <c r="H150" s="40" t="s">
        <v>444</v>
      </c>
    </row>
    <row r="151" spans="1:8" x14ac:dyDescent="0.3">
      <c r="A151" s="16" t="s">
        <v>163</v>
      </c>
      <c r="B151" s="30" t="s">
        <v>164</v>
      </c>
      <c r="C151" s="16"/>
      <c r="D151" s="16"/>
      <c r="E151" s="16"/>
      <c r="F151" s="16"/>
      <c r="G151" s="30"/>
      <c r="H151" s="40" t="s">
        <v>445</v>
      </c>
    </row>
    <row r="152" spans="1:8" ht="26.4" x14ac:dyDescent="0.3">
      <c r="A152" s="16" t="s">
        <v>165</v>
      </c>
      <c r="B152" s="30" t="s">
        <v>166</v>
      </c>
      <c r="C152" s="16"/>
      <c r="D152" s="16"/>
      <c r="E152" s="16"/>
      <c r="F152" s="16"/>
      <c r="G152" s="30"/>
      <c r="H152" s="40" t="s">
        <v>446</v>
      </c>
    </row>
    <row r="153" spans="1:8" ht="39.6" x14ac:dyDescent="0.3">
      <c r="A153" s="16" t="s">
        <v>167</v>
      </c>
      <c r="B153" s="30" t="s">
        <v>168</v>
      </c>
      <c r="C153" s="16"/>
      <c r="D153" s="16"/>
      <c r="E153" s="16"/>
      <c r="F153" s="16"/>
      <c r="G153" s="30"/>
      <c r="H153" s="40" t="s">
        <v>453</v>
      </c>
    </row>
    <row r="154" spans="1:8" x14ac:dyDescent="0.3">
      <c r="E154" s="15" t="s">
        <v>37</v>
      </c>
      <c r="F154" s="15">
        <f>IF((COUNT(C146:C153)&lt;&gt;COUNT(F146:F153)),"", ROUND(SUM(F146:F153),2))</f>
        <v>3500</v>
      </c>
      <c r="G154" s="31" t="str">
        <f>IF((COUNT(C146:C153)&lt;&gt;COUNT(F146:F153)),"Neužpildytos visų objektų kainos", "")</f>
        <v/>
      </c>
    </row>
    <row r="155" spans="1:8" x14ac:dyDescent="0.3">
      <c r="C155" s="15" t="s">
        <v>38</v>
      </c>
      <c r="D155" s="18">
        <v>5</v>
      </c>
      <c r="E155" s="15" t="s">
        <v>39</v>
      </c>
      <c r="F155" s="15">
        <f>IF(OR(F154="",D155=""),"", ROUND(PRODUCT(D155,F154)/100,2))</f>
        <v>175</v>
      </c>
      <c r="G155" s="31" t="str">
        <f>IF(D155="", "Nurodykite taikomą PVM dydį", "")</f>
        <v/>
      </c>
    </row>
    <row r="156" spans="1:8" x14ac:dyDescent="0.3">
      <c r="E156" s="15" t="s">
        <v>40</v>
      </c>
      <c r="F156" s="15">
        <f>IF(ISBLANK(F155), "", ROUND(SUM(F154:F155),2))</f>
        <v>3675</v>
      </c>
    </row>
    <row r="160" spans="1:8" x14ac:dyDescent="0.3">
      <c r="A160" s="12" t="s">
        <v>169</v>
      </c>
      <c r="B160" s="27" t="s">
        <v>170</v>
      </c>
    </row>
    <row r="162" spans="1:8" x14ac:dyDescent="0.3">
      <c r="A162" s="12" t="s">
        <v>24</v>
      </c>
    </row>
    <row r="163" spans="1:8" s="35" customFormat="1" ht="100.8" x14ac:dyDescent="0.3">
      <c r="A163" s="33" t="s">
        <v>25</v>
      </c>
      <c r="B163" s="34" t="s">
        <v>26</v>
      </c>
      <c r="C163" s="33" t="s">
        <v>27</v>
      </c>
      <c r="D163" s="33" t="s">
        <v>28</v>
      </c>
      <c r="E163" s="33" t="s">
        <v>29</v>
      </c>
      <c r="F163" s="33" t="s">
        <v>30</v>
      </c>
      <c r="G163" s="34" t="s">
        <v>31</v>
      </c>
      <c r="H163" s="34" t="s">
        <v>32</v>
      </c>
    </row>
    <row r="164" spans="1:8" x14ac:dyDescent="0.3">
      <c r="A164" s="15" t="s">
        <v>171</v>
      </c>
      <c r="B164" s="29" t="s">
        <v>172</v>
      </c>
      <c r="C164" s="16"/>
      <c r="D164" s="16"/>
      <c r="E164" s="16"/>
      <c r="F164" s="16"/>
      <c r="G164" s="30"/>
      <c r="H164" s="30"/>
    </row>
    <row r="165" spans="1:8" x14ac:dyDescent="0.3">
      <c r="A165" s="16" t="s">
        <v>173</v>
      </c>
      <c r="B165" s="30" t="s">
        <v>172</v>
      </c>
      <c r="C165" s="36">
        <v>20</v>
      </c>
      <c r="D165" s="36" t="s">
        <v>33</v>
      </c>
      <c r="E165" s="17">
        <v>125</v>
      </c>
      <c r="F165" s="16">
        <f>IF(ISBLANK(E165),"", PRODUCT(C165,E165))</f>
        <v>2500</v>
      </c>
      <c r="G165" s="37" t="s">
        <v>447</v>
      </c>
      <c r="H165" s="30"/>
    </row>
    <row r="166" spans="1:8" x14ac:dyDescent="0.3">
      <c r="A166" s="16" t="s">
        <v>174</v>
      </c>
      <c r="B166" s="30" t="s">
        <v>61</v>
      </c>
      <c r="C166" s="16"/>
      <c r="D166" s="16"/>
      <c r="E166" s="16"/>
      <c r="F166" s="16"/>
      <c r="G166" s="30"/>
      <c r="H166" s="40" t="s">
        <v>448</v>
      </c>
    </row>
    <row r="167" spans="1:8" ht="26.4" x14ac:dyDescent="0.3">
      <c r="A167" s="16" t="s">
        <v>175</v>
      </c>
      <c r="B167" s="30" t="s">
        <v>176</v>
      </c>
      <c r="C167" s="16"/>
      <c r="D167" s="16"/>
      <c r="E167" s="16"/>
      <c r="F167" s="16"/>
      <c r="G167" s="30"/>
      <c r="H167" s="40" t="s">
        <v>449</v>
      </c>
    </row>
    <row r="168" spans="1:8" x14ac:dyDescent="0.3">
      <c r="A168" s="16" t="s">
        <v>177</v>
      </c>
      <c r="B168" s="30" t="s">
        <v>162</v>
      </c>
      <c r="C168" s="16"/>
      <c r="D168" s="16"/>
      <c r="E168" s="16"/>
      <c r="F168" s="16"/>
      <c r="G168" s="30"/>
      <c r="H168" s="40" t="s">
        <v>450</v>
      </c>
    </row>
    <row r="169" spans="1:8" x14ac:dyDescent="0.3">
      <c r="A169" s="16" t="s">
        <v>178</v>
      </c>
      <c r="B169" s="30" t="s">
        <v>179</v>
      </c>
      <c r="C169" s="16"/>
      <c r="D169" s="16"/>
      <c r="E169" s="16"/>
      <c r="F169" s="16"/>
      <c r="G169" s="30"/>
      <c r="H169" s="40" t="s">
        <v>451</v>
      </c>
    </row>
    <row r="170" spans="1:8" x14ac:dyDescent="0.3">
      <c r="A170" s="16" t="s">
        <v>180</v>
      </c>
      <c r="B170" s="30" t="s">
        <v>166</v>
      </c>
      <c r="C170" s="16"/>
      <c r="D170" s="16"/>
      <c r="E170" s="16"/>
      <c r="F170" s="16"/>
      <c r="G170" s="30"/>
      <c r="H170" s="40" t="s">
        <v>452</v>
      </c>
    </row>
    <row r="171" spans="1:8" ht="39.6" x14ac:dyDescent="0.3">
      <c r="A171" s="16" t="s">
        <v>181</v>
      </c>
      <c r="B171" s="30" t="s">
        <v>41</v>
      </c>
      <c r="C171" s="16"/>
      <c r="D171" s="16"/>
      <c r="E171" s="16"/>
      <c r="F171" s="16"/>
      <c r="G171" s="30"/>
      <c r="H171" s="40" t="s">
        <v>454</v>
      </c>
    </row>
    <row r="172" spans="1:8" x14ac:dyDescent="0.3">
      <c r="E172" s="15" t="s">
        <v>37</v>
      </c>
      <c r="F172" s="15">
        <f>IF((COUNT(C165:C171)&lt;&gt;COUNT(F165:F171)),"", ROUND(SUM(F165:F171),2))</f>
        <v>2500</v>
      </c>
      <c r="G172" s="31" t="str">
        <f>IF((COUNT(C165:C171)&lt;&gt;COUNT(F165:F171)),"Neužpildytos visų objektų kainos", "")</f>
        <v/>
      </c>
    </row>
    <row r="173" spans="1:8" x14ac:dyDescent="0.3">
      <c r="C173" s="15" t="s">
        <v>38</v>
      </c>
      <c r="D173" s="18">
        <v>5</v>
      </c>
      <c r="E173" s="15" t="s">
        <v>39</v>
      </c>
      <c r="F173" s="15">
        <f>IF(OR(F172="",D173=""),"", ROUND(PRODUCT(D173,F172)/100,2))</f>
        <v>125</v>
      </c>
      <c r="G173" s="31" t="str">
        <f>IF(D173="", "Nurodykite taikomą PVM dydį", "")</f>
        <v/>
      </c>
    </row>
    <row r="174" spans="1:8" x14ac:dyDescent="0.3">
      <c r="E174" s="15" t="s">
        <v>40</v>
      </c>
      <c r="F174" s="15">
        <f>IF(ISBLANK(F173), "", ROUND(SUM(F172:F173),2))</f>
        <v>2625</v>
      </c>
    </row>
    <row r="178" spans="1:8" x14ac:dyDescent="0.3">
      <c r="A178" s="12" t="s">
        <v>182</v>
      </c>
      <c r="B178" s="27" t="s">
        <v>183</v>
      </c>
    </row>
    <row r="180" spans="1:8" x14ac:dyDescent="0.3">
      <c r="A180" s="12" t="s">
        <v>24</v>
      </c>
    </row>
    <row r="181" spans="1:8" s="35" customFormat="1" ht="100.8" x14ac:dyDescent="0.3">
      <c r="A181" s="33" t="s">
        <v>25</v>
      </c>
      <c r="B181" s="34" t="s">
        <v>26</v>
      </c>
      <c r="C181" s="33" t="s">
        <v>27</v>
      </c>
      <c r="D181" s="33" t="s">
        <v>28</v>
      </c>
      <c r="E181" s="33" t="s">
        <v>29</v>
      </c>
      <c r="F181" s="33" t="s">
        <v>30</v>
      </c>
      <c r="G181" s="34" t="s">
        <v>31</v>
      </c>
      <c r="H181" s="34" t="s">
        <v>32</v>
      </c>
    </row>
    <row r="182" spans="1:8" x14ac:dyDescent="0.3">
      <c r="A182" s="15" t="s">
        <v>184</v>
      </c>
      <c r="B182" s="29" t="s">
        <v>185</v>
      </c>
      <c r="C182" s="16"/>
      <c r="D182" s="16"/>
      <c r="E182" s="16"/>
      <c r="F182" s="16"/>
      <c r="G182" s="30"/>
      <c r="H182" s="30"/>
    </row>
    <row r="183" spans="1:8" x14ac:dyDescent="0.3">
      <c r="A183" s="16" t="s">
        <v>186</v>
      </c>
      <c r="B183" s="30" t="s">
        <v>185</v>
      </c>
      <c r="C183" s="36">
        <v>10</v>
      </c>
      <c r="D183" s="36" t="s">
        <v>33</v>
      </c>
      <c r="E183" s="17">
        <v>126.21</v>
      </c>
      <c r="F183" s="16">
        <f>IF(ISBLANK(E183),"", PRODUCT(C183,E183))</f>
        <v>1262.0999999999999</v>
      </c>
      <c r="G183" s="37" t="s">
        <v>455</v>
      </c>
      <c r="H183" s="30"/>
    </row>
    <row r="184" spans="1:8" x14ac:dyDescent="0.3">
      <c r="A184" s="16" t="s">
        <v>187</v>
      </c>
      <c r="B184" s="30" t="s">
        <v>61</v>
      </c>
      <c r="C184" s="16"/>
      <c r="D184" s="16"/>
      <c r="E184" s="16"/>
      <c r="F184" s="16"/>
      <c r="G184" s="30"/>
      <c r="H184" s="38" t="s">
        <v>448</v>
      </c>
    </row>
    <row r="185" spans="1:8" ht="26.4" x14ac:dyDescent="0.3">
      <c r="A185" s="16" t="s">
        <v>188</v>
      </c>
      <c r="B185" s="30" t="s">
        <v>189</v>
      </c>
      <c r="C185" s="16"/>
      <c r="D185" s="16"/>
      <c r="E185" s="16"/>
      <c r="F185" s="16"/>
      <c r="G185" s="30"/>
      <c r="H185" s="38" t="s">
        <v>456</v>
      </c>
    </row>
    <row r="186" spans="1:8" x14ac:dyDescent="0.3">
      <c r="A186" s="16" t="s">
        <v>190</v>
      </c>
      <c r="B186" s="30" t="s">
        <v>191</v>
      </c>
      <c r="C186" s="16"/>
      <c r="D186" s="16"/>
      <c r="E186" s="16"/>
      <c r="F186" s="16"/>
      <c r="G186" s="30"/>
      <c r="H186" s="38" t="s">
        <v>457</v>
      </c>
    </row>
    <row r="187" spans="1:8" x14ac:dyDescent="0.3">
      <c r="A187" s="16" t="s">
        <v>192</v>
      </c>
      <c r="B187" s="30" t="s">
        <v>193</v>
      </c>
      <c r="C187" s="16"/>
      <c r="D187" s="16"/>
      <c r="E187" s="16"/>
      <c r="F187" s="16"/>
      <c r="G187" s="30"/>
      <c r="H187" s="38" t="s">
        <v>458</v>
      </c>
    </row>
    <row r="188" spans="1:8" x14ac:dyDescent="0.3">
      <c r="A188" s="16" t="s">
        <v>194</v>
      </c>
      <c r="B188" s="30" t="s">
        <v>195</v>
      </c>
      <c r="C188" s="16"/>
      <c r="D188" s="16"/>
      <c r="E188" s="16"/>
      <c r="F188" s="16"/>
      <c r="G188" s="30"/>
      <c r="H188" s="38" t="s">
        <v>459</v>
      </c>
    </row>
    <row r="189" spans="1:8" ht="27" x14ac:dyDescent="0.3">
      <c r="A189" s="16" t="s">
        <v>196</v>
      </c>
      <c r="B189" s="30" t="s">
        <v>41</v>
      </c>
      <c r="C189" s="16"/>
      <c r="D189" s="16"/>
      <c r="E189" s="16"/>
      <c r="F189" s="16"/>
      <c r="G189" s="30"/>
      <c r="H189" s="39" t="s">
        <v>460</v>
      </c>
    </row>
    <row r="190" spans="1:8" x14ac:dyDescent="0.3">
      <c r="E190" s="15" t="s">
        <v>37</v>
      </c>
      <c r="F190" s="15">
        <f>IF((COUNT(C183:C189)&lt;&gt;COUNT(F183:F189)),"", ROUND(SUM(F183:F189),2))</f>
        <v>1262.0999999999999</v>
      </c>
      <c r="G190" s="31" t="str">
        <f>IF((COUNT(C183:C189)&lt;&gt;COUNT(F183:F189)),"Neužpildytos visų objektų kainos", "")</f>
        <v/>
      </c>
    </row>
    <row r="191" spans="1:8" x14ac:dyDescent="0.3">
      <c r="C191" s="15" t="s">
        <v>38</v>
      </c>
      <c r="D191" s="18">
        <v>5</v>
      </c>
      <c r="E191" s="15" t="s">
        <v>39</v>
      </c>
      <c r="F191" s="15">
        <f>IF(OR(F190="",D191=""),"", ROUND(PRODUCT(D191,F190)/100,2))</f>
        <v>63.11</v>
      </c>
      <c r="G191" s="31" t="str">
        <f>IF(D191="", "Nurodykite taikomą PVM dydį", "")</f>
        <v/>
      </c>
    </row>
    <row r="192" spans="1:8" x14ac:dyDescent="0.3">
      <c r="E192" s="15" t="s">
        <v>40</v>
      </c>
      <c r="F192" s="15">
        <f>IF(ISBLANK(F191), "", ROUND(SUM(F190:F191),2))</f>
        <v>1325.21</v>
      </c>
    </row>
    <row r="197" spans="1:8" x14ac:dyDescent="0.3">
      <c r="A197" s="12" t="s">
        <v>198</v>
      </c>
      <c r="B197" s="27" t="s">
        <v>199</v>
      </c>
    </row>
    <row r="199" spans="1:8" x14ac:dyDescent="0.3">
      <c r="A199" s="12" t="s">
        <v>24</v>
      </c>
    </row>
    <row r="200" spans="1:8" s="35" customFormat="1" ht="100.8" x14ac:dyDescent="0.3">
      <c r="A200" s="33" t="s">
        <v>25</v>
      </c>
      <c r="B200" s="34" t="s">
        <v>26</v>
      </c>
      <c r="C200" s="33" t="s">
        <v>27</v>
      </c>
      <c r="D200" s="33" t="s">
        <v>28</v>
      </c>
      <c r="E200" s="33" t="s">
        <v>29</v>
      </c>
      <c r="F200" s="33" t="s">
        <v>30</v>
      </c>
      <c r="G200" s="34" t="s">
        <v>31</v>
      </c>
      <c r="H200" s="34" t="s">
        <v>32</v>
      </c>
    </row>
    <row r="201" spans="1:8" x14ac:dyDescent="0.3">
      <c r="A201" s="15" t="s">
        <v>200</v>
      </c>
      <c r="B201" s="29" t="s">
        <v>201</v>
      </c>
      <c r="C201" s="16"/>
      <c r="D201" s="16"/>
      <c r="E201" s="16"/>
      <c r="F201" s="16"/>
      <c r="G201" s="30"/>
      <c r="H201" s="30"/>
    </row>
    <row r="202" spans="1:8" x14ac:dyDescent="0.3">
      <c r="A202" s="16" t="s">
        <v>202</v>
      </c>
      <c r="B202" s="30" t="s">
        <v>203</v>
      </c>
      <c r="C202" s="36">
        <v>30</v>
      </c>
      <c r="D202" s="36" t="s">
        <v>33</v>
      </c>
      <c r="E202" s="17">
        <v>205</v>
      </c>
      <c r="F202" s="16">
        <f>IF(ISBLANK(E202),"", PRODUCT(C202,E202))</f>
        <v>6150</v>
      </c>
      <c r="G202" s="37" t="s">
        <v>505</v>
      </c>
      <c r="H202" s="30"/>
    </row>
    <row r="203" spans="1:8" ht="28.8" x14ac:dyDescent="0.3">
      <c r="A203" s="16" t="s">
        <v>204</v>
      </c>
      <c r="B203" s="30" t="s">
        <v>205</v>
      </c>
      <c r="C203" s="16"/>
      <c r="D203" s="16"/>
      <c r="E203" s="16"/>
      <c r="F203" s="16"/>
      <c r="G203" s="30"/>
      <c r="H203" s="45" t="s">
        <v>205</v>
      </c>
    </row>
    <row r="204" spans="1:8" x14ac:dyDescent="0.3">
      <c r="A204" s="16" t="s">
        <v>206</v>
      </c>
      <c r="B204" s="30" t="s">
        <v>207</v>
      </c>
      <c r="C204" s="16"/>
      <c r="D204" s="16"/>
      <c r="E204" s="16"/>
      <c r="F204" s="16"/>
      <c r="G204" s="30"/>
      <c r="H204" s="46" t="s">
        <v>462</v>
      </c>
    </row>
    <row r="205" spans="1:8" x14ac:dyDescent="0.3">
      <c r="A205" s="16" t="s">
        <v>208</v>
      </c>
      <c r="B205" s="30" t="s">
        <v>209</v>
      </c>
      <c r="C205" s="16"/>
      <c r="D205" s="16"/>
      <c r="E205" s="16"/>
      <c r="F205" s="16"/>
      <c r="G205" s="30"/>
      <c r="H205" s="45" t="s">
        <v>209</v>
      </c>
    </row>
    <row r="206" spans="1:8" x14ac:dyDescent="0.3">
      <c r="A206" s="16" t="s">
        <v>210</v>
      </c>
      <c r="B206" s="30" t="s">
        <v>211</v>
      </c>
      <c r="C206" s="16"/>
      <c r="D206" s="16"/>
      <c r="E206" s="16"/>
      <c r="F206" s="16"/>
      <c r="G206" s="30"/>
      <c r="H206" s="45" t="s">
        <v>463</v>
      </c>
    </row>
    <row r="207" spans="1:8" x14ac:dyDescent="0.3">
      <c r="A207" s="16" t="s">
        <v>212</v>
      </c>
      <c r="B207" s="30" t="s">
        <v>213</v>
      </c>
      <c r="C207" s="16"/>
      <c r="D207" s="16"/>
      <c r="E207" s="16"/>
      <c r="F207" s="16"/>
      <c r="G207" s="30"/>
      <c r="H207" s="45" t="s">
        <v>213</v>
      </c>
    </row>
    <row r="208" spans="1:8" ht="28.8" x14ac:dyDescent="0.3">
      <c r="A208" s="16" t="s">
        <v>214</v>
      </c>
      <c r="B208" s="30" t="s">
        <v>215</v>
      </c>
      <c r="C208" s="16"/>
      <c r="D208" s="16"/>
      <c r="E208" s="16"/>
      <c r="F208" s="16"/>
      <c r="G208" s="30"/>
      <c r="H208" s="45" t="s">
        <v>215</v>
      </c>
    </row>
    <row r="209" spans="1:8" x14ac:dyDescent="0.3">
      <c r="A209" s="16" t="s">
        <v>216</v>
      </c>
      <c r="B209" s="30" t="s">
        <v>217</v>
      </c>
      <c r="C209" s="16"/>
      <c r="D209" s="16"/>
      <c r="E209" s="16"/>
      <c r="F209" s="16"/>
      <c r="G209" s="30"/>
      <c r="H209" s="45" t="s">
        <v>217</v>
      </c>
    </row>
    <row r="210" spans="1:8" ht="28.8" x14ac:dyDescent="0.3">
      <c r="A210" s="16" t="s">
        <v>218</v>
      </c>
      <c r="B210" s="30" t="s">
        <v>219</v>
      </c>
      <c r="C210" s="16"/>
      <c r="D210" s="16"/>
      <c r="E210" s="16"/>
      <c r="F210" s="16"/>
      <c r="G210" s="30"/>
      <c r="H210" s="45" t="s">
        <v>219</v>
      </c>
    </row>
    <row r="211" spans="1:8" x14ac:dyDescent="0.3">
      <c r="A211" s="16" t="s">
        <v>220</v>
      </c>
      <c r="B211" s="30" t="s">
        <v>168</v>
      </c>
      <c r="C211" s="16"/>
      <c r="D211" s="16"/>
      <c r="E211" s="16"/>
      <c r="F211" s="16"/>
      <c r="G211" s="30"/>
      <c r="H211" s="45" t="s">
        <v>399</v>
      </c>
    </row>
    <row r="212" spans="1:8" x14ac:dyDescent="0.3">
      <c r="A212" s="16" t="s">
        <v>221</v>
      </c>
      <c r="B212" s="30" t="s">
        <v>222</v>
      </c>
      <c r="C212" s="36">
        <v>40</v>
      </c>
      <c r="D212" s="36" t="s">
        <v>33</v>
      </c>
      <c r="E212" s="17">
        <v>193</v>
      </c>
      <c r="F212" s="16">
        <f>IF(ISBLANK(E212),"", PRODUCT(C212,E212))</f>
        <v>7720</v>
      </c>
      <c r="G212" s="39" t="s">
        <v>506</v>
      </c>
      <c r="H212" s="30"/>
    </row>
    <row r="213" spans="1:8" ht="28.8" x14ac:dyDescent="0.3">
      <c r="A213" s="16" t="s">
        <v>223</v>
      </c>
      <c r="B213" s="30" t="s">
        <v>205</v>
      </c>
      <c r="C213" s="16"/>
      <c r="D213" s="16"/>
      <c r="E213" s="16"/>
      <c r="F213" s="16"/>
      <c r="G213" s="30"/>
      <c r="H213" s="45" t="s">
        <v>205</v>
      </c>
    </row>
    <row r="214" spans="1:8" x14ac:dyDescent="0.3">
      <c r="A214" s="16" t="s">
        <v>224</v>
      </c>
      <c r="B214" s="30" t="s">
        <v>207</v>
      </c>
      <c r="C214" s="16"/>
      <c r="D214" s="16"/>
      <c r="E214" s="16"/>
      <c r="F214" s="16"/>
      <c r="G214" s="30"/>
      <c r="H214" s="46" t="s">
        <v>462</v>
      </c>
    </row>
    <row r="215" spans="1:8" x14ac:dyDescent="0.3">
      <c r="A215" s="16" t="s">
        <v>225</v>
      </c>
      <c r="B215" s="30" t="s">
        <v>209</v>
      </c>
      <c r="C215" s="16"/>
      <c r="D215" s="16"/>
      <c r="E215" s="16"/>
      <c r="F215" s="16"/>
      <c r="G215" s="30"/>
      <c r="H215" s="45" t="s">
        <v>209</v>
      </c>
    </row>
    <row r="216" spans="1:8" x14ac:dyDescent="0.3">
      <c r="A216" s="16" t="s">
        <v>226</v>
      </c>
      <c r="B216" s="30" t="s">
        <v>227</v>
      </c>
      <c r="C216" s="16"/>
      <c r="D216" s="16"/>
      <c r="E216" s="16"/>
      <c r="F216" s="16"/>
      <c r="G216" s="30"/>
      <c r="H216" s="45" t="s">
        <v>464</v>
      </c>
    </row>
    <row r="217" spans="1:8" x14ac:dyDescent="0.3">
      <c r="A217" s="16" t="s">
        <v>228</v>
      </c>
      <c r="B217" s="30" t="s">
        <v>229</v>
      </c>
      <c r="C217" s="16"/>
      <c r="D217" s="16"/>
      <c r="E217" s="16"/>
      <c r="F217" s="16"/>
      <c r="G217" s="30"/>
      <c r="H217" s="45" t="s">
        <v>213</v>
      </c>
    </row>
    <row r="218" spans="1:8" x14ac:dyDescent="0.3">
      <c r="A218" s="16" t="s">
        <v>230</v>
      </c>
      <c r="B218" s="30" t="s">
        <v>217</v>
      </c>
      <c r="C218" s="16"/>
      <c r="D218" s="16"/>
      <c r="E218" s="16"/>
      <c r="F218" s="16"/>
      <c r="G218" s="30"/>
      <c r="H218" s="45" t="s">
        <v>217</v>
      </c>
    </row>
    <row r="219" spans="1:8" ht="28.8" x14ac:dyDescent="0.3">
      <c r="A219" s="16" t="s">
        <v>231</v>
      </c>
      <c r="B219" s="30" t="s">
        <v>219</v>
      </c>
      <c r="C219" s="16"/>
      <c r="D219" s="16"/>
      <c r="E219" s="16"/>
      <c r="F219" s="16"/>
      <c r="G219" s="30"/>
      <c r="H219" s="45" t="s">
        <v>219</v>
      </c>
    </row>
    <row r="220" spans="1:8" ht="28.8" x14ac:dyDescent="0.3">
      <c r="A220" s="16" t="s">
        <v>232</v>
      </c>
      <c r="B220" s="30" t="s">
        <v>168</v>
      </c>
      <c r="C220" s="16"/>
      <c r="D220" s="16"/>
      <c r="E220" s="16"/>
      <c r="F220" s="16"/>
      <c r="G220" s="30"/>
      <c r="H220" s="45" t="s">
        <v>465</v>
      </c>
    </row>
    <row r="221" spans="1:8" x14ac:dyDescent="0.3">
      <c r="E221" s="15" t="s">
        <v>37</v>
      </c>
      <c r="F221" s="15">
        <f>IF((COUNT(C202:C220)&lt;&gt;COUNT(F202:F220)),"", ROUND(SUM(F202:F220),2))</f>
        <v>13870</v>
      </c>
      <c r="G221" s="31" t="str">
        <f>IF((COUNT(C202:C220)&lt;&gt;COUNT(F202:F220)),"Neužpildytos visų objektų kainos", "")</f>
        <v/>
      </c>
    </row>
    <row r="222" spans="1:8" x14ac:dyDescent="0.3">
      <c r="C222" s="15" t="s">
        <v>38</v>
      </c>
      <c r="D222" s="18">
        <v>5</v>
      </c>
      <c r="E222" s="15" t="s">
        <v>39</v>
      </c>
      <c r="F222" s="15">
        <f>IF(OR(F221="",D222=""),"", ROUND(PRODUCT(D222,F221)/100,2))</f>
        <v>693.5</v>
      </c>
      <c r="G222" s="31" t="str">
        <f>IF(D222="", "Nurodykite taikomą PVM dydį", "")</f>
        <v/>
      </c>
    </row>
    <row r="223" spans="1:8" x14ac:dyDescent="0.3">
      <c r="E223" s="15" t="s">
        <v>40</v>
      </c>
      <c r="F223" s="15">
        <f>IF(ISBLANK(F222), "", ROUND(SUM(F221:F222),2))</f>
        <v>14563.5</v>
      </c>
    </row>
    <row r="227" spans="1:8" x14ac:dyDescent="0.3">
      <c r="A227" s="12" t="s">
        <v>233</v>
      </c>
      <c r="B227" s="27" t="s">
        <v>234</v>
      </c>
    </row>
    <row r="229" spans="1:8" x14ac:dyDescent="0.3">
      <c r="A229" s="12" t="s">
        <v>24</v>
      </c>
    </row>
    <row r="230" spans="1:8" s="35" customFormat="1" ht="100.8" x14ac:dyDescent="0.3">
      <c r="A230" s="33" t="s">
        <v>25</v>
      </c>
      <c r="B230" s="34" t="s">
        <v>26</v>
      </c>
      <c r="C230" s="33" t="s">
        <v>27</v>
      </c>
      <c r="D230" s="33" t="s">
        <v>28</v>
      </c>
      <c r="E230" s="33" t="s">
        <v>29</v>
      </c>
      <c r="F230" s="33" t="s">
        <v>30</v>
      </c>
      <c r="G230" s="34" t="s">
        <v>31</v>
      </c>
      <c r="H230" s="34" t="s">
        <v>32</v>
      </c>
    </row>
    <row r="231" spans="1:8" x14ac:dyDescent="0.3">
      <c r="A231" s="15" t="s">
        <v>235</v>
      </c>
      <c r="B231" s="29" t="s">
        <v>236</v>
      </c>
      <c r="C231" s="16"/>
      <c r="D231" s="16"/>
      <c r="E231" s="16"/>
      <c r="F231" s="16"/>
      <c r="G231" s="30"/>
      <c r="H231" s="30"/>
    </row>
    <row r="232" spans="1:8" x14ac:dyDescent="0.3">
      <c r="A232" s="16" t="s">
        <v>237</v>
      </c>
      <c r="B232" s="30" t="s">
        <v>236</v>
      </c>
      <c r="C232" s="36">
        <v>20</v>
      </c>
      <c r="D232" s="36" t="s">
        <v>33</v>
      </c>
      <c r="E232" s="17">
        <v>193</v>
      </c>
      <c r="F232" s="16">
        <f>IF(ISBLANK(E232),"", PRODUCT(C232,E232))</f>
        <v>3860</v>
      </c>
      <c r="G232" s="37" t="s">
        <v>461</v>
      </c>
      <c r="H232" s="30"/>
    </row>
    <row r="233" spans="1:8" x14ac:dyDescent="0.3">
      <c r="A233" s="16" t="s">
        <v>238</v>
      </c>
      <c r="B233" s="30" t="s">
        <v>239</v>
      </c>
      <c r="C233" s="16"/>
      <c r="D233" s="16"/>
      <c r="E233" s="16"/>
      <c r="F233" s="16"/>
      <c r="G233" s="30"/>
      <c r="H233" s="44" t="s">
        <v>464</v>
      </c>
    </row>
    <row r="234" spans="1:8" x14ac:dyDescent="0.3">
      <c r="A234" s="16" t="s">
        <v>240</v>
      </c>
      <c r="B234" s="30" t="s">
        <v>229</v>
      </c>
      <c r="C234" s="16"/>
      <c r="D234" s="16"/>
      <c r="E234" s="16"/>
      <c r="F234" s="16"/>
      <c r="G234" s="30"/>
      <c r="H234" s="44" t="s">
        <v>213</v>
      </c>
    </row>
    <row r="235" spans="1:8" x14ac:dyDescent="0.3">
      <c r="A235" s="16" t="s">
        <v>241</v>
      </c>
      <c r="B235" s="30" t="s">
        <v>242</v>
      </c>
      <c r="C235" s="16"/>
      <c r="D235" s="16"/>
      <c r="E235" s="16"/>
      <c r="F235" s="16"/>
      <c r="G235" s="30"/>
      <c r="H235" s="44" t="s">
        <v>242</v>
      </c>
    </row>
    <row r="236" spans="1:8" ht="28.8" x14ac:dyDescent="0.3">
      <c r="A236" s="16" t="s">
        <v>243</v>
      </c>
      <c r="B236" s="30" t="s">
        <v>244</v>
      </c>
      <c r="C236" s="16"/>
      <c r="D236" s="16"/>
      <c r="E236" s="16"/>
      <c r="F236" s="16"/>
      <c r="G236" s="30"/>
      <c r="H236" s="44" t="s">
        <v>244</v>
      </c>
    </row>
    <row r="237" spans="1:8" ht="43.2" x14ac:dyDescent="0.3">
      <c r="A237" s="16" t="s">
        <v>245</v>
      </c>
      <c r="B237" s="30" t="s">
        <v>219</v>
      </c>
      <c r="C237" s="16"/>
      <c r="D237" s="16"/>
      <c r="E237" s="16"/>
      <c r="F237" s="16"/>
      <c r="G237" s="30"/>
      <c r="H237" s="44" t="s">
        <v>466</v>
      </c>
    </row>
    <row r="238" spans="1:8" x14ac:dyDescent="0.3">
      <c r="E238" s="15" t="s">
        <v>37</v>
      </c>
      <c r="F238" s="15">
        <f>IF((COUNT(C232:C237)&lt;&gt;COUNT(F232:F237)),"", ROUND(SUM(F232:F237),2))</f>
        <v>3860</v>
      </c>
      <c r="G238" s="31" t="str">
        <f>IF((COUNT(C232:C237)&lt;&gt;COUNT(F232:F237)),"Neužpildytos visų objektų kainos", "")</f>
        <v/>
      </c>
    </row>
    <row r="239" spans="1:8" x14ac:dyDescent="0.3">
      <c r="C239" s="15" t="s">
        <v>38</v>
      </c>
      <c r="D239" s="18">
        <v>5</v>
      </c>
      <c r="E239" s="15" t="s">
        <v>39</v>
      </c>
      <c r="F239" s="15">
        <f>IF(OR(F238="",D239=""),"", ROUND(PRODUCT(D239,F238)/100,2))</f>
        <v>193</v>
      </c>
      <c r="G239" s="31" t="str">
        <f>IF(D239="", "Nurodykite taikomą PVM dydį", "")</f>
        <v/>
      </c>
    </row>
    <row r="240" spans="1:8" x14ac:dyDescent="0.3">
      <c r="E240" s="15" t="s">
        <v>40</v>
      </c>
      <c r="F240" s="15">
        <f>IF(ISBLANK(F239), "", ROUND(SUM(F238:F239),2))</f>
        <v>4053</v>
      </c>
    </row>
    <row r="245" spans="1:8" x14ac:dyDescent="0.3">
      <c r="A245" s="12" t="s">
        <v>246</v>
      </c>
      <c r="B245" s="27" t="s">
        <v>247</v>
      </c>
    </row>
    <row r="247" spans="1:8" x14ac:dyDescent="0.3">
      <c r="A247" s="12" t="s">
        <v>24</v>
      </c>
    </row>
    <row r="248" spans="1:8" s="35" customFormat="1" ht="100.8" x14ac:dyDescent="0.3">
      <c r="A248" s="33" t="s">
        <v>25</v>
      </c>
      <c r="B248" s="34" t="s">
        <v>26</v>
      </c>
      <c r="C248" s="33" t="s">
        <v>27</v>
      </c>
      <c r="D248" s="33" t="s">
        <v>28</v>
      </c>
      <c r="E248" s="33" t="s">
        <v>29</v>
      </c>
      <c r="F248" s="33" t="s">
        <v>30</v>
      </c>
      <c r="G248" s="34" t="s">
        <v>31</v>
      </c>
      <c r="H248" s="34" t="s">
        <v>32</v>
      </c>
    </row>
    <row r="249" spans="1:8" x14ac:dyDescent="0.3">
      <c r="A249" s="15" t="s">
        <v>248</v>
      </c>
      <c r="B249" s="29" t="s">
        <v>249</v>
      </c>
      <c r="C249" s="16"/>
      <c r="D249" s="16"/>
      <c r="E249" s="16"/>
      <c r="F249" s="16"/>
      <c r="G249" s="30"/>
      <c r="H249" s="30"/>
    </row>
    <row r="250" spans="1:8" x14ac:dyDescent="0.3">
      <c r="A250" s="16" t="s">
        <v>250</v>
      </c>
      <c r="B250" s="30" t="s">
        <v>249</v>
      </c>
      <c r="C250" s="36">
        <v>50</v>
      </c>
      <c r="D250" s="36" t="s">
        <v>33</v>
      </c>
      <c r="E250" s="17">
        <v>62</v>
      </c>
      <c r="F250" s="16">
        <f>IF(ISBLANK(E250),"", PRODUCT(C250,E250))</f>
        <v>3100</v>
      </c>
      <c r="G250" s="37" t="s">
        <v>472</v>
      </c>
      <c r="H250" s="30"/>
    </row>
    <row r="251" spans="1:8" x14ac:dyDescent="0.3">
      <c r="A251" s="16" t="s">
        <v>251</v>
      </c>
      <c r="B251" s="30" t="s">
        <v>252</v>
      </c>
      <c r="C251" s="16"/>
      <c r="D251" s="16"/>
      <c r="E251" s="16"/>
      <c r="F251" s="16"/>
      <c r="G251" s="30"/>
      <c r="H251" s="47" t="s">
        <v>467</v>
      </c>
    </row>
    <row r="252" spans="1:8" x14ac:dyDescent="0.3">
      <c r="A252" s="16" t="s">
        <v>253</v>
      </c>
      <c r="B252" s="30" t="s">
        <v>254</v>
      </c>
      <c r="C252" s="16"/>
      <c r="D252" s="16"/>
      <c r="E252" s="16"/>
      <c r="F252" s="16"/>
      <c r="G252" s="30"/>
      <c r="H252" s="47" t="s">
        <v>468</v>
      </c>
    </row>
    <row r="253" spans="1:8" ht="27.6" x14ac:dyDescent="0.3">
      <c r="A253" s="16" t="s">
        <v>255</v>
      </c>
      <c r="B253" s="30" t="s">
        <v>256</v>
      </c>
      <c r="C253" s="16"/>
      <c r="D253" s="16"/>
      <c r="E253" s="16"/>
      <c r="F253" s="16"/>
      <c r="G253" s="30"/>
      <c r="H253" s="47" t="s">
        <v>469</v>
      </c>
    </row>
    <row r="254" spans="1:8" x14ac:dyDescent="0.3">
      <c r="A254" s="16" t="s">
        <v>257</v>
      </c>
      <c r="B254" s="30" t="s">
        <v>258</v>
      </c>
      <c r="C254" s="16"/>
      <c r="D254" s="16"/>
      <c r="E254" s="16"/>
      <c r="F254" s="16"/>
      <c r="G254" s="30"/>
      <c r="H254" s="47" t="s">
        <v>470</v>
      </c>
    </row>
    <row r="255" spans="1:8" x14ac:dyDescent="0.3">
      <c r="A255" s="16" t="s">
        <v>259</v>
      </c>
      <c r="B255" s="30" t="s">
        <v>121</v>
      </c>
      <c r="C255" s="16"/>
      <c r="D255" s="16"/>
      <c r="E255" s="16"/>
      <c r="F255" s="16"/>
      <c r="G255" s="30"/>
      <c r="H255" s="47" t="s">
        <v>471</v>
      </c>
    </row>
    <row r="256" spans="1:8" x14ac:dyDescent="0.3">
      <c r="A256" s="16" t="s">
        <v>260</v>
      </c>
      <c r="B256" s="30" t="s">
        <v>168</v>
      </c>
      <c r="C256" s="16"/>
      <c r="D256" s="16"/>
      <c r="E256" s="16"/>
      <c r="F256" s="16"/>
      <c r="G256" s="30"/>
      <c r="H256" s="48" t="s">
        <v>399</v>
      </c>
    </row>
    <row r="257" spans="1:8" x14ac:dyDescent="0.3">
      <c r="E257" s="15" t="s">
        <v>37</v>
      </c>
      <c r="F257" s="15">
        <f>IF((COUNT(C250:C256)&lt;&gt;COUNT(F250:F256)),"", ROUND(SUM(F250:F256),2))</f>
        <v>3100</v>
      </c>
      <c r="G257" s="31" t="str">
        <f>IF((COUNT(C250:C256)&lt;&gt;COUNT(F250:F256)),"Neužpildytos visų objektų kainos", "")</f>
        <v/>
      </c>
    </row>
    <row r="258" spans="1:8" x14ac:dyDescent="0.3">
      <c r="C258" s="15" t="s">
        <v>38</v>
      </c>
      <c r="D258" s="18">
        <v>5</v>
      </c>
      <c r="E258" s="15" t="s">
        <v>39</v>
      </c>
      <c r="F258" s="15">
        <f>IF(OR(F257="",D258=""),"", ROUND(PRODUCT(D258,F257)/100,2))</f>
        <v>155</v>
      </c>
      <c r="G258" s="31" t="str">
        <f>IF(D258="", "Nurodykite taikomą PVM dydį", "")</f>
        <v/>
      </c>
    </row>
    <row r="259" spans="1:8" x14ac:dyDescent="0.3">
      <c r="E259" s="15" t="s">
        <v>40</v>
      </c>
      <c r="F259" s="15">
        <f>IF(ISBLANK(F258), "", ROUND(SUM(F257:F258),2))</f>
        <v>3255</v>
      </c>
    </row>
    <row r="263" spans="1:8" x14ac:dyDescent="0.3">
      <c r="A263" s="12" t="s">
        <v>261</v>
      </c>
      <c r="B263" s="27" t="s">
        <v>262</v>
      </c>
    </row>
    <row r="265" spans="1:8" x14ac:dyDescent="0.3">
      <c r="A265" s="12" t="s">
        <v>24</v>
      </c>
    </row>
    <row r="266" spans="1:8" s="35" customFormat="1" ht="100.8" x14ac:dyDescent="0.3">
      <c r="A266" s="33" t="s">
        <v>25</v>
      </c>
      <c r="B266" s="34" t="s">
        <v>26</v>
      </c>
      <c r="C266" s="33" t="s">
        <v>27</v>
      </c>
      <c r="D266" s="33" t="s">
        <v>28</v>
      </c>
      <c r="E266" s="33" t="s">
        <v>29</v>
      </c>
      <c r="F266" s="33" t="s">
        <v>30</v>
      </c>
      <c r="G266" s="34" t="s">
        <v>31</v>
      </c>
      <c r="H266" s="34" t="s">
        <v>32</v>
      </c>
    </row>
    <row r="267" spans="1:8" x14ac:dyDescent="0.3">
      <c r="A267" s="15" t="s">
        <v>263</v>
      </c>
      <c r="B267" s="29" t="s">
        <v>264</v>
      </c>
      <c r="C267" s="16"/>
      <c r="D267" s="16"/>
      <c r="E267" s="16"/>
      <c r="F267" s="16"/>
      <c r="G267" s="30"/>
      <c r="H267" s="30"/>
    </row>
    <row r="268" spans="1:8" x14ac:dyDescent="0.3">
      <c r="A268" s="16" t="s">
        <v>265</v>
      </c>
      <c r="B268" s="30" t="s">
        <v>264</v>
      </c>
      <c r="C268" s="36">
        <v>50</v>
      </c>
      <c r="D268" s="36" t="s">
        <v>33</v>
      </c>
      <c r="E268" s="17">
        <v>62</v>
      </c>
      <c r="F268" s="16">
        <f>IF(ISBLANK(E268),"", PRODUCT(C268,E268))</f>
        <v>3100</v>
      </c>
      <c r="G268" s="37" t="s">
        <v>474</v>
      </c>
      <c r="H268" s="30"/>
    </row>
    <row r="269" spans="1:8" x14ac:dyDescent="0.3">
      <c r="A269" s="16" t="s">
        <v>266</v>
      </c>
      <c r="B269" s="30" t="s">
        <v>252</v>
      </c>
      <c r="C269" s="16"/>
      <c r="D269" s="16"/>
      <c r="E269" s="16"/>
      <c r="F269" s="16"/>
      <c r="G269" s="30"/>
      <c r="H269" s="49" t="s">
        <v>467</v>
      </c>
    </row>
    <row r="270" spans="1:8" ht="28.8" x14ac:dyDescent="0.3">
      <c r="A270" s="16" t="s">
        <v>267</v>
      </c>
      <c r="B270" s="30" t="s">
        <v>268</v>
      </c>
      <c r="C270" s="16"/>
      <c r="D270" s="16"/>
      <c r="E270" s="16"/>
      <c r="F270" s="16"/>
      <c r="G270" s="30"/>
      <c r="H270" s="50" t="s">
        <v>268</v>
      </c>
    </row>
    <row r="271" spans="1:8" ht="28.8" x14ac:dyDescent="0.3">
      <c r="A271" s="16" t="s">
        <v>269</v>
      </c>
      <c r="B271" s="30" t="s">
        <v>256</v>
      </c>
      <c r="C271" s="16"/>
      <c r="D271" s="16"/>
      <c r="E271" s="16"/>
      <c r="F271" s="16"/>
      <c r="G271" s="30"/>
      <c r="H271" s="50" t="s">
        <v>256</v>
      </c>
    </row>
    <row r="272" spans="1:8" x14ac:dyDescent="0.3">
      <c r="A272" s="16" t="s">
        <v>270</v>
      </c>
      <c r="B272" s="30" t="s">
        <v>258</v>
      </c>
      <c r="C272" s="16"/>
      <c r="D272" s="16"/>
      <c r="E272" s="16"/>
      <c r="F272" s="16"/>
      <c r="G272" s="30"/>
      <c r="H272" s="49" t="s">
        <v>470</v>
      </c>
    </row>
    <row r="273" spans="1:8" x14ac:dyDescent="0.3">
      <c r="A273" s="16" t="s">
        <v>271</v>
      </c>
      <c r="B273" s="30" t="s">
        <v>272</v>
      </c>
      <c r="C273" s="16"/>
      <c r="D273" s="16"/>
      <c r="E273" s="16"/>
      <c r="F273" s="16"/>
      <c r="G273" s="30"/>
      <c r="H273" s="49" t="s">
        <v>272</v>
      </c>
    </row>
    <row r="274" spans="1:8" x14ac:dyDescent="0.3">
      <c r="A274" s="16" t="s">
        <v>273</v>
      </c>
      <c r="B274" s="30" t="s">
        <v>41</v>
      </c>
      <c r="C274" s="16"/>
      <c r="D274" s="16"/>
      <c r="E274" s="16"/>
      <c r="F274" s="16"/>
      <c r="G274" s="30"/>
      <c r="H274" s="46" t="s">
        <v>473</v>
      </c>
    </row>
    <row r="275" spans="1:8" x14ac:dyDescent="0.3">
      <c r="E275" s="15" t="s">
        <v>37</v>
      </c>
      <c r="F275" s="15">
        <f>IF((COUNT(C268:C274)&lt;&gt;COUNT(F268:F274)),"", ROUND(SUM(F268:F274),2))</f>
        <v>3100</v>
      </c>
      <c r="G275" s="31" t="str">
        <f>IF((COUNT(C268:C274)&lt;&gt;COUNT(F268:F274)),"Neužpildytos visų objektų kainos", "")</f>
        <v/>
      </c>
    </row>
    <row r="276" spans="1:8" x14ac:dyDescent="0.3">
      <c r="C276" s="15" t="s">
        <v>38</v>
      </c>
      <c r="D276" s="18">
        <v>5</v>
      </c>
      <c r="E276" s="15" t="s">
        <v>39</v>
      </c>
      <c r="F276" s="15">
        <f>IF(OR(F275="",D276=""),"", ROUND(PRODUCT(D276,F275)/100,2))</f>
        <v>155</v>
      </c>
      <c r="G276" s="31" t="str">
        <f>IF(D276="", "Nurodykite taikomą PVM dydį", "")</f>
        <v/>
      </c>
    </row>
    <row r="277" spans="1:8" x14ac:dyDescent="0.3">
      <c r="E277" s="15" t="s">
        <v>40</v>
      </c>
      <c r="F277" s="15">
        <f>IF(ISBLANK(F276), "", ROUND(SUM(F275:F276),2))</f>
        <v>3255</v>
      </c>
    </row>
    <row r="281" spans="1:8" x14ac:dyDescent="0.3">
      <c r="A281" s="12" t="s">
        <v>274</v>
      </c>
      <c r="B281" s="27" t="s">
        <v>275</v>
      </c>
    </row>
    <row r="283" spans="1:8" x14ac:dyDescent="0.3">
      <c r="A283" s="12" t="s">
        <v>24</v>
      </c>
    </row>
    <row r="284" spans="1:8" s="35" customFormat="1" ht="100.8" x14ac:dyDescent="0.3">
      <c r="A284" s="33" t="s">
        <v>25</v>
      </c>
      <c r="B284" s="34" t="s">
        <v>26</v>
      </c>
      <c r="C284" s="33" t="s">
        <v>27</v>
      </c>
      <c r="D284" s="33" t="s">
        <v>28</v>
      </c>
      <c r="E284" s="33" t="s">
        <v>29</v>
      </c>
      <c r="F284" s="33" t="s">
        <v>30</v>
      </c>
      <c r="G284" s="34" t="s">
        <v>31</v>
      </c>
      <c r="H284" s="34" t="s">
        <v>32</v>
      </c>
    </row>
    <row r="285" spans="1:8" x14ac:dyDescent="0.3">
      <c r="A285" s="15" t="s">
        <v>276</v>
      </c>
      <c r="B285" s="29" t="s">
        <v>277</v>
      </c>
      <c r="C285" s="16"/>
      <c r="D285" s="16"/>
      <c r="E285" s="16"/>
      <c r="F285" s="16"/>
      <c r="G285" s="30"/>
      <c r="H285" s="30"/>
    </row>
    <row r="286" spans="1:8" x14ac:dyDescent="0.3">
      <c r="A286" s="16" t="s">
        <v>278</v>
      </c>
      <c r="B286" s="30" t="s">
        <v>277</v>
      </c>
      <c r="C286" s="36">
        <v>50</v>
      </c>
      <c r="D286" s="36" t="s">
        <v>33</v>
      </c>
      <c r="E286" s="17">
        <v>62</v>
      </c>
      <c r="F286" s="16">
        <f>IF(ISBLANK(E286),"", PRODUCT(C286,E286))</f>
        <v>3100</v>
      </c>
      <c r="G286" s="37" t="s">
        <v>475</v>
      </c>
      <c r="H286" s="30"/>
    </row>
    <row r="287" spans="1:8" x14ac:dyDescent="0.3">
      <c r="A287" s="16" t="s">
        <v>279</v>
      </c>
      <c r="B287" s="30" t="s">
        <v>252</v>
      </c>
      <c r="C287" s="16"/>
      <c r="D287" s="16"/>
      <c r="E287" s="16"/>
      <c r="F287" s="16"/>
      <c r="G287" s="30"/>
      <c r="H287" s="49" t="s">
        <v>467</v>
      </c>
    </row>
    <row r="288" spans="1:8" ht="28.8" x14ac:dyDescent="0.3">
      <c r="A288" s="16" t="s">
        <v>280</v>
      </c>
      <c r="B288" s="30" t="s">
        <v>281</v>
      </c>
      <c r="C288" s="16"/>
      <c r="D288" s="16"/>
      <c r="E288" s="16"/>
      <c r="F288" s="16"/>
      <c r="G288" s="30"/>
      <c r="H288" s="50" t="s">
        <v>476</v>
      </c>
    </row>
    <row r="289" spans="1:8" ht="28.8" x14ac:dyDescent="0.3">
      <c r="A289" s="16" t="s">
        <v>282</v>
      </c>
      <c r="B289" s="30" t="s">
        <v>283</v>
      </c>
      <c r="C289" s="16"/>
      <c r="D289" s="16"/>
      <c r="E289" s="16"/>
      <c r="F289" s="16"/>
      <c r="G289" s="30"/>
      <c r="H289" s="50" t="s">
        <v>256</v>
      </c>
    </row>
    <row r="290" spans="1:8" x14ac:dyDescent="0.3">
      <c r="A290" s="16" t="s">
        <v>284</v>
      </c>
      <c r="B290" s="30" t="s">
        <v>258</v>
      </c>
      <c r="C290" s="16"/>
      <c r="D290" s="16"/>
      <c r="E290" s="16"/>
      <c r="F290" s="16"/>
      <c r="G290" s="30"/>
      <c r="H290" s="49" t="s">
        <v>470</v>
      </c>
    </row>
    <row r="291" spans="1:8" x14ac:dyDescent="0.3">
      <c r="A291" s="16" t="s">
        <v>285</v>
      </c>
      <c r="B291" s="30" t="s">
        <v>286</v>
      </c>
      <c r="C291" s="16"/>
      <c r="D291" s="16"/>
      <c r="E291" s="16"/>
      <c r="F291" s="16"/>
      <c r="G291" s="30"/>
      <c r="H291" s="49" t="s">
        <v>477</v>
      </c>
    </row>
    <row r="292" spans="1:8" x14ac:dyDescent="0.3">
      <c r="A292" s="16" t="s">
        <v>287</v>
      </c>
      <c r="B292" s="30" t="s">
        <v>41</v>
      </c>
      <c r="C292" s="16"/>
      <c r="D292" s="16"/>
      <c r="E292" s="16"/>
      <c r="F292" s="16"/>
      <c r="G292" s="30"/>
      <c r="H292" s="37" t="s">
        <v>399</v>
      </c>
    </row>
    <row r="293" spans="1:8" x14ac:dyDescent="0.3">
      <c r="E293" s="15" t="s">
        <v>37</v>
      </c>
      <c r="F293" s="15">
        <f>IF((COUNT(C286:C292)&lt;&gt;COUNT(F286:F292)),"", ROUND(SUM(F286:F292),2))</f>
        <v>3100</v>
      </c>
      <c r="G293" s="31" t="str">
        <f>IF((COUNT(C286:C292)&lt;&gt;COUNT(F286:F292)),"Neužpildytos visų objektų kainos", "")</f>
        <v/>
      </c>
    </row>
    <row r="294" spans="1:8" x14ac:dyDescent="0.3">
      <c r="C294" s="15" t="s">
        <v>38</v>
      </c>
      <c r="D294" s="18">
        <v>5</v>
      </c>
      <c r="E294" s="15" t="s">
        <v>39</v>
      </c>
      <c r="F294" s="15">
        <f>IF(OR(F293="",D294=""),"", ROUND(PRODUCT(D294,F293)/100,2))</f>
        <v>155</v>
      </c>
      <c r="G294" s="31" t="str">
        <f>IF(D294="", "Nurodykite taikomą PVM dydį", "")</f>
        <v/>
      </c>
    </row>
    <row r="295" spans="1:8" x14ac:dyDescent="0.3">
      <c r="E295" s="15" t="s">
        <v>40</v>
      </c>
      <c r="F295" s="15">
        <f>IF(ISBLANK(F294), "", ROUND(SUM(F293:F294),2))</f>
        <v>3255</v>
      </c>
    </row>
    <row r="299" spans="1:8" x14ac:dyDescent="0.3">
      <c r="A299" s="12" t="s">
        <v>288</v>
      </c>
      <c r="B299" s="27" t="s">
        <v>289</v>
      </c>
    </row>
    <row r="301" spans="1:8" x14ac:dyDescent="0.3">
      <c r="A301" s="12" t="s">
        <v>24</v>
      </c>
    </row>
    <row r="302" spans="1:8" s="35" customFormat="1" ht="100.8" x14ac:dyDescent="0.3">
      <c r="A302" s="33" t="s">
        <v>25</v>
      </c>
      <c r="B302" s="34" t="s">
        <v>26</v>
      </c>
      <c r="C302" s="33" t="s">
        <v>27</v>
      </c>
      <c r="D302" s="33" t="s">
        <v>28</v>
      </c>
      <c r="E302" s="33" t="s">
        <v>29</v>
      </c>
      <c r="F302" s="33" t="s">
        <v>30</v>
      </c>
      <c r="G302" s="34" t="s">
        <v>31</v>
      </c>
      <c r="H302" s="34" t="s">
        <v>32</v>
      </c>
    </row>
    <row r="303" spans="1:8" x14ac:dyDescent="0.3">
      <c r="A303" s="15" t="s">
        <v>290</v>
      </c>
      <c r="B303" s="29" t="s">
        <v>291</v>
      </c>
      <c r="C303" s="16"/>
      <c r="D303" s="16"/>
      <c r="E303" s="16"/>
      <c r="F303" s="16"/>
      <c r="G303" s="30"/>
      <c r="H303" s="30"/>
    </row>
    <row r="304" spans="1:8" ht="28.8" x14ac:dyDescent="0.3">
      <c r="A304" s="16" t="s">
        <v>292</v>
      </c>
      <c r="B304" s="30" t="s">
        <v>291</v>
      </c>
      <c r="C304" s="36">
        <v>300</v>
      </c>
      <c r="D304" s="36" t="s">
        <v>33</v>
      </c>
      <c r="E304" s="17">
        <v>27.3</v>
      </c>
      <c r="F304" s="16">
        <f>IF(ISBLANK(E304),"", PRODUCT(C304,E304))</f>
        <v>8190</v>
      </c>
      <c r="G304" s="37" t="s">
        <v>481</v>
      </c>
      <c r="H304" s="30"/>
    </row>
    <row r="305" spans="1:8" x14ac:dyDescent="0.3">
      <c r="A305" s="16" t="s">
        <v>293</v>
      </c>
      <c r="B305" s="30" t="s">
        <v>294</v>
      </c>
      <c r="C305" s="16"/>
      <c r="D305" s="16"/>
      <c r="E305" s="16"/>
      <c r="F305" s="16"/>
      <c r="G305" s="30"/>
      <c r="H305" s="47" t="s">
        <v>478</v>
      </c>
    </row>
    <row r="306" spans="1:8" x14ac:dyDescent="0.3">
      <c r="A306" s="16" t="s">
        <v>295</v>
      </c>
      <c r="B306" s="30" t="s">
        <v>296</v>
      </c>
      <c r="C306" s="16"/>
      <c r="D306" s="16"/>
      <c r="E306" s="16"/>
      <c r="F306" s="16"/>
      <c r="G306" s="30"/>
      <c r="H306" s="47" t="s">
        <v>479</v>
      </c>
    </row>
    <row r="307" spans="1:8" x14ac:dyDescent="0.3">
      <c r="A307" s="16" t="s">
        <v>297</v>
      </c>
      <c r="B307" s="30" t="s">
        <v>298</v>
      </c>
      <c r="C307" s="16"/>
      <c r="D307" s="16"/>
      <c r="E307" s="16"/>
      <c r="F307" s="16"/>
      <c r="G307" s="30"/>
      <c r="H307" s="47" t="s">
        <v>324</v>
      </c>
    </row>
    <row r="308" spans="1:8" ht="27.6" x14ac:dyDescent="0.3">
      <c r="A308" s="16" t="s">
        <v>299</v>
      </c>
      <c r="B308" s="30" t="s">
        <v>300</v>
      </c>
      <c r="C308" s="16"/>
      <c r="D308" s="16"/>
      <c r="E308" s="16"/>
      <c r="F308" s="16"/>
      <c r="G308" s="30"/>
      <c r="H308" s="47" t="s">
        <v>480</v>
      </c>
    </row>
    <row r="309" spans="1:8" x14ac:dyDescent="0.3">
      <c r="A309" s="16" t="s">
        <v>301</v>
      </c>
      <c r="B309" s="30" t="s">
        <v>41</v>
      </c>
      <c r="C309" s="16"/>
      <c r="D309" s="16"/>
      <c r="E309" s="16"/>
      <c r="F309" s="16"/>
      <c r="G309" s="30"/>
      <c r="H309" s="48" t="s">
        <v>399</v>
      </c>
    </row>
    <row r="310" spans="1:8" x14ac:dyDescent="0.3">
      <c r="E310" s="15" t="s">
        <v>37</v>
      </c>
      <c r="F310" s="15">
        <f>IF((COUNT(C304:C309)&lt;&gt;COUNT(F304:F309)),"", ROUND(SUM(F304:F309),2))</f>
        <v>8190</v>
      </c>
      <c r="G310" s="31" t="str">
        <f>IF((COUNT(C304:C309)&lt;&gt;COUNT(F304:F309)),"Neužpildytos visų objektų kainos", "")</f>
        <v/>
      </c>
    </row>
    <row r="311" spans="1:8" x14ac:dyDescent="0.3">
      <c r="C311" s="15" t="s">
        <v>38</v>
      </c>
      <c r="D311" s="18">
        <v>5</v>
      </c>
      <c r="E311" s="15" t="s">
        <v>39</v>
      </c>
      <c r="F311" s="15">
        <f>IF(OR(F310="",D311=""),"", ROUND(PRODUCT(D311,F310)/100,2))</f>
        <v>409.5</v>
      </c>
      <c r="G311" s="31" t="str">
        <f>IF(D311="", "Nurodykite taikomą PVM dydį", "")</f>
        <v/>
      </c>
    </row>
    <row r="312" spans="1:8" x14ac:dyDescent="0.3">
      <c r="E312" s="15" t="s">
        <v>40</v>
      </c>
      <c r="F312" s="15">
        <f>IF(ISBLANK(F311), "", ROUND(SUM(F310:F311),2))</f>
        <v>8599.5</v>
      </c>
    </row>
    <row r="317" spans="1:8" x14ac:dyDescent="0.3">
      <c r="A317" s="12" t="s">
        <v>303</v>
      </c>
      <c r="B317" s="27" t="s">
        <v>304</v>
      </c>
    </row>
    <row r="319" spans="1:8" x14ac:dyDescent="0.3">
      <c r="A319" s="12" t="s">
        <v>24</v>
      </c>
    </row>
    <row r="320" spans="1:8" s="35" customFormat="1" ht="100.8" x14ac:dyDescent="0.3">
      <c r="A320" s="33" t="s">
        <v>25</v>
      </c>
      <c r="B320" s="34" t="s">
        <v>26</v>
      </c>
      <c r="C320" s="33" t="s">
        <v>27</v>
      </c>
      <c r="D320" s="33" t="s">
        <v>28</v>
      </c>
      <c r="E320" s="33" t="s">
        <v>29</v>
      </c>
      <c r="F320" s="33" t="s">
        <v>30</v>
      </c>
      <c r="G320" s="34" t="s">
        <v>31</v>
      </c>
      <c r="H320" s="34" t="s">
        <v>32</v>
      </c>
    </row>
    <row r="321" spans="1:8" x14ac:dyDescent="0.3">
      <c r="A321" s="15" t="s">
        <v>305</v>
      </c>
      <c r="B321" s="29" t="s">
        <v>306</v>
      </c>
      <c r="C321" s="16"/>
      <c r="D321" s="16"/>
      <c r="E321" s="16"/>
      <c r="F321" s="16"/>
      <c r="G321" s="30"/>
      <c r="H321" s="30"/>
    </row>
    <row r="322" spans="1:8" x14ac:dyDescent="0.3">
      <c r="A322" s="16" t="s">
        <v>307</v>
      </c>
      <c r="B322" s="30" t="s">
        <v>306</v>
      </c>
      <c r="C322" s="36">
        <v>150</v>
      </c>
      <c r="D322" s="36" t="s">
        <v>33</v>
      </c>
      <c r="E322" s="17">
        <v>108</v>
      </c>
      <c r="F322" s="16">
        <f>IF(ISBLANK(E322),"", PRODUCT(C322,E322))</f>
        <v>16200</v>
      </c>
      <c r="G322" s="37" t="s">
        <v>490</v>
      </c>
      <c r="H322" s="30"/>
    </row>
    <row r="323" spans="1:8" x14ac:dyDescent="0.3">
      <c r="A323" s="16" t="s">
        <v>308</v>
      </c>
      <c r="B323" s="30" t="s">
        <v>309</v>
      </c>
      <c r="C323" s="16"/>
      <c r="D323" s="16"/>
      <c r="E323" s="16"/>
      <c r="F323" s="16"/>
      <c r="G323" s="30"/>
      <c r="H323" s="47" t="s">
        <v>483</v>
      </c>
    </row>
    <row r="324" spans="1:8" x14ac:dyDescent="0.3">
      <c r="A324" s="16" t="s">
        <v>310</v>
      </c>
      <c r="B324" s="30" t="s">
        <v>311</v>
      </c>
      <c r="C324" s="16"/>
      <c r="D324" s="16"/>
      <c r="E324" s="16"/>
      <c r="F324" s="16"/>
      <c r="G324" s="30"/>
      <c r="H324" s="47" t="s">
        <v>484</v>
      </c>
    </row>
    <row r="325" spans="1:8" ht="27.6" x14ac:dyDescent="0.3">
      <c r="A325" s="16" t="s">
        <v>312</v>
      </c>
      <c r="B325" s="30" t="s">
        <v>283</v>
      </c>
      <c r="C325" s="16"/>
      <c r="D325" s="16"/>
      <c r="E325" s="16"/>
      <c r="F325" s="16"/>
      <c r="G325" s="30"/>
      <c r="H325" s="47" t="s">
        <v>485</v>
      </c>
    </row>
    <row r="326" spans="1:8" x14ac:dyDescent="0.3">
      <c r="A326" s="16" t="s">
        <v>313</v>
      </c>
      <c r="B326" s="30" t="s">
        <v>314</v>
      </c>
      <c r="C326" s="16"/>
      <c r="D326" s="16"/>
      <c r="E326" s="16"/>
      <c r="F326" s="16"/>
      <c r="G326" s="30"/>
      <c r="H326" s="47" t="s">
        <v>486</v>
      </c>
    </row>
    <row r="327" spans="1:8" x14ac:dyDescent="0.3">
      <c r="A327" s="16" t="s">
        <v>315</v>
      </c>
      <c r="B327" s="30" t="s">
        <v>316</v>
      </c>
      <c r="C327" s="16"/>
      <c r="D327" s="16"/>
      <c r="E327" s="16"/>
      <c r="F327" s="16"/>
      <c r="G327" s="30"/>
      <c r="H327" s="47" t="s">
        <v>121</v>
      </c>
    </row>
    <row r="328" spans="1:8" ht="27.6" x14ac:dyDescent="0.3">
      <c r="A328" s="16" t="s">
        <v>317</v>
      </c>
      <c r="B328" s="30" t="s">
        <v>318</v>
      </c>
      <c r="C328" s="16"/>
      <c r="D328" s="16"/>
      <c r="E328" s="16"/>
      <c r="F328" s="16"/>
      <c r="G328" s="30"/>
      <c r="H328" s="47" t="s">
        <v>487</v>
      </c>
    </row>
    <row r="329" spans="1:8" x14ac:dyDescent="0.3">
      <c r="A329" s="16" t="s">
        <v>319</v>
      </c>
      <c r="B329" s="30" t="s">
        <v>320</v>
      </c>
      <c r="C329" s="16"/>
      <c r="D329" s="16"/>
      <c r="E329" s="16"/>
      <c r="F329" s="16"/>
      <c r="G329" s="30"/>
      <c r="H329" s="47" t="s">
        <v>488</v>
      </c>
    </row>
    <row r="330" spans="1:8" x14ac:dyDescent="0.3">
      <c r="A330" s="16" t="s">
        <v>321</v>
      </c>
      <c r="B330" s="30" t="s">
        <v>322</v>
      </c>
      <c r="C330" s="16"/>
      <c r="D330" s="16"/>
      <c r="E330" s="16"/>
      <c r="F330" s="16"/>
      <c r="G330" s="30"/>
      <c r="H330" s="47" t="s">
        <v>489</v>
      </c>
    </row>
    <row r="331" spans="1:8" ht="27.6" x14ac:dyDescent="0.3">
      <c r="A331" s="16" t="s">
        <v>323</v>
      </c>
      <c r="B331" s="30" t="s">
        <v>41</v>
      </c>
      <c r="C331" s="16"/>
      <c r="D331" s="16"/>
      <c r="E331" s="16"/>
      <c r="F331" s="16"/>
      <c r="G331" s="30"/>
      <c r="H331" s="48" t="s">
        <v>491</v>
      </c>
    </row>
    <row r="332" spans="1:8" x14ac:dyDescent="0.3">
      <c r="E332" s="15" t="s">
        <v>37</v>
      </c>
      <c r="F332" s="15">
        <f>IF((COUNT(C322:C331)&lt;&gt;COUNT(F322:F331)),"", ROUND(SUM(F322:F331),2))</f>
        <v>16200</v>
      </c>
      <c r="G332" s="31" t="str">
        <f>IF((COUNT(C322:C331)&lt;&gt;COUNT(F322:F331)),"Neužpildytos visų objektų kainos", "")</f>
        <v/>
      </c>
    </row>
    <row r="333" spans="1:8" x14ac:dyDescent="0.3">
      <c r="C333" s="15" t="s">
        <v>38</v>
      </c>
      <c r="D333" s="18">
        <v>5</v>
      </c>
      <c r="E333" s="15" t="s">
        <v>39</v>
      </c>
      <c r="F333" s="15">
        <f>IF(OR(F332="",D333=""),"", ROUND(PRODUCT(D333,F332)/100,2))</f>
        <v>810</v>
      </c>
      <c r="G333" s="31" t="str">
        <f>IF(D333="", "Nurodykite taikomą PVM dydį", "")</f>
        <v/>
      </c>
    </row>
    <row r="334" spans="1:8" x14ac:dyDescent="0.3">
      <c r="E334" s="15" t="s">
        <v>40</v>
      </c>
      <c r="F334" s="15">
        <f>IF(ISBLANK(F333), "", ROUND(SUM(F332:F333),2))</f>
        <v>17010</v>
      </c>
    </row>
    <row r="339" spans="1:8" x14ac:dyDescent="0.3">
      <c r="A339" s="12" t="s">
        <v>325</v>
      </c>
      <c r="B339" s="27" t="s">
        <v>326</v>
      </c>
    </row>
    <row r="341" spans="1:8" x14ac:dyDescent="0.3">
      <c r="A341" s="12" t="s">
        <v>24</v>
      </c>
    </row>
    <row r="342" spans="1:8" s="35" customFormat="1" ht="100.8" x14ac:dyDescent="0.3">
      <c r="A342" s="33" t="s">
        <v>25</v>
      </c>
      <c r="B342" s="34" t="s">
        <v>26</v>
      </c>
      <c r="C342" s="33" t="s">
        <v>27</v>
      </c>
      <c r="D342" s="33" t="s">
        <v>28</v>
      </c>
      <c r="E342" s="33" t="s">
        <v>29</v>
      </c>
      <c r="F342" s="33" t="s">
        <v>30</v>
      </c>
      <c r="G342" s="34" t="s">
        <v>31</v>
      </c>
      <c r="H342" s="34" t="s">
        <v>32</v>
      </c>
    </row>
    <row r="343" spans="1:8" x14ac:dyDescent="0.3">
      <c r="A343" s="15" t="s">
        <v>327</v>
      </c>
      <c r="B343" s="29" t="s">
        <v>328</v>
      </c>
      <c r="C343" s="16"/>
      <c r="D343" s="16"/>
      <c r="E343" s="16"/>
      <c r="F343" s="16"/>
      <c r="G343" s="30"/>
      <c r="H343" s="30"/>
    </row>
    <row r="344" spans="1:8" x14ac:dyDescent="0.3">
      <c r="A344" s="16" t="s">
        <v>329</v>
      </c>
      <c r="B344" s="30" t="s">
        <v>328</v>
      </c>
      <c r="C344" s="36">
        <v>20</v>
      </c>
      <c r="D344" s="36" t="s">
        <v>33</v>
      </c>
      <c r="E344" s="17">
        <v>14.5</v>
      </c>
      <c r="F344" s="16">
        <f>IF(ISBLANK(E344),"", PRODUCT(C344,E344))</f>
        <v>290</v>
      </c>
      <c r="G344" s="37" t="s">
        <v>482</v>
      </c>
      <c r="H344" s="30"/>
    </row>
    <row r="345" spans="1:8" ht="28.8" x14ac:dyDescent="0.3">
      <c r="A345" s="16" t="s">
        <v>330</v>
      </c>
      <c r="B345" s="30" t="s">
        <v>205</v>
      </c>
      <c r="C345" s="16"/>
      <c r="D345" s="16"/>
      <c r="E345" s="16"/>
      <c r="F345" s="16"/>
      <c r="G345" s="30"/>
      <c r="H345" s="44" t="s">
        <v>205</v>
      </c>
    </row>
    <row r="346" spans="1:8" x14ac:dyDescent="0.3">
      <c r="A346" s="16" t="s">
        <v>331</v>
      </c>
      <c r="B346" s="30" t="s">
        <v>41</v>
      </c>
      <c r="C346" s="16"/>
      <c r="D346" s="16"/>
      <c r="E346" s="16"/>
      <c r="F346" s="16"/>
      <c r="G346" s="30"/>
      <c r="H346" s="44" t="s">
        <v>41</v>
      </c>
    </row>
    <row r="347" spans="1:8" ht="28.8" x14ac:dyDescent="0.3">
      <c r="A347" s="16" t="s">
        <v>332</v>
      </c>
      <c r="B347" s="30" t="s">
        <v>333</v>
      </c>
      <c r="C347" s="16"/>
      <c r="D347" s="16"/>
      <c r="E347" s="16"/>
      <c r="F347" s="16"/>
      <c r="G347" s="30"/>
      <c r="H347" s="44" t="s">
        <v>333</v>
      </c>
    </row>
    <row r="348" spans="1:8" x14ac:dyDescent="0.3">
      <c r="A348" s="16" t="s">
        <v>334</v>
      </c>
      <c r="B348" s="30" t="s">
        <v>335</v>
      </c>
      <c r="C348" s="16"/>
      <c r="D348" s="16"/>
      <c r="E348" s="16"/>
      <c r="F348" s="16"/>
      <c r="G348" s="30"/>
      <c r="H348" s="44" t="s">
        <v>335</v>
      </c>
    </row>
    <row r="349" spans="1:8" x14ac:dyDescent="0.3">
      <c r="A349" s="16" t="s">
        <v>336</v>
      </c>
      <c r="B349" s="30" t="s">
        <v>337</v>
      </c>
      <c r="C349" s="16"/>
      <c r="D349" s="16"/>
      <c r="E349" s="16"/>
      <c r="F349" s="16"/>
      <c r="G349" s="30"/>
      <c r="H349" s="44" t="s">
        <v>492</v>
      </c>
    </row>
    <row r="350" spans="1:8" x14ac:dyDescent="0.3">
      <c r="A350" s="16" t="s">
        <v>338</v>
      </c>
      <c r="B350" s="30" t="s">
        <v>339</v>
      </c>
      <c r="C350" s="16"/>
      <c r="D350" s="16"/>
      <c r="E350" s="16"/>
      <c r="F350" s="16"/>
      <c r="G350" s="30"/>
      <c r="H350" s="44" t="s">
        <v>339</v>
      </c>
    </row>
    <row r="351" spans="1:8" x14ac:dyDescent="0.3">
      <c r="A351" s="16" t="s">
        <v>340</v>
      </c>
      <c r="B351" s="30" t="s">
        <v>341</v>
      </c>
      <c r="C351" s="16"/>
      <c r="D351" s="16"/>
      <c r="E351" s="16"/>
      <c r="F351" s="16"/>
      <c r="G351" s="30"/>
      <c r="H351" s="44" t="s">
        <v>493</v>
      </c>
    </row>
    <row r="352" spans="1:8" x14ac:dyDescent="0.3">
      <c r="A352" s="16" t="s">
        <v>342</v>
      </c>
      <c r="B352" s="30" t="s">
        <v>343</v>
      </c>
      <c r="C352" s="16"/>
      <c r="D352" s="16"/>
      <c r="E352" s="16"/>
      <c r="F352" s="16"/>
      <c r="G352" s="30"/>
      <c r="H352" s="44" t="s">
        <v>494</v>
      </c>
    </row>
    <row r="353" spans="1:8" ht="43.2" x14ac:dyDescent="0.3">
      <c r="A353" s="16" t="s">
        <v>344</v>
      </c>
      <c r="B353" s="30" t="s">
        <v>302</v>
      </c>
      <c r="C353" s="16"/>
      <c r="D353" s="16"/>
      <c r="E353" s="16"/>
      <c r="F353" s="16"/>
      <c r="G353" s="30"/>
      <c r="H353" s="44" t="s">
        <v>495</v>
      </c>
    </row>
    <row r="354" spans="1:8" x14ac:dyDescent="0.3">
      <c r="E354" s="15" t="s">
        <v>37</v>
      </c>
      <c r="F354" s="15">
        <f>IF((COUNT(C344:C353)&lt;&gt;COUNT(F344:F353)),"", ROUND(SUM(F344:F353),2))</f>
        <v>290</v>
      </c>
      <c r="G354" s="31" t="str">
        <f>IF((COUNT(C344:C353)&lt;&gt;COUNT(F344:F353)),"Neužpildytos visų objektų kainos", "")</f>
        <v/>
      </c>
    </row>
    <row r="355" spans="1:8" x14ac:dyDescent="0.3">
      <c r="C355" s="15" t="s">
        <v>38</v>
      </c>
      <c r="D355" s="18">
        <v>5</v>
      </c>
      <c r="E355" s="15" t="s">
        <v>39</v>
      </c>
      <c r="F355" s="15">
        <f>IF(OR(F354="",D355=""),"", ROUND(PRODUCT(D355,F354)/100,2))</f>
        <v>14.5</v>
      </c>
      <c r="G355" s="31" t="str">
        <f>IF(D355="", "Nurodykite taikomą PVM dydį", "")</f>
        <v/>
      </c>
    </row>
    <row r="356" spans="1:8" x14ac:dyDescent="0.3">
      <c r="E356" s="15" t="s">
        <v>40</v>
      </c>
      <c r="F356" s="15">
        <f>IF(ISBLANK(F355), "", ROUND(SUM(F354:F355),2))</f>
        <v>304.5</v>
      </c>
    </row>
    <row r="360" spans="1:8" x14ac:dyDescent="0.3">
      <c r="A360" s="12" t="s">
        <v>345</v>
      </c>
      <c r="B360" s="27" t="s">
        <v>346</v>
      </c>
    </row>
    <row r="362" spans="1:8" x14ac:dyDescent="0.3">
      <c r="A362" s="12" t="s">
        <v>24</v>
      </c>
    </row>
    <row r="363" spans="1:8" s="35" customFormat="1" ht="100.8" x14ac:dyDescent="0.3">
      <c r="A363" s="33" t="s">
        <v>25</v>
      </c>
      <c r="B363" s="34" t="s">
        <v>26</v>
      </c>
      <c r="C363" s="33" t="s">
        <v>27</v>
      </c>
      <c r="D363" s="33" t="s">
        <v>28</v>
      </c>
      <c r="E363" s="33" t="s">
        <v>29</v>
      </c>
      <c r="F363" s="33" t="s">
        <v>30</v>
      </c>
      <c r="G363" s="34" t="s">
        <v>31</v>
      </c>
      <c r="H363" s="34" t="s">
        <v>32</v>
      </c>
    </row>
    <row r="364" spans="1:8" x14ac:dyDescent="0.3">
      <c r="A364" s="15" t="s">
        <v>347</v>
      </c>
      <c r="B364" s="29" t="s">
        <v>348</v>
      </c>
      <c r="C364" s="16"/>
      <c r="D364" s="16"/>
      <c r="E364" s="16"/>
      <c r="F364" s="16"/>
      <c r="G364" s="30"/>
      <c r="H364" s="30"/>
    </row>
    <row r="365" spans="1:8" x14ac:dyDescent="0.3">
      <c r="A365" s="16" t="s">
        <v>349</v>
      </c>
      <c r="B365" s="30" t="s">
        <v>348</v>
      </c>
      <c r="C365" s="36">
        <v>20</v>
      </c>
      <c r="D365" s="36" t="s">
        <v>33</v>
      </c>
      <c r="E365" s="17">
        <v>187.91</v>
      </c>
      <c r="F365" s="16">
        <f>IF(ISBLANK(E365),"", PRODUCT(C365,E365))</f>
        <v>3758.2</v>
      </c>
      <c r="G365" s="37" t="s">
        <v>499</v>
      </c>
      <c r="H365" s="30"/>
    </row>
    <row r="366" spans="1:8" ht="28.8" x14ac:dyDescent="0.3">
      <c r="A366" s="16" t="s">
        <v>350</v>
      </c>
      <c r="B366" s="30" t="s">
        <v>205</v>
      </c>
      <c r="C366" s="16"/>
      <c r="D366" s="16"/>
      <c r="E366" s="16"/>
      <c r="F366" s="16"/>
      <c r="G366" s="30"/>
      <c r="H366" s="44" t="s">
        <v>205</v>
      </c>
    </row>
    <row r="367" spans="1:8" x14ac:dyDescent="0.3">
      <c r="A367" s="16" t="s">
        <v>351</v>
      </c>
      <c r="B367" s="30" t="s">
        <v>41</v>
      </c>
      <c r="C367" s="16"/>
      <c r="D367" s="16"/>
      <c r="E367" s="16"/>
      <c r="F367" s="16"/>
      <c r="G367" s="30"/>
      <c r="H367" s="44" t="s">
        <v>41</v>
      </c>
    </row>
    <row r="368" spans="1:8" ht="28.8" x14ac:dyDescent="0.3">
      <c r="A368" s="16" t="s">
        <v>352</v>
      </c>
      <c r="B368" s="30" t="s">
        <v>353</v>
      </c>
      <c r="C368" s="16"/>
      <c r="D368" s="16"/>
      <c r="E368" s="16"/>
      <c r="F368" s="16"/>
      <c r="G368" s="30"/>
      <c r="H368" s="44" t="s">
        <v>353</v>
      </c>
    </row>
    <row r="369" spans="1:8" ht="28.8" x14ac:dyDescent="0.3">
      <c r="A369" s="16" t="s">
        <v>354</v>
      </c>
      <c r="B369" s="30" t="s">
        <v>355</v>
      </c>
      <c r="C369" s="16"/>
      <c r="D369" s="16"/>
      <c r="E369" s="16"/>
      <c r="F369" s="16"/>
      <c r="G369" s="30"/>
      <c r="H369" s="44" t="s">
        <v>496</v>
      </c>
    </row>
    <row r="370" spans="1:8" x14ac:dyDescent="0.3">
      <c r="A370" s="16" t="s">
        <v>356</v>
      </c>
      <c r="B370" s="30" t="s">
        <v>357</v>
      </c>
      <c r="C370" s="16"/>
      <c r="D370" s="16"/>
      <c r="E370" s="16"/>
      <c r="F370" s="16"/>
      <c r="G370" s="30"/>
      <c r="H370" s="44" t="s">
        <v>497</v>
      </c>
    </row>
    <row r="371" spans="1:8" x14ac:dyDescent="0.3">
      <c r="A371" s="16" t="s">
        <v>358</v>
      </c>
      <c r="B371" s="30" t="s">
        <v>359</v>
      </c>
      <c r="C371" s="16"/>
      <c r="D371" s="16"/>
      <c r="E371" s="16"/>
      <c r="F371" s="16"/>
      <c r="G371" s="30"/>
      <c r="H371" s="44" t="s">
        <v>498</v>
      </c>
    </row>
    <row r="372" spans="1:8" ht="43.2" x14ac:dyDescent="0.3">
      <c r="A372" s="16" t="s">
        <v>360</v>
      </c>
      <c r="B372" s="30" t="s">
        <v>361</v>
      </c>
      <c r="C372" s="16"/>
      <c r="D372" s="16"/>
      <c r="E372" s="16"/>
      <c r="F372" s="16"/>
      <c r="G372" s="30"/>
      <c r="H372" s="44" t="s">
        <v>503</v>
      </c>
    </row>
    <row r="373" spans="1:8" x14ac:dyDescent="0.3">
      <c r="E373" s="15" t="s">
        <v>37</v>
      </c>
      <c r="F373" s="15">
        <f>IF((COUNT(C365:C372)&lt;&gt;COUNT(F365:F372)),"", ROUND(SUM(F365:F372),2))</f>
        <v>3758.2</v>
      </c>
      <c r="G373" s="31" t="str">
        <f>IF((COUNT(C365:C372)&lt;&gt;COUNT(F365:F372)),"Neužpildytos visų objektų kainos", "")</f>
        <v/>
      </c>
    </row>
    <row r="374" spans="1:8" x14ac:dyDescent="0.3">
      <c r="C374" s="15" t="s">
        <v>38</v>
      </c>
      <c r="D374" s="18">
        <v>5</v>
      </c>
      <c r="E374" s="15" t="s">
        <v>39</v>
      </c>
      <c r="F374" s="15">
        <f>IF(OR(F373="",D374=""),"", ROUND(PRODUCT(D374,F373)/100,2))</f>
        <v>187.91</v>
      </c>
      <c r="G374" s="31" t="str">
        <f>IF(D374="", "Nurodykite taikomą PVM dydį", "")</f>
        <v/>
      </c>
    </row>
    <row r="375" spans="1:8" x14ac:dyDescent="0.3">
      <c r="E375" s="15" t="s">
        <v>40</v>
      </c>
      <c r="F375" s="15">
        <f>IF(ISBLANK(F374), "", ROUND(SUM(F373:F374),2))</f>
        <v>3946.11</v>
      </c>
    </row>
    <row r="379" spans="1:8" x14ac:dyDescent="0.3">
      <c r="A379" s="12" t="s">
        <v>362</v>
      </c>
      <c r="B379" s="27" t="s">
        <v>346</v>
      </c>
    </row>
    <row r="381" spans="1:8" x14ac:dyDescent="0.3">
      <c r="A381" s="12" t="s">
        <v>24</v>
      </c>
    </row>
    <row r="382" spans="1:8" s="35" customFormat="1" ht="100.8" x14ac:dyDescent="0.3">
      <c r="A382" s="33" t="s">
        <v>25</v>
      </c>
      <c r="B382" s="34" t="s">
        <v>26</v>
      </c>
      <c r="C382" s="33" t="s">
        <v>27</v>
      </c>
      <c r="D382" s="33" t="s">
        <v>28</v>
      </c>
      <c r="E382" s="33" t="s">
        <v>29</v>
      </c>
      <c r="F382" s="33" t="s">
        <v>30</v>
      </c>
      <c r="G382" s="34" t="s">
        <v>31</v>
      </c>
      <c r="H382" s="34" t="s">
        <v>32</v>
      </c>
    </row>
    <row r="383" spans="1:8" x14ac:dyDescent="0.3">
      <c r="A383" s="15" t="s">
        <v>363</v>
      </c>
      <c r="B383" s="29" t="s">
        <v>348</v>
      </c>
      <c r="C383" s="16"/>
      <c r="D383" s="16"/>
      <c r="E383" s="16"/>
      <c r="F383" s="16"/>
      <c r="G383" s="30"/>
      <c r="H383" s="30"/>
    </row>
    <row r="384" spans="1:8" x14ac:dyDescent="0.3">
      <c r="A384" s="16" t="s">
        <v>364</v>
      </c>
      <c r="B384" s="30" t="s">
        <v>348</v>
      </c>
      <c r="C384" s="36">
        <v>20</v>
      </c>
      <c r="D384" s="36" t="s">
        <v>33</v>
      </c>
      <c r="E384" s="17">
        <v>187.91</v>
      </c>
      <c r="F384" s="16">
        <f>IF(ISBLANK(E384),"", PRODUCT(C384,E384))</f>
        <v>3758.2</v>
      </c>
      <c r="G384" s="37" t="s">
        <v>500</v>
      </c>
      <c r="H384" s="30"/>
    </row>
    <row r="385" spans="1:8" ht="28.8" x14ac:dyDescent="0.3">
      <c r="A385" s="16" t="s">
        <v>365</v>
      </c>
      <c r="B385" s="30" t="s">
        <v>205</v>
      </c>
      <c r="C385" s="16"/>
      <c r="D385" s="16"/>
      <c r="E385" s="16"/>
      <c r="F385" s="16"/>
      <c r="G385" s="30"/>
      <c r="H385" s="45" t="s">
        <v>205</v>
      </c>
    </row>
    <row r="386" spans="1:8" x14ac:dyDescent="0.3">
      <c r="A386" s="16" t="s">
        <v>366</v>
      </c>
      <c r="B386" s="30" t="s">
        <v>41</v>
      </c>
      <c r="C386" s="16"/>
      <c r="D386" s="16"/>
      <c r="E386" s="16"/>
      <c r="F386" s="16"/>
      <c r="G386" s="30"/>
      <c r="H386" s="45" t="s">
        <v>41</v>
      </c>
    </row>
    <row r="387" spans="1:8" ht="28.8" x14ac:dyDescent="0.3">
      <c r="A387" s="16" t="s">
        <v>367</v>
      </c>
      <c r="B387" s="30" t="s">
        <v>353</v>
      </c>
      <c r="C387" s="16"/>
      <c r="D387" s="16"/>
      <c r="E387" s="16"/>
      <c r="F387" s="16"/>
      <c r="G387" s="30"/>
      <c r="H387" s="45" t="s">
        <v>353</v>
      </c>
    </row>
    <row r="388" spans="1:8" ht="28.8" x14ac:dyDescent="0.3">
      <c r="A388" s="16" t="s">
        <v>368</v>
      </c>
      <c r="B388" s="30" t="s">
        <v>333</v>
      </c>
      <c r="C388" s="16"/>
      <c r="D388" s="16"/>
      <c r="E388" s="16"/>
      <c r="F388" s="16"/>
      <c r="G388" s="30"/>
      <c r="H388" s="45" t="s">
        <v>501</v>
      </c>
    </row>
    <row r="389" spans="1:8" x14ac:dyDescent="0.3">
      <c r="A389" s="16" t="s">
        <v>369</v>
      </c>
      <c r="B389" s="30" t="s">
        <v>357</v>
      </c>
      <c r="C389" s="16"/>
      <c r="D389" s="16"/>
      <c r="E389" s="16"/>
      <c r="F389" s="16"/>
      <c r="G389" s="30"/>
      <c r="H389" s="45" t="s">
        <v>497</v>
      </c>
    </row>
    <row r="390" spans="1:8" x14ac:dyDescent="0.3">
      <c r="A390" s="16" t="s">
        <v>370</v>
      </c>
      <c r="B390" s="30" t="s">
        <v>371</v>
      </c>
      <c r="C390" s="16"/>
      <c r="D390" s="16"/>
      <c r="E390" s="16"/>
      <c r="F390" s="16"/>
      <c r="G390" s="30"/>
      <c r="H390" s="45" t="s">
        <v>502</v>
      </c>
    </row>
    <row r="391" spans="1:8" ht="43.2" x14ac:dyDescent="0.3">
      <c r="A391" s="16" t="s">
        <v>372</v>
      </c>
      <c r="B391" s="30" t="s">
        <v>373</v>
      </c>
      <c r="C391" s="16"/>
      <c r="D391" s="16"/>
      <c r="E391" s="16"/>
      <c r="F391" s="16"/>
      <c r="G391" s="30"/>
      <c r="H391" s="45" t="s">
        <v>504</v>
      </c>
    </row>
    <row r="392" spans="1:8" x14ac:dyDescent="0.3">
      <c r="E392" s="15" t="s">
        <v>37</v>
      </c>
      <c r="F392" s="15">
        <f>IF((COUNT(C384:C391)&lt;&gt;COUNT(F384:F391)),"", ROUND(SUM(F384:F391),2))</f>
        <v>3758.2</v>
      </c>
      <c r="G392" s="31" t="str">
        <f>IF((COUNT(C384:C391)&lt;&gt;COUNT(F384:F391)),"Neužpildytos visų objektų kainos", "")</f>
        <v/>
      </c>
    </row>
    <row r="393" spans="1:8" x14ac:dyDescent="0.3">
      <c r="C393" s="15" t="s">
        <v>38</v>
      </c>
      <c r="D393" s="18">
        <v>5</v>
      </c>
      <c r="E393" s="15" t="s">
        <v>39</v>
      </c>
      <c r="F393" s="15">
        <f>IF(OR(F392="",D393=""),"", ROUND(PRODUCT(D393,F392)/100,2))</f>
        <v>187.91</v>
      </c>
      <c r="G393" s="31" t="str">
        <f>IF(D393="", "Nurodykite taikomą PVM dydį", "")</f>
        <v/>
      </c>
    </row>
    <row r="394" spans="1:8" x14ac:dyDescent="0.3">
      <c r="E394" s="15" t="s">
        <v>40</v>
      </c>
      <c r="F394" s="15">
        <f>IF(ISBLANK(F393), "", ROUND(SUM(F392:F393),2))</f>
        <v>3946.11</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69921875" defaultRowHeight="14.4" x14ac:dyDescent="0.3"/>
  <cols>
    <col min="1" max="1" width="13.69921875" style="1" customWidth="1"/>
    <col min="2" max="2" width="10.69921875" style="1" customWidth="1"/>
    <col min="3" max="16384" width="10.69921875" style="1"/>
  </cols>
  <sheetData>
    <row r="2" spans="1:11" x14ac:dyDescent="0.3">
      <c r="A2" s="69" t="s">
        <v>374</v>
      </c>
      <c r="B2" s="53"/>
      <c r="C2" s="53"/>
      <c r="D2" s="53"/>
      <c r="E2" s="53"/>
      <c r="F2" s="53"/>
      <c r="G2" s="53"/>
      <c r="H2" s="53"/>
      <c r="I2" s="53"/>
      <c r="J2" s="53"/>
      <c r="K2" s="53"/>
    </row>
    <row r="3" spans="1:11" x14ac:dyDescent="0.3">
      <c r="A3" s="53"/>
      <c r="B3" s="53"/>
      <c r="C3" s="53"/>
      <c r="D3" s="53"/>
      <c r="E3" s="53"/>
      <c r="F3" s="53"/>
      <c r="G3" s="53"/>
      <c r="H3" s="53"/>
      <c r="I3" s="53"/>
      <c r="J3" s="53"/>
      <c r="K3" s="53"/>
    </row>
    <row r="4" spans="1:11" ht="16.2" customHeight="1" thickBot="1" x14ac:dyDescent="0.35">
      <c r="A4" s="6"/>
      <c r="B4" s="6"/>
      <c r="C4" s="6"/>
      <c r="D4" s="6"/>
      <c r="E4" s="6"/>
      <c r="F4" s="6"/>
      <c r="G4" s="6"/>
      <c r="H4" s="6"/>
      <c r="I4" s="6"/>
      <c r="J4" s="6"/>
    </row>
    <row r="5" spans="1:11" ht="48" customHeight="1" x14ac:dyDescent="0.3">
      <c r="A5" s="85" t="s">
        <v>375</v>
      </c>
      <c r="B5" s="80"/>
      <c r="C5" s="78" t="s">
        <v>376</v>
      </c>
      <c r="D5" s="79"/>
      <c r="E5" s="80"/>
      <c r="F5" s="78" t="s">
        <v>377</v>
      </c>
      <c r="G5" s="79"/>
      <c r="H5" s="80"/>
      <c r="I5" s="78" t="s">
        <v>378</v>
      </c>
      <c r="J5" s="80"/>
      <c r="K5" s="8" t="s">
        <v>379</v>
      </c>
    </row>
    <row r="6" spans="1:11" ht="49.2" customHeight="1" x14ac:dyDescent="0.3">
      <c r="A6" s="72"/>
      <c r="B6" s="58"/>
      <c r="C6" s="73"/>
      <c r="D6" s="71"/>
      <c r="E6" s="58"/>
      <c r="F6" s="73"/>
      <c r="G6" s="71"/>
      <c r="H6" s="58"/>
      <c r="I6" s="73"/>
      <c r="J6" s="58"/>
      <c r="K6" s="19"/>
    </row>
    <row r="7" spans="1:11" ht="49.2" customHeight="1" x14ac:dyDescent="0.3">
      <c r="A7" s="72"/>
      <c r="B7" s="58"/>
      <c r="C7" s="73"/>
      <c r="D7" s="71"/>
      <c r="E7" s="58"/>
      <c r="F7" s="73"/>
      <c r="G7" s="71"/>
      <c r="H7" s="58"/>
      <c r="I7" s="73"/>
      <c r="J7" s="58"/>
      <c r="K7" s="19"/>
    </row>
    <row r="8" spans="1:11" ht="49.2" customHeight="1" x14ac:dyDescent="0.3">
      <c r="A8" s="72"/>
      <c r="B8" s="58"/>
      <c r="C8" s="73"/>
      <c r="D8" s="71"/>
      <c r="E8" s="58"/>
      <c r="F8" s="73"/>
      <c r="G8" s="71"/>
      <c r="H8" s="58"/>
      <c r="I8" s="73"/>
      <c r="J8" s="58"/>
      <c r="K8" s="19"/>
    </row>
    <row r="9" spans="1:11" ht="49.2" customHeight="1" x14ac:dyDescent="0.3">
      <c r="A9" s="72"/>
      <c r="B9" s="58"/>
      <c r="C9" s="73"/>
      <c r="D9" s="71"/>
      <c r="E9" s="58"/>
      <c r="F9" s="73"/>
      <c r="G9" s="71"/>
      <c r="H9" s="58"/>
      <c r="I9" s="73"/>
      <c r="J9" s="58"/>
      <c r="K9" s="19"/>
    </row>
    <row r="10" spans="1:11" ht="49.2" customHeight="1" x14ac:dyDescent="0.3">
      <c r="A10" s="72"/>
      <c r="B10" s="58"/>
      <c r="C10" s="73"/>
      <c r="D10" s="71"/>
      <c r="E10" s="58"/>
      <c r="F10" s="73"/>
      <c r="G10" s="71"/>
      <c r="H10" s="58"/>
      <c r="I10" s="73"/>
      <c r="J10" s="58"/>
      <c r="K10" s="19"/>
    </row>
    <row r="11" spans="1:11" ht="49.2" customHeight="1" x14ac:dyDescent="0.3">
      <c r="A11" s="72"/>
      <c r="B11" s="58"/>
      <c r="C11" s="73"/>
      <c r="D11" s="71"/>
      <c r="E11" s="58"/>
      <c r="F11" s="73"/>
      <c r="G11" s="71"/>
      <c r="H11" s="58"/>
      <c r="I11" s="73"/>
      <c r="J11" s="58"/>
      <c r="K11" s="19"/>
    </row>
    <row r="12" spans="1:11" ht="49.2" customHeight="1" x14ac:dyDescent="0.3">
      <c r="A12" s="72"/>
      <c r="B12" s="58"/>
      <c r="C12" s="73"/>
      <c r="D12" s="71"/>
      <c r="E12" s="58"/>
      <c r="F12" s="73"/>
      <c r="G12" s="71"/>
      <c r="H12" s="58"/>
      <c r="I12" s="73"/>
      <c r="J12" s="58"/>
      <c r="K12" s="19"/>
    </row>
    <row r="13" spans="1:11" ht="49.2" customHeight="1" x14ac:dyDescent="0.3">
      <c r="A13" s="72"/>
      <c r="B13" s="58"/>
      <c r="C13" s="73"/>
      <c r="D13" s="71"/>
      <c r="E13" s="58"/>
      <c r="F13" s="73"/>
      <c r="G13" s="71"/>
      <c r="H13" s="58"/>
      <c r="I13" s="73"/>
      <c r="J13" s="58"/>
      <c r="K13" s="19"/>
    </row>
    <row r="14" spans="1:11" ht="49.2" customHeight="1" x14ac:dyDescent="0.3">
      <c r="A14" s="72"/>
      <c r="B14" s="58"/>
      <c r="C14" s="73"/>
      <c r="D14" s="71"/>
      <c r="E14" s="58"/>
      <c r="F14" s="73"/>
      <c r="G14" s="71"/>
      <c r="H14" s="58"/>
      <c r="I14" s="73"/>
      <c r="J14" s="58"/>
      <c r="K14" s="19"/>
    </row>
    <row r="15" spans="1:11" ht="48" customHeight="1" thickBot="1" x14ac:dyDescent="0.35">
      <c r="A15" s="89"/>
      <c r="B15" s="83"/>
      <c r="C15" s="82"/>
      <c r="D15" s="92"/>
      <c r="E15" s="83"/>
      <c r="F15" s="82"/>
      <c r="G15" s="92"/>
      <c r="H15" s="83"/>
      <c r="I15" s="82"/>
      <c r="J15" s="83"/>
      <c r="K15" s="20"/>
    </row>
    <row r="16" spans="1:11" ht="19.2" customHeight="1" x14ac:dyDescent="0.3">
      <c r="A16" s="9"/>
      <c r="B16" s="9"/>
      <c r="C16" s="9"/>
      <c r="D16" s="9"/>
      <c r="E16" s="9"/>
      <c r="F16" s="9"/>
      <c r="G16" s="9"/>
      <c r="H16" s="9"/>
      <c r="I16" s="9"/>
      <c r="J16" s="9"/>
      <c r="K16" s="10"/>
    </row>
    <row r="17" spans="1:11" ht="49.2" customHeight="1" x14ac:dyDescent="0.3">
      <c r="A17" s="98" t="s">
        <v>380</v>
      </c>
      <c r="B17" s="53"/>
      <c r="C17" s="53"/>
      <c r="D17" s="53"/>
      <c r="E17" s="53"/>
      <c r="F17" s="53"/>
      <c r="G17" s="53"/>
      <c r="H17" s="53"/>
      <c r="I17" s="53"/>
      <c r="J17" s="53"/>
      <c r="K17" s="53"/>
    </row>
    <row r="18" spans="1:11" ht="16.2" customHeight="1" thickBot="1" x14ac:dyDescent="0.35">
      <c r="A18" s="9"/>
      <c r="B18" s="9"/>
      <c r="C18" s="9"/>
      <c r="D18" s="9"/>
      <c r="E18" s="9"/>
      <c r="F18" s="9"/>
      <c r="G18" s="9"/>
      <c r="H18" s="9"/>
      <c r="I18" s="9"/>
      <c r="J18" s="9"/>
      <c r="K18" s="10"/>
    </row>
    <row r="19" spans="1:11" ht="49.2" customHeight="1" x14ac:dyDescent="0.3">
      <c r="A19" s="85" t="s">
        <v>26</v>
      </c>
      <c r="B19" s="80"/>
      <c r="C19" s="78" t="s">
        <v>376</v>
      </c>
      <c r="D19" s="79"/>
      <c r="E19" s="80"/>
      <c r="F19" s="78" t="s">
        <v>381</v>
      </c>
      <c r="G19" s="79"/>
      <c r="H19" s="80"/>
      <c r="I19" s="87" t="s">
        <v>378</v>
      </c>
      <c r="J19" s="88"/>
      <c r="K19" s="10"/>
    </row>
    <row r="20" spans="1:11" ht="49.2" customHeight="1" x14ac:dyDescent="0.3">
      <c r="A20" s="72"/>
      <c r="B20" s="58"/>
      <c r="C20" s="73"/>
      <c r="D20" s="71"/>
      <c r="E20" s="58"/>
      <c r="F20" s="73"/>
      <c r="G20" s="71"/>
      <c r="H20" s="58"/>
      <c r="I20" s="77"/>
      <c r="J20" s="76"/>
      <c r="K20" s="10"/>
    </row>
    <row r="21" spans="1:11" ht="49.2" customHeight="1" x14ac:dyDescent="0.3">
      <c r="A21" s="72"/>
      <c r="B21" s="58"/>
      <c r="C21" s="73"/>
      <c r="D21" s="71"/>
      <c r="E21" s="58"/>
      <c r="F21" s="73"/>
      <c r="G21" s="71"/>
      <c r="H21" s="58"/>
      <c r="I21" s="77"/>
      <c r="J21" s="76"/>
      <c r="K21" s="10"/>
    </row>
    <row r="22" spans="1:11" ht="49.2" customHeight="1" x14ac:dyDescent="0.3">
      <c r="A22" s="72"/>
      <c r="B22" s="58"/>
      <c r="C22" s="73"/>
      <c r="D22" s="71"/>
      <c r="E22" s="58"/>
      <c r="F22" s="73"/>
      <c r="G22" s="71"/>
      <c r="H22" s="58"/>
      <c r="I22" s="77"/>
      <c r="J22" s="76"/>
      <c r="K22" s="10"/>
    </row>
    <row r="23" spans="1:11" ht="49.2" customHeight="1" x14ac:dyDescent="0.3">
      <c r="A23" s="72"/>
      <c r="B23" s="58"/>
      <c r="C23" s="73"/>
      <c r="D23" s="71"/>
      <c r="E23" s="58"/>
      <c r="F23" s="73"/>
      <c r="G23" s="71"/>
      <c r="H23" s="58"/>
      <c r="I23" s="77"/>
      <c r="J23" s="76"/>
      <c r="K23" s="10"/>
    </row>
    <row r="24" spans="1:11" ht="49.2" customHeight="1" x14ac:dyDescent="0.3">
      <c r="A24" s="72"/>
      <c r="B24" s="58"/>
      <c r="C24" s="73"/>
      <c r="D24" s="71"/>
      <c r="E24" s="58"/>
      <c r="F24" s="73"/>
      <c r="G24" s="71"/>
      <c r="H24" s="58"/>
      <c r="I24" s="77"/>
      <c r="J24" s="76"/>
      <c r="K24" s="10"/>
    </row>
    <row r="25" spans="1:11" ht="49.2" customHeight="1" x14ac:dyDescent="0.3">
      <c r="A25" s="72"/>
      <c r="B25" s="58"/>
      <c r="C25" s="73"/>
      <c r="D25" s="71"/>
      <c r="E25" s="58"/>
      <c r="F25" s="73"/>
      <c r="G25" s="71"/>
      <c r="H25" s="58"/>
      <c r="I25" s="77"/>
      <c r="J25" s="76"/>
      <c r="K25" s="10"/>
    </row>
    <row r="26" spans="1:11" ht="49.2" customHeight="1" x14ac:dyDescent="0.3">
      <c r="A26" s="72"/>
      <c r="B26" s="58"/>
      <c r="C26" s="73"/>
      <c r="D26" s="71"/>
      <c r="E26" s="58"/>
      <c r="F26" s="73"/>
      <c r="G26" s="71"/>
      <c r="H26" s="58"/>
      <c r="I26" s="77"/>
      <c r="J26" s="76"/>
      <c r="K26" s="10"/>
    </row>
    <row r="27" spans="1:11" ht="49.2" customHeight="1" x14ac:dyDescent="0.3">
      <c r="A27" s="72"/>
      <c r="B27" s="58"/>
      <c r="C27" s="73"/>
      <c r="D27" s="71"/>
      <c r="E27" s="58"/>
      <c r="F27" s="73"/>
      <c r="G27" s="71"/>
      <c r="H27" s="58"/>
      <c r="I27" s="77"/>
      <c r="J27" s="76"/>
      <c r="K27" s="10"/>
    </row>
    <row r="28" spans="1:11" ht="49.2" customHeight="1" x14ac:dyDescent="0.3">
      <c r="A28" s="72"/>
      <c r="B28" s="58"/>
      <c r="C28" s="73"/>
      <c r="D28" s="71"/>
      <c r="E28" s="58"/>
      <c r="F28" s="73"/>
      <c r="G28" s="71"/>
      <c r="H28" s="58"/>
      <c r="I28" s="77"/>
      <c r="J28" s="76"/>
      <c r="K28" s="10"/>
    </row>
    <row r="29" spans="1:11" ht="49.2" customHeight="1" x14ac:dyDescent="0.3">
      <c r="A29" s="72"/>
      <c r="B29" s="58"/>
      <c r="C29" s="73"/>
      <c r="D29" s="71"/>
      <c r="E29" s="58"/>
      <c r="F29" s="73"/>
      <c r="G29" s="71"/>
      <c r="H29" s="58"/>
      <c r="I29" s="77"/>
      <c r="J29" s="76"/>
      <c r="K29" s="10"/>
    </row>
    <row r="31" spans="1:11" ht="33" customHeight="1" x14ac:dyDescent="0.3">
      <c r="A31" s="84"/>
      <c r="B31" s="53"/>
      <c r="C31" s="53"/>
      <c r="D31" s="53"/>
      <c r="E31" s="53"/>
      <c r="F31" s="53"/>
      <c r="G31" s="53"/>
      <c r="H31" s="53"/>
      <c r="I31" s="53"/>
      <c r="J31" s="53"/>
    </row>
    <row r="33" spans="1:10" ht="16.2" customHeight="1" x14ac:dyDescent="0.3">
      <c r="A33" s="97" t="s">
        <v>382</v>
      </c>
      <c r="B33" s="53"/>
      <c r="C33" s="53"/>
      <c r="D33" s="53"/>
      <c r="E33" s="53"/>
      <c r="F33" s="53"/>
      <c r="G33" s="53"/>
      <c r="H33" s="53"/>
      <c r="I33" s="53"/>
      <c r="J33" s="53"/>
    </row>
    <row r="34" spans="1:10" ht="16.2" customHeight="1" thickBot="1" x14ac:dyDescent="0.35"/>
    <row r="35" spans="1:10" ht="16.2" customHeight="1" x14ac:dyDescent="0.3">
      <c r="A35" s="7" t="s">
        <v>25</v>
      </c>
      <c r="B35" s="90" t="s">
        <v>383</v>
      </c>
      <c r="C35" s="79"/>
      <c r="D35" s="79"/>
      <c r="E35" s="79"/>
      <c r="F35" s="79"/>
      <c r="G35" s="80"/>
      <c r="H35" s="91" t="s">
        <v>384</v>
      </c>
      <c r="I35" s="79"/>
      <c r="J35" s="88"/>
    </row>
    <row r="36" spans="1:10" ht="48" customHeight="1" x14ac:dyDescent="0.3">
      <c r="A36" s="21" t="s">
        <v>385</v>
      </c>
      <c r="B36" s="74" t="s">
        <v>386</v>
      </c>
      <c r="C36" s="71"/>
      <c r="D36" s="71"/>
      <c r="E36" s="71"/>
      <c r="F36" s="71"/>
      <c r="G36" s="58"/>
      <c r="H36" s="75"/>
      <c r="I36" s="71"/>
      <c r="J36" s="76"/>
    </row>
    <row r="37" spans="1:10" ht="48" customHeight="1" x14ac:dyDescent="0.3">
      <c r="A37" s="21" t="s">
        <v>387</v>
      </c>
      <c r="B37" s="74" t="s">
        <v>388</v>
      </c>
      <c r="C37" s="71"/>
      <c r="D37" s="71"/>
      <c r="E37" s="71"/>
      <c r="F37" s="71"/>
      <c r="G37" s="58"/>
      <c r="H37" s="75"/>
      <c r="I37" s="71"/>
      <c r="J37" s="76"/>
    </row>
    <row r="38" spans="1:10" ht="48" customHeight="1" x14ac:dyDescent="0.3">
      <c r="A38" s="21" t="s">
        <v>389</v>
      </c>
      <c r="B38" s="74" t="s">
        <v>390</v>
      </c>
      <c r="C38" s="71"/>
      <c r="D38" s="71"/>
      <c r="E38" s="71"/>
      <c r="F38" s="71"/>
      <c r="G38" s="58"/>
      <c r="H38" s="75"/>
      <c r="I38" s="71"/>
      <c r="J38" s="76"/>
    </row>
    <row r="39" spans="1:10" ht="48" customHeight="1" x14ac:dyDescent="0.3">
      <c r="A39" s="21" t="s">
        <v>391</v>
      </c>
      <c r="B39" s="74" t="s">
        <v>392</v>
      </c>
      <c r="C39" s="71"/>
      <c r="D39" s="71"/>
      <c r="E39" s="71"/>
      <c r="F39" s="71"/>
      <c r="G39" s="58"/>
      <c r="H39" s="75"/>
      <c r="I39" s="71"/>
      <c r="J39" s="76"/>
    </row>
    <row r="40" spans="1:10" ht="48" customHeight="1" x14ac:dyDescent="0.3">
      <c r="A40" s="22"/>
      <c r="B40" s="70"/>
      <c r="C40" s="71"/>
      <c r="D40" s="71"/>
      <c r="E40" s="71"/>
      <c r="F40" s="71"/>
      <c r="G40" s="58"/>
      <c r="H40" s="75"/>
      <c r="I40" s="71"/>
      <c r="J40" s="76"/>
    </row>
    <row r="41" spans="1:10" ht="48" customHeight="1" x14ac:dyDescent="0.3">
      <c r="A41" s="22"/>
      <c r="B41" s="70"/>
      <c r="C41" s="71"/>
      <c r="D41" s="71"/>
      <c r="E41" s="71"/>
      <c r="F41" s="71"/>
      <c r="G41" s="58"/>
      <c r="H41" s="75"/>
      <c r="I41" s="71"/>
      <c r="J41" s="76"/>
    </row>
    <row r="42" spans="1:10" ht="48" customHeight="1" x14ac:dyDescent="0.3">
      <c r="A42" s="22"/>
      <c r="B42" s="70"/>
      <c r="C42" s="71"/>
      <c r="D42" s="71"/>
      <c r="E42" s="71"/>
      <c r="F42" s="71"/>
      <c r="G42" s="58"/>
      <c r="H42" s="75"/>
      <c r="I42" s="71"/>
      <c r="J42" s="76"/>
    </row>
    <row r="43" spans="1:10" ht="48" customHeight="1" x14ac:dyDescent="0.3">
      <c r="A43" s="22"/>
      <c r="B43" s="70"/>
      <c r="C43" s="71"/>
      <c r="D43" s="71"/>
      <c r="E43" s="71"/>
      <c r="F43" s="71"/>
      <c r="G43" s="58"/>
      <c r="H43" s="75"/>
      <c r="I43" s="71"/>
      <c r="J43" s="76"/>
    </row>
    <row r="44" spans="1:10" ht="48" customHeight="1" x14ac:dyDescent="0.3">
      <c r="A44" s="22"/>
      <c r="B44" s="70"/>
      <c r="C44" s="71"/>
      <c r="D44" s="71"/>
      <c r="E44" s="71"/>
      <c r="F44" s="71"/>
      <c r="G44" s="58"/>
      <c r="H44" s="75"/>
      <c r="I44" s="71"/>
      <c r="J44" s="76"/>
    </row>
    <row r="45" spans="1:10" ht="48" customHeight="1" x14ac:dyDescent="0.3">
      <c r="A45" s="22"/>
      <c r="B45" s="70"/>
      <c r="C45" s="71"/>
      <c r="D45" s="71"/>
      <c r="E45" s="71"/>
      <c r="F45" s="71"/>
      <c r="G45" s="58"/>
      <c r="H45" s="75"/>
      <c r="I45" s="71"/>
      <c r="J45" s="76"/>
    </row>
    <row r="46" spans="1:10" ht="49.2" customHeight="1" thickBot="1" x14ac:dyDescent="0.35">
      <c r="A46" s="23"/>
      <c r="B46" s="93"/>
      <c r="C46" s="92"/>
      <c r="D46" s="92"/>
      <c r="E46" s="92"/>
      <c r="F46" s="92"/>
      <c r="G46" s="83"/>
      <c r="H46" s="94"/>
      <c r="I46" s="95"/>
      <c r="J46" s="96"/>
    </row>
    <row r="48" spans="1:10" ht="102" customHeight="1" x14ac:dyDescent="0.3">
      <c r="A48" s="84" t="s">
        <v>393</v>
      </c>
      <c r="B48" s="53"/>
      <c r="C48" s="53"/>
      <c r="D48" s="53"/>
      <c r="E48" s="53"/>
      <c r="F48" s="53"/>
      <c r="G48" s="53"/>
      <c r="H48" s="53"/>
      <c r="I48" s="53"/>
      <c r="J48" s="53"/>
    </row>
    <row r="51" spans="1:10" x14ac:dyDescent="0.3">
      <c r="A51" s="81" t="s">
        <v>394</v>
      </c>
      <c r="B51" s="53"/>
      <c r="C51" s="53"/>
      <c r="D51" s="53"/>
      <c r="E51" s="86"/>
      <c r="F51" s="53"/>
      <c r="G51" s="53"/>
      <c r="H51" s="53"/>
      <c r="I51" s="53"/>
      <c r="J51" s="53"/>
    </row>
    <row r="53" spans="1:10" x14ac:dyDescent="0.3">
      <c r="A53" s="81" t="s">
        <v>395</v>
      </c>
      <c r="B53" s="53"/>
      <c r="C53" s="53"/>
      <c r="D53" s="53"/>
      <c r="E53" s="86"/>
      <c r="F53" s="53"/>
      <c r="G53" s="53"/>
      <c r="H53" s="53"/>
      <c r="I53" s="53"/>
      <c r="J53" s="53"/>
    </row>
    <row r="100" spans="1:1" ht="15.6" x14ac:dyDescent="0.3">
      <c r="A100" t="s">
        <v>396</v>
      </c>
    </row>
  </sheetData>
  <sheetProtection sheet="1"/>
  <mergeCells count="121">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dcterms:created xsi:type="dcterms:W3CDTF">2023-04-04T12:16:45Z</dcterms:created>
  <dcterms:modified xsi:type="dcterms:W3CDTF">2026-01-27T12:26:10Z</dcterms:modified>
</cp:coreProperties>
</file>