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nlau\Desktop\"/>
    </mc:Choice>
  </mc:AlternateContent>
  <bookViews>
    <workbookView xWindow="0" yWindow="0" windowWidth="28800" windowHeight="12300"/>
  </bookViews>
  <sheets>
    <sheet name="Sheet1" sheetId="1" r:id="rId1"/>
    <sheet name="Sheet2" sheetId="2" r:id="rId2"/>
    <sheet name="Sheet3" sheetId="3" r:id="rId3"/>
  </sheets>
  <calcPr calcId="162913"/>
</workbook>
</file>

<file path=xl/calcChain.xml><?xml version="1.0" encoding="utf-8"?>
<calcChain xmlns="http://schemas.openxmlformats.org/spreadsheetml/2006/main">
  <c r="G28" i="1" l="1"/>
  <c r="J28" i="1" s="1"/>
  <c r="G33" i="1"/>
  <c r="J33" i="1" s="1"/>
  <c r="G43" i="1"/>
  <c r="J43" i="1" s="1"/>
  <c r="G21" i="1"/>
  <c r="J21" i="1" s="1"/>
  <c r="G12" i="1"/>
  <c r="J12" i="1" s="1"/>
  <c r="G11" i="1"/>
  <c r="J11" i="1" s="1"/>
  <c r="G14" i="1"/>
  <c r="J14" i="1" s="1"/>
  <c r="G16" i="1"/>
  <c r="J16" i="1" s="1"/>
  <c r="G18" i="1"/>
  <c r="J18" i="1"/>
  <c r="G19" i="1"/>
  <c r="J19" i="1" s="1"/>
  <c r="G20" i="1"/>
  <c r="J20" i="1" s="1"/>
  <c r="G23" i="1"/>
  <c r="J23" i="1" s="1"/>
  <c r="G25" i="1"/>
  <c r="J25" i="1" s="1"/>
  <c r="G27" i="1"/>
  <c r="J27" i="1" s="1"/>
  <c r="G30" i="1"/>
  <c r="J30" i="1" s="1"/>
  <c r="G32" i="1"/>
  <c r="J32" i="1" s="1"/>
  <c r="G35" i="1"/>
  <c r="J35" i="1"/>
  <c r="G37" i="1"/>
  <c r="J37" i="1" s="1"/>
  <c r="G39" i="1"/>
  <c r="J39" i="1" s="1"/>
  <c r="G41" i="1"/>
  <c r="J41" i="1" s="1"/>
  <c r="G42" i="1"/>
  <c r="J42" i="1" s="1"/>
  <c r="G45" i="1"/>
  <c r="J45" i="1" s="1"/>
  <c r="G46" i="1"/>
  <c r="J46" i="1" s="1"/>
  <c r="G48" i="1"/>
  <c r="J48" i="1" s="1"/>
  <c r="G50" i="1"/>
  <c r="J50" i="1" s="1"/>
  <c r="G9" i="1"/>
  <c r="J9" i="1" s="1"/>
  <c r="G10" i="1"/>
  <c r="J10" i="1" s="1"/>
  <c r="G8" i="1"/>
  <c r="J8" i="1" s="1"/>
  <c r="J51" i="1" l="1"/>
  <c r="J52" i="1" s="1"/>
  <c r="J53" i="1" s="1"/>
</calcChain>
</file>

<file path=xl/sharedStrings.xml><?xml version="1.0" encoding="utf-8"?>
<sst xmlns="http://schemas.openxmlformats.org/spreadsheetml/2006/main" count="167" uniqueCount="118">
  <si>
    <t>Eil. Nr.</t>
  </si>
  <si>
    <t>Pavadinimas</t>
  </si>
  <si>
    <t>2.</t>
  </si>
  <si>
    <t>3.</t>
  </si>
  <si>
    <t>4.</t>
  </si>
  <si>
    <t>6.</t>
  </si>
  <si>
    <t>7.</t>
  </si>
  <si>
    <t>9.</t>
  </si>
  <si>
    <t>12.</t>
  </si>
  <si>
    <t>Serviso specialisto 1-nos darbo valandos įkainis</t>
  </si>
  <si>
    <t>3.1.</t>
  </si>
  <si>
    <t>12.1.</t>
  </si>
  <si>
    <t>9.1.</t>
  </si>
  <si>
    <t>ACUSON SEQUOIA</t>
  </si>
  <si>
    <t>6.1.</t>
  </si>
  <si>
    <t>7.1.</t>
  </si>
  <si>
    <t>13.</t>
  </si>
  <si>
    <t>13.1.</t>
  </si>
  <si>
    <t>14.</t>
  </si>
  <si>
    <t>14.1.</t>
  </si>
  <si>
    <t>15.</t>
  </si>
  <si>
    <t>15.1.</t>
  </si>
  <si>
    <t>LEONARDO</t>
  </si>
  <si>
    <t>ACUSON CYPRESS</t>
  </si>
  <si>
    <t>Keitimo kainos požymis (raidė K)</t>
  </si>
  <si>
    <t>* -  jei tiekėjui grąžinant sugedusią, nebetinkamą naudoti dalį, analogiška nauja dalis parduodama mažesne keitimo kaina (lyginant su pilna naujos dalies pardavimo kaina), būtina nurodyti būtent keitimo kainą, atitinkamą langelį keitimo kainos požymio stulpelyje pažymint raide "K".</t>
  </si>
  <si>
    <t>Kompiuterinis tomografas</t>
  </si>
  <si>
    <t>Rentgenografinis aparatas</t>
  </si>
  <si>
    <t>Ultragarsins skeneris</t>
  </si>
  <si>
    <t>Kompiuterizuota radiologo darbo vieta</t>
  </si>
  <si>
    <t>Ultragarsinė intrakardinė sistema</t>
  </si>
  <si>
    <t>ACUSON S2000</t>
  </si>
  <si>
    <t>Rentgeno aparatas</t>
  </si>
  <si>
    <t>MOBILETT XP ECO</t>
  </si>
  <si>
    <t>Magnetinio rezonanso sistema</t>
  </si>
  <si>
    <t>MAGNETOM AVANTO</t>
  </si>
  <si>
    <t>MAGNETOM C!</t>
  </si>
  <si>
    <t>Atviro tipo branduolinio magnetinio rezonanso sistema</t>
  </si>
  <si>
    <t>Rentgeno aparatas skaitmeninis</t>
  </si>
  <si>
    <t>AXIOM ARISTOS MX</t>
  </si>
  <si>
    <t>AXIOM MULTIX MP</t>
  </si>
  <si>
    <t>Rentgeno aparatas skaitmeninis, 2-jų darbo vietų</t>
  </si>
  <si>
    <t>Rentgeno aparatas su C lanku ir televizine sistema</t>
  </si>
  <si>
    <t>Elektrofiziologonė skaitmeninė rentgeno sistema</t>
  </si>
  <si>
    <t>AXIOM ARTIS U</t>
  </si>
  <si>
    <t>AXIOM ICONOS R200</t>
  </si>
  <si>
    <t>ARCADIS AVANTIC</t>
  </si>
  <si>
    <t>Magnetinio rezonanso aparatas</t>
  </si>
  <si>
    <t>Magnetom Aera</t>
  </si>
  <si>
    <t>2.1.</t>
  </si>
  <si>
    <t>Orienta-cinis kiekis</t>
  </si>
  <si>
    <t>Mato vnt.</t>
  </si>
  <si>
    <t>Bendra pasiūlymo kaina be PVM, Eur:</t>
  </si>
  <si>
    <t>PVM suma (21%), Eur:</t>
  </si>
  <si>
    <t>Bendra pasiūlymo kaina su PVM, Eur:</t>
  </si>
  <si>
    <t>vnt.</t>
  </si>
  <si>
    <t>val.</t>
  </si>
  <si>
    <t>10500085</t>
  </si>
  <si>
    <t>18L6 HD ultragarsinis daviklis</t>
  </si>
  <si>
    <t>10432917</t>
  </si>
  <si>
    <t>Stuburo ritė</t>
  </si>
  <si>
    <t>MR ričių prijungimo jungčių blokas</t>
  </si>
  <si>
    <t>10496862</t>
  </si>
  <si>
    <t>Tyrimų ritės adapteris</t>
  </si>
  <si>
    <t>3V2c Ultragarsinis daviklis</t>
  </si>
  <si>
    <t>08260734</t>
  </si>
  <si>
    <t xml:space="preserve">Paciento EKG / kvėpavimo funkcijų registravimo modulis "PERU  ECG / Respiratory Unit" </t>
  </si>
  <si>
    <t>Somatom Plus 4 Expert / Somatom AR Star</t>
  </si>
  <si>
    <t>Kaina su nuolaida (be PVM), Eur</t>
  </si>
  <si>
    <t>4.1.</t>
  </si>
  <si>
    <t>ARCADIS VARIC / SIREMOBIL Compact L</t>
  </si>
  <si>
    <t>Aparato modelis / atsarginės dalies kodas</t>
  </si>
  <si>
    <t>Specializuotas maitinimo šaltinis VEGA450</t>
  </si>
  <si>
    <t>Spalvotas monitorius 19 DSC1905-DC</t>
  </si>
  <si>
    <t>Centrinis kompiuteris MR 005/VB15</t>
  </si>
  <si>
    <t>10145155</t>
  </si>
  <si>
    <t>Stiprinimo valdymo modulis "ASSY, CP DGS/BEZEL, S2000"</t>
  </si>
  <si>
    <t>10041254</t>
  </si>
  <si>
    <t>Kabelis su rentgeno spindulių jungikliu</t>
  </si>
  <si>
    <t>Rentgeno spindulių rankinis paleidimo jungiklis su kabeliu</t>
  </si>
  <si>
    <t>1.</t>
  </si>
  <si>
    <t>1.1.</t>
  </si>
  <si>
    <t>1.2.</t>
  </si>
  <si>
    <t>1.3.</t>
  </si>
  <si>
    <t>1.4.</t>
  </si>
  <si>
    <t>1.5.</t>
  </si>
  <si>
    <t>4.2.</t>
  </si>
  <si>
    <t>4.3.</t>
  </si>
  <si>
    <t>4.4.</t>
  </si>
  <si>
    <t>5.</t>
  </si>
  <si>
    <t>5.1.</t>
  </si>
  <si>
    <t>7.2.</t>
  </si>
  <si>
    <t>8.</t>
  </si>
  <si>
    <t>8.1.</t>
  </si>
  <si>
    <t>MULTIX PRO P / Vertix / VERTIX 3D-III / VERTIX UM</t>
  </si>
  <si>
    <t>9.2.</t>
  </si>
  <si>
    <t>10.</t>
  </si>
  <si>
    <t>10.1.</t>
  </si>
  <si>
    <t>11.</t>
  </si>
  <si>
    <t>11.1.</t>
  </si>
  <si>
    <t>13.2.</t>
  </si>
  <si>
    <t>13.3.</t>
  </si>
  <si>
    <t>14.2.</t>
  </si>
  <si>
    <t>16.</t>
  </si>
  <si>
    <t>16.1.</t>
  </si>
  <si>
    <t>03093903</t>
  </si>
  <si>
    <t>08683984</t>
  </si>
  <si>
    <t>06564467</t>
  </si>
  <si>
    <t>05662866</t>
  </si>
  <si>
    <t>07579340</t>
  </si>
  <si>
    <t>Nuolaida (nuo kainyno kainos), %</t>
  </si>
  <si>
    <t>3 medicininės technikos grupė</t>
  </si>
  <si>
    <t>Suma su nuolaida (be PVM), Eur</t>
  </si>
  <si>
    <t>Firmos "Siemens" medicininė technika</t>
  </si>
  <si>
    <r>
      <t>Kainyno kaina be PVM,</t>
    </r>
    <r>
      <rPr>
        <b/>
        <sz val="10"/>
        <rFont val="Times New Roman"/>
        <family val="1"/>
      </rPr>
      <t xml:space="preserve"> Eur *</t>
    </r>
  </si>
  <si>
    <t>K</t>
  </si>
  <si>
    <t>Siūlomoms atsarginėms dalims suteikiama 6 mėnesių gamintojo garantija.</t>
  </si>
  <si>
    <t>10041227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</si>
</sst>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charset val="186"/>
    </font>
    <font>
      <sz val="12"/>
      <name val="Times New Roman"/>
      <family val="1"/>
    </font>
    <font>
      <b/>
      <sz val="12"/>
      <name val="Times New Roman"/>
      <family val="1"/>
    </font>
    <font>
      <b/>
      <sz val="10"/>
      <name val="Times New Roman"/>
      <family val="1"/>
    </font>
    <font>
      <sz val="11"/>
      <name val="Times New Roman"/>
      <family val="1"/>
    </font>
    <font>
      <sz val="10"/>
      <name val="Times New Roman"/>
      <family val="1"/>
    </font>
    <font>
      <sz val="10"/>
      <name val="Arial"/>
      <family val="2"/>
    </font>
    <font>
      <b/>
      <sz val="11"/>
      <name val="Times New Roman"/>
      <family val="1"/>
    </font>
    <font>
      <sz val="10"/>
      <name val="Times New Roman"/>
      <family val="1"/>
      <charset val="186"/>
    </font>
    <font>
      <b/>
      <sz val="10"/>
      <name val="Times New Roman"/>
      <family val="1"/>
      <charset val="186"/>
    </font>
    <font>
      <b/>
      <sz val="10"/>
      <name val="Arial"/>
      <family val="2"/>
    </font>
    <font>
      <sz val="10"/>
      <color rgb="FFFF0000"/>
      <name val="Times New Roman"/>
      <family val="1"/>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5" fillId="0" borderId="0" xfId="0" applyFont="1"/>
    <xf numFmtId="0" fontId="5" fillId="0" borderId="0" xfId="0" applyFont="1" applyAlignment="1">
      <alignment horizontal="center"/>
    </xf>
    <xf numFmtId="0" fontId="4" fillId="0" borderId="0" xfId="0" applyFont="1"/>
    <xf numFmtId="49" fontId="5" fillId="0" borderId="0" xfId="0" applyNumberFormat="1" applyFont="1"/>
    <xf numFmtId="0" fontId="5" fillId="0" borderId="0" xfId="0" applyFont="1" applyBorder="1"/>
    <xf numFmtId="0" fontId="1" fillId="0" borderId="0" xfId="0" applyFont="1" applyBorder="1" applyAlignment="1">
      <alignment vertical="top" wrapText="1"/>
    </xf>
    <xf numFmtId="49" fontId="1" fillId="0" borderId="0" xfId="0" applyNumberFormat="1"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Border="1" applyAlignment="1">
      <alignment horizontal="right" vertical="top" wrapText="1"/>
    </xf>
    <xf numFmtId="0" fontId="3" fillId="0" borderId="0" xfId="0" applyFont="1" applyBorder="1" applyAlignment="1">
      <alignment horizontal="center"/>
    </xf>
    <xf numFmtId="4" fontId="3" fillId="0" borderId="0" xfId="0" applyNumberFormat="1" applyFont="1" applyBorder="1"/>
    <xf numFmtId="0" fontId="5" fillId="0" borderId="0" xfId="0" applyFont="1" applyBorder="1" applyAlignment="1">
      <alignment horizontal="center"/>
    </xf>
    <xf numFmtId="0" fontId="5" fillId="0" borderId="0" xfId="0" applyFont="1" applyFill="1"/>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top" wrapText="1"/>
    </xf>
    <xf numFmtId="49" fontId="9"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0" borderId="1" xfId="0" applyFont="1" applyBorder="1"/>
    <xf numFmtId="0" fontId="8" fillId="0" borderId="1" xfId="0" applyFont="1" applyBorder="1" applyAlignment="1">
      <alignment horizontal="center" vertical="top" wrapText="1"/>
    </xf>
    <xf numFmtId="0" fontId="8" fillId="0" borderId="1" xfId="0" applyFont="1" applyBorder="1" applyAlignment="1">
      <alignment vertical="top" wrapText="1"/>
    </xf>
    <xf numFmtId="49" fontId="8" fillId="0" borderId="1" xfId="0" applyNumberFormat="1" applyFont="1" applyBorder="1" applyAlignment="1">
      <alignment horizontal="center" vertical="top" wrapText="1"/>
    </xf>
    <xf numFmtId="0" fontId="8" fillId="3" borderId="1" xfId="0" applyFont="1" applyFill="1" applyBorder="1" applyAlignment="1">
      <alignment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vertical="top" wrapText="1"/>
    </xf>
    <xf numFmtId="49" fontId="8" fillId="0" borderId="1" xfId="0" applyNumberFormat="1" applyFont="1" applyFill="1" applyBorder="1" applyAlignment="1">
      <alignment horizontal="center" vertical="top" wrapText="1"/>
    </xf>
    <xf numFmtId="16" fontId="8" fillId="0" borderId="1" xfId="0" applyNumberFormat="1" applyFont="1" applyBorder="1" applyAlignment="1">
      <alignment horizontal="center" vertical="top" wrapText="1"/>
    </xf>
    <xf numFmtId="4" fontId="8" fillId="2" borderId="1" xfId="0" applyNumberFormat="1" applyFont="1" applyFill="1" applyBorder="1" applyAlignment="1">
      <alignment horizontal="right" vertical="top"/>
    </xf>
    <xf numFmtId="4" fontId="8" fillId="0" borderId="1" xfId="0" applyNumberFormat="1" applyFont="1" applyBorder="1" applyAlignment="1">
      <alignment horizontal="right" vertical="top"/>
    </xf>
    <xf numFmtId="0" fontId="8" fillId="0" borderId="2" xfId="0" applyFont="1" applyBorder="1" applyAlignment="1">
      <alignment vertical="top" wrapText="1"/>
    </xf>
    <xf numFmtId="49"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4" fontId="9" fillId="0" borderId="1" xfId="0" applyNumberFormat="1" applyFont="1" applyBorder="1" applyAlignment="1">
      <alignment horizontal="right" vertical="center"/>
    </xf>
    <xf numFmtId="4" fontId="11" fillId="0" borderId="0" xfId="0" applyNumberFormat="1" applyFont="1" applyBorder="1" applyAlignment="1">
      <alignment horizontal="left" vertical="top"/>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wrapText="1"/>
    </xf>
    <xf numFmtId="4" fontId="8" fillId="2" borderId="1" xfId="0" applyNumberFormat="1" applyFont="1" applyFill="1" applyBorder="1" applyAlignment="1">
      <alignment horizontal="right" vertical="top" wrapText="1"/>
    </xf>
    <xf numFmtId="4" fontId="8" fillId="0" borderId="2" xfId="0" applyNumberFormat="1" applyFont="1" applyBorder="1" applyAlignment="1">
      <alignment horizontal="right" vertical="top" wrapText="1"/>
    </xf>
    <xf numFmtId="1" fontId="8" fillId="2" borderId="1"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1" fontId="8" fillId="0" borderId="1" xfId="0" applyNumberFormat="1" applyFont="1" applyBorder="1" applyAlignment="1">
      <alignment horizontal="center" vertical="top"/>
    </xf>
    <xf numFmtId="49" fontId="8" fillId="0" borderId="1" xfId="0" applyNumberFormat="1" applyFont="1" applyBorder="1" applyAlignment="1">
      <alignment horizontal="center" vertical="top"/>
    </xf>
    <xf numFmtId="1" fontId="8" fillId="0" borderId="2" xfId="0" applyNumberFormat="1" applyFont="1" applyBorder="1" applyAlignment="1">
      <alignment horizontal="center" vertical="top"/>
    </xf>
    <xf numFmtId="49" fontId="8" fillId="0" borderId="2" xfId="0" applyNumberFormat="1" applyFont="1" applyBorder="1" applyAlignment="1">
      <alignment horizontal="center" vertical="top"/>
    </xf>
    <xf numFmtId="0" fontId="3" fillId="0" borderId="0" xfId="0" applyFont="1"/>
    <xf numFmtId="0" fontId="5" fillId="0" borderId="0" xfId="0" applyFont="1" applyBorder="1" applyAlignment="1">
      <alignment horizontal="left" vertical="top" wrapText="1"/>
    </xf>
    <xf numFmtId="0" fontId="2" fillId="0" borderId="0" xfId="0" applyFont="1" applyAlignment="1">
      <alignment horizontal="center"/>
    </xf>
    <xf numFmtId="0" fontId="6" fillId="0" borderId="0" xfId="0" applyFont="1" applyAlignment="1"/>
    <xf numFmtId="0" fontId="7" fillId="0" borderId="0" xfId="0" applyFont="1" applyFill="1" applyAlignment="1">
      <alignment horizontal="center"/>
    </xf>
    <xf numFmtId="0" fontId="10" fillId="0" borderId="0" xfId="0" applyFont="1" applyFill="1" applyAlignment="1"/>
    <xf numFmtId="9" fontId="8" fillId="0" borderId="3" xfId="0" applyNumberFormat="1" applyFont="1" applyBorder="1" applyAlignment="1">
      <alignment horizontal="center" vertical="top"/>
    </xf>
    <xf numFmtId="9" fontId="8" fillId="0" borderId="4" xfId="0" applyNumberFormat="1" applyFont="1" applyBorder="1" applyAlignment="1">
      <alignment horizontal="center" vertical="top"/>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5"/>
  <sheetViews>
    <sheetView tabSelected="1" zoomScale="85" zoomScaleNormal="85" workbookViewId="0">
      <pane xSplit="3" ySplit="6" topLeftCell="D7" activePane="bottomRight" state="frozen"/>
      <selection pane="topRight" activeCell="D1" sqref="D1"/>
      <selection pane="bottomLeft" activeCell="A7" sqref="A7"/>
      <selection pane="bottomRight" activeCell="E43" sqref="E43"/>
    </sheetView>
  </sheetViews>
  <sheetFormatPr defaultColWidth="8.85546875" defaultRowHeight="12.75" x14ac:dyDescent="0.2"/>
  <cols>
    <col min="1" max="1" width="4.85546875" style="2" customWidth="1"/>
    <col min="2" max="2" width="47.28515625" style="1" customWidth="1"/>
    <col min="3" max="3" width="21.28515625" style="4" customWidth="1"/>
    <col min="4" max="4" width="9.28515625" style="1" customWidth="1"/>
    <col min="5" max="5" width="10.42578125" style="1" customWidth="1"/>
    <col min="6" max="6" width="12.42578125" style="12" customWidth="1"/>
    <col min="7" max="7" width="12.28515625" style="1" customWidth="1"/>
    <col min="8" max="8" width="8.28515625" style="2" customWidth="1"/>
    <col min="9" max="9" width="6" style="2" customWidth="1"/>
    <col min="10" max="10" width="10.7109375" style="1" customWidth="1"/>
    <col min="11" max="11" width="8.85546875" style="1"/>
    <col min="12" max="12" width="23.85546875" style="1" customWidth="1"/>
    <col min="13" max="16384" width="8.85546875" style="1"/>
  </cols>
  <sheetData>
    <row r="3" spans="1:10" ht="15.75" x14ac:dyDescent="0.25">
      <c r="B3" s="48" t="s">
        <v>113</v>
      </c>
      <c r="C3" s="48"/>
      <c r="D3" s="48"/>
      <c r="E3" s="49"/>
      <c r="F3" s="49"/>
      <c r="G3" s="49"/>
      <c r="H3" s="49"/>
      <c r="I3" s="49"/>
      <c r="J3" s="49"/>
    </row>
    <row r="4" spans="1:10" ht="23.25" customHeight="1" x14ac:dyDescent="0.2">
      <c r="B4" s="50" t="s">
        <v>111</v>
      </c>
      <c r="C4" s="50"/>
      <c r="D4" s="50"/>
      <c r="E4" s="51"/>
      <c r="F4" s="51"/>
      <c r="G4" s="51"/>
      <c r="H4" s="51"/>
      <c r="I4" s="51"/>
      <c r="J4" s="51"/>
    </row>
    <row r="6" spans="1:10" ht="58.5" customHeight="1" x14ac:dyDescent="0.2">
      <c r="A6" s="14" t="s">
        <v>0</v>
      </c>
      <c r="B6" s="14" t="s">
        <v>1</v>
      </c>
      <c r="C6" s="15" t="s">
        <v>71</v>
      </c>
      <c r="D6" s="14" t="s">
        <v>24</v>
      </c>
      <c r="E6" s="14" t="s">
        <v>114</v>
      </c>
      <c r="F6" s="14" t="s">
        <v>110</v>
      </c>
      <c r="G6" s="14" t="s">
        <v>68</v>
      </c>
      <c r="H6" s="14" t="s">
        <v>50</v>
      </c>
      <c r="I6" s="14" t="s">
        <v>51</v>
      </c>
      <c r="J6" s="14" t="s">
        <v>112</v>
      </c>
    </row>
    <row r="7" spans="1:10" s="13" customFormat="1" x14ac:dyDescent="0.2">
      <c r="A7" s="16" t="s">
        <v>80</v>
      </c>
      <c r="B7" s="17" t="s">
        <v>47</v>
      </c>
      <c r="C7" s="18" t="s">
        <v>48</v>
      </c>
      <c r="D7" s="19"/>
      <c r="E7" s="38"/>
      <c r="F7" s="52">
        <v>0.02</v>
      </c>
      <c r="G7" s="29"/>
      <c r="H7" s="40"/>
      <c r="I7" s="41"/>
      <c r="J7" s="41"/>
    </row>
    <row r="8" spans="1:10" x14ac:dyDescent="0.2">
      <c r="A8" s="21" t="s">
        <v>81</v>
      </c>
      <c r="B8" s="22" t="s">
        <v>9</v>
      </c>
      <c r="C8" s="23"/>
      <c r="D8" s="21"/>
      <c r="E8" s="36">
        <v>87</v>
      </c>
      <c r="F8" s="52"/>
      <c r="G8" s="30">
        <f>E8-E8*$F$7</f>
        <v>85.26</v>
      </c>
      <c r="H8" s="42">
        <v>7</v>
      </c>
      <c r="I8" s="43" t="s">
        <v>56</v>
      </c>
      <c r="J8" s="30">
        <f t="shared" ref="J8:J37" si="0">G8*H8</f>
        <v>596.82000000000005</v>
      </c>
    </row>
    <row r="9" spans="1:10" x14ac:dyDescent="0.2">
      <c r="A9" s="21" t="s">
        <v>82</v>
      </c>
      <c r="B9" s="22" t="s">
        <v>63</v>
      </c>
      <c r="C9" s="23" t="s">
        <v>57</v>
      </c>
      <c r="D9" s="21" t="s">
        <v>115</v>
      </c>
      <c r="E9" s="36">
        <v>2960</v>
      </c>
      <c r="F9" s="52"/>
      <c r="G9" s="30">
        <f t="shared" ref="G9:G50" si="1">E9-E9*$F$7</f>
        <v>2900.8</v>
      </c>
      <c r="H9" s="42">
        <v>4</v>
      </c>
      <c r="I9" s="43" t="s">
        <v>55</v>
      </c>
      <c r="J9" s="30">
        <f t="shared" si="0"/>
        <v>11603.2</v>
      </c>
    </row>
    <row r="10" spans="1:10" ht="25.5" x14ac:dyDescent="0.2">
      <c r="A10" s="21" t="s">
        <v>83</v>
      </c>
      <c r="B10" s="22" t="s">
        <v>66</v>
      </c>
      <c r="C10" s="23" t="s">
        <v>59</v>
      </c>
      <c r="D10" s="21" t="s">
        <v>115</v>
      </c>
      <c r="E10" s="36">
        <v>3730</v>
      </c>
      <c r="F10" s="52"/>
      <c r="G10" s="30">
        <f t="shared" si="1"/>
        <v>3655.4</v>
      </c>
      <c r="H10" s="42">
        <v>4</v>
      </c>
      <c r="I10" s="43" t="s">
        <v>55</v>
      </c>
      <c r="J10" s="30">
        <f t="shared" si="0"/>
        <v>14621.6</v>
      </c>
    </row>
    <row r="11" spans="1:10" x14ac:dyDescent="0.2">
      <c r="A11" s="21" t="s">
        <v>84</v>
      </c>
      <c r="B11" s="22" t="s">
        <v>72</v>
      </c>
      <c r="C11" s="23" t="s">
        <v>105</v>
      </c>
      <c r="D11" s="21"/>
      <c r="E11" s="36">
        <v>1270</v>
      </c>
      <c r="F11" s="52"/>
      <c r="G11" s="30">
        <f t="shared" si="1"/>
        <v>1244.5999999999999</v>
      </c>
      <c r="H11" s="42">
        <v>4</v>
      </c>
      <c r="I11" s="43" t="s">
        <v>55</v>
      </c>
      <c r="J11" s="30">
        <f t="shared" si="0"/>
        <v>4978.3999999999996</v>
      </c>
    </row>
    <row r="12" spans="1:10" x14ac:dyDescent="0.2">
      <c r="A12" s="21" t="s">
        <v>85</v>
      </c>
      <c r="B12" s="22" t="s">
        <v>73</v>
      </c>
      <c r="C12" s="23" t="s">
        <v>106</v>
      </c>
      <c r="D12" s="21" t="s">
        <v>115</v>
      </c>
      <c r="E12" s="36">
        <v>2975</v>
      </c>
      <c r="F12" s="52"/>
      <c r="G12" s="30">
        <f t="shared" si="1"/>
        <v>2915.5</v>
      </c>
      <c r="H12" s="42">
        <v>4</v>
      </c>
      <c r="I12" s="43" t="s">
        <v>55</v>
      </c>
      <c r="J12" s="30">
        <f t="shared" si="0"/>
        <v>11662</v>
      </c>
    </row>
    <row r="13" spans="1:10" x14ac:dyDescent="0.2">
      <c r="A13" s="16" t="s">
        <v>2</v>
      </c>
      <c r="B13" s="17" t="s">
        <v>42</v>
      </c>
      <c r="C13" s="18" t="s">
        <v>46</v>
      </c>
      <c r="D13" s="19"/>
      <c r="E13" s="38"/>
      <c r="F13" s="52"/>
      <c r="G13" s="40"/>
      <c r="H13" s="40"/>
      <c r="I13" s="41"/>
      <c r="J13" s="41"/>
    </row>
    <row r="14" spans="1:10" x14ac:dyDescent="0.2">
      <c r="A14" s="21" t="s">
        <v>49</v>
      </c>
      <c r="B14" s="24" t="s">
        <v>9</v>
      </c>
      <c r="C14" s="23"/>
      <c r="D14" s="21"/>
      <c r="E14" s="36">
        <v>87</v>
      </c>
      <c r="F14" s="52"/>
      <c r="G14" s="30">
        <f t="shared" si="1"/>
        <v>85.26</v>
      </c>
      <c r="H14" s="42">
        <v>7</v>
      </c>
      <c r="I14" s="43" t="s">
        <v>56</v>
      </c>
      <c r="J14" s="30">
        <f t="shared" si="0"/>
        <v>596.82000000000005</v>
      </c>
    </row>
    <row r="15" spans="1:10" ht="25.5" x14ac:dyDescent="0.2">
      <c r="A15" s="16" t="s">
        <v>3</v>
      </c>
      <c r="B15" s="17" t="s">
        <v>26</v>
      </c>
      <c r="C15" s="18" t="s">
        <v>67</v>
      </c>
      <c r="D15" s="19"/>
      <c r="E15" s="38"/>
      <c r="F15" s="52"/>
      <c r="G15" s="40"/>
      <c r="H15" s="40"/>
      <c r="I15" s="41"/>
      <c r="J15" s="41"/>
    </row>
    <row r="16" spans="1:10" x14ac:dyDescent="0.2">
      <c r="A16" s="21" t="s">
        <v>10</v>
      </c>
      <c r="B16" s="26" t="s">
        <v>9</v>
      </c>
      <c r="C16" s="27"/>
      <c r="D16" s="25"/>
      <c r="E16" s="36">
        <v>87</v>
      </c>
      <c r="F16" s="52"/>
      <c r="G16" s="30">
        <f t="shared" si="1"/>
        <v>85.26</v>
      </c>
      <c r="H16" s="42">
        <v>7</v>
      </c>
      <c r="I16" s="43" t="s">
        <v>56</v>
      </c>
      <c r="J16" s="30">
        <f t="shared" si="0"/>
        <v>596.82000000000005</v>
      </c>
    </row>
    <row r="17" spans="1:10" x14ac:dyDescent="0.2">
      <c r="A17" s="16" t="s">
        <v>4</v>
      </c>
      <c r="B17" s="17" t="s">
        <v>34</v>
      </c>
      <c r="C17" s="18" t="s">
        <v>35</v>
      </c>
      <c r="D17" s="19"/>
      <c r="E17" s="38"/>
      <c r="F17" s="52"/>
      <c r="G17" s="40"/>
      <c r="H17" s="40"/>
      <c r="I17" s="41"/>
      <c r="J17" s="41"/>
    </row>
    <row r="18" spans="1:10" x14ac:dyDescent="0.2">
      <c r="A18" s="21" t="s">
        <v>69</v>
      </c>
      <c r="B18" s="22" t="s">
        <v>9</v>
      </c>
      <c r="C18" s="27"/>
      <c r="D18" s="21"/>
      <c r="E18" s="36">
        <v>87</v>
      </c>
      <c r="F18" s="52"/>
      <c r="G18" s="30">
        <f t="shared" si="1"/>
        <v>85.26</v>
      </c>
      <c r="H18" s="42">
        <v>7</v>
      </c>
      <c r="I18" s="43" t="s">
        <v>56</v>
      </c>
      <c r="J18" s="30">
        <f t="shared" si="0"/>
        <v>596.82000000000005</v>
      </c>
    </row>
    <row r="19" spans="1:10" x14ac:dyDescent="0.2">
      <c r="A19" s="21" t="s">
        <v>86</v>
      </c>
      <c r="B19" s="22" t="s">
        <v>60</v>
      </c>
      <c r="C19" s="27" t="s">
        <v>109</v>
      </c>
      <c r="D19" s="21" t="s">
        <v>115</v>
      </c>
      <c r="E19" s="36">
        <v>14750</v>
      </c>
      <c r="F19" s="52"/>
      <c r="G19" s="30">
        <f t="shared" si="1"/>
        <v>14455</v>
      </c>
      <c r="H19" s="42">
        <v>4</v>
      </c>
      <c r="I19" s="43" t="s">
        <v>55</v>
      </c>
      <c r="J19" s="30">
        <f t="shared" si="0"/>
        <v>57820</v>
      </c>
    </row>
    <row r="20" spans="1:10" x14ac:dyDescent="0.2">
      <c r="A20" s="21" t="s">
        <v>87</v>
      </c>
      <c r="B20" s="22" t="s">
        <v>61</v>
      </c>
      <c r="C20" s="27" t="s">
        <v>62</v>
      </c>
      <c r="D20" s="21"/>
      <c r="E20" s="36">
        <v>1840</v>
      </c>
      <c r="F20" s="52"/>
      <c r="G20" s="30">
        <f t="shared" si="1"/>
        <v>1803.2</v>
      </c>
      <c r="H20" s="42">
        <v>4</v>
      </c>
      <c r="I20" s="43" t="s">
        <v>55</v>
      </c>
      <c r="J20" s="30">
        <f t="shared" si="0"/>
        <v>7212.8</v>
      </c>
    </row>
    <row r="21" spans="1:10" x14ac:dyDescent="0.2">
      <c r="A21" s="21" t="s">
        <v>88</v>
      </c>
      <c r="B21" s="22" t="s">
        <v>74</v>
      </c>
      <c r="C21" s="27" t="s">
        <v>75</v>
      </c>
      <c r="D21" s="21"/>
      <c r="E21" s="36">
        <v>3190</v>
      </c>
      <c r="F21" s="52"/>
      <c r="G21" s="30">
        <f t="shared" si="1"/>
        <v>3126.2</v>
      </c>
      <c r="H21" s="42">
        <v>4</v>
      </c>
      <c r="I21" s="43" t="s">
        <v>55</v>
      </c>
      <c r="J21" s="30">
        <f t="shared" si="0"/>
        <v>12504.8</v>
      </c>
    </row>
    <row r="22" spans="1:10" x14ac:dyDescent="0.2">
      <c r="A22" s="16" t="s">
        <v>89</v>
      </c>
      <c r="B22" s="17" t="s">
        <v>37</v>
      </c>
      <c r="C22" s="18" t="s">
        <v>36</v>
      </c>
      <c r="D22" s="19"/>
      <c r="E22" s="38"/>
      <c r="F22" s="52"/>
      <c r="G22" s="40"/>
      <c r="H22" s="40"/>
      <c r="I22" s="41"/>
      <c r="J22" s="41"/>
    </row>
    <row r="23" spans="1:10" x14ac:dyDescent="0.2">
      <c r="A23" s="21" t="s">
        <v>90</v>
      </c>
      <c r="B23" s="22" t="s">
        <v>9</v>
      </c>
      <c r="C23" s="27"/>
      <c r="D23" s="21"/>
      <c r="E23" s="36">
        <v>87</v>
      </c>
      <c r="F23" s="52"/>
      <c r="G23" s="30">
        <f t="shared" si="1"/>
        <v>85.26</v>
      </c>
      <c r="H23" s="42">
        <v>7</v>
      </c>
      <c r="I23" s="43" t="s">
        <v>56</v>
      </c>
      <c r="J23" s="30">
        <f t="shared" si="0"/>
        <v>596.82000000000005</v>
      </c>
    </row>
    <row r="24" spans="1:10" ht="38.25" x14ac:dyDescent="0.2">
      <c r="A24" s="16" t="s">
        <v>5</v>
      </c>
      <c r="B24" s="17" t="s">
        <v>27</v>
      </c>
      <c r="C24" s="18" t="s">
        <v>94</v>
      </c>
      <c r="D24" s="19"/>
      <c r="E24" s="38"/>
      <c r="F24" s="52"/>
      <c r="G24" s="40"/>
      <c r="H24" s="40"/>
      <c r="I24" s="41"/>
      <c r="J24" s="41"/>
    </row>
    <row r="25" spans="1:10" x14ac:dyDescent="0.2">
      <c r="A25" s="21" t="s">
        <v>14</v>
      </c>
      <c r="B25" s="24" t="s">
        <v>9</v>
      </c>
      <c r="C25" s="23"/>
      <c r="D25" s="21"/>
      <c r="E25" s="36">
        <v>87</v>
      </c>
      <c r="F25" s="52"/>
      <c r="G25" s="30">
        <f t="shared" si="1"/>
        <v>85.26</v>
      </c>
      <c r="H25" s="42">
        <v>7</v>
      </c>
      <c r="I25" s="43" t="s">
        <v>56</v>
      </c>
      <c r="J25" s="30">
        <f t="shared" si="0"/>
        <v>596.82000000000005</v>
      </c>
    </row>
    <row r="26" spans="1:10" x14ac:dyDescent="0.2">
      <c r="A26" s="16" t="s">
        <v>6</v>
      </c>
      <c r="B26" s="17" t="s">
        <v>32</v>
      </c>
      <c r="C26" s="18" t="s">
        <v>33</v>
      </c>
      <c r="D26" s="19"/>
      <c r="E26" s="38"/>
      <c r="F26" s="52"/>
      <c r="G26" s="40"/>
      <c r="H26" s="40"/>
      <c r="I26" s="41"/>
      <c r="J26" s="41"/>
    </row>
    <row r="27" spans="1:10" x14ac:dyDescent="0.2">
      <c r="A27" s="21" t="s">
        <v>15</v>
      </c>
      <c r="B27" s="22" t="s">
        <v>9</v>
      </c>
      <c r="C27" s="27"/>
      <c r="D27" s="21"/>
      <c r="E27" s="36">
        <v>87</v>
      </c>
      <c r="F27" s="52"/>
      <c r="G27" s="30">
        <f t="shared" si="1"/>
        <v>85.26</v>
      </c>
      <c r="H27" s="42">
        <v>7</v>
      </c>
      <c r="I27" s="43" t="s">
        <v>56</v>
      </c>
      <c r="J27" s="30">
        <f t="shared" si="0"/>
        <v>596.82000000000005</v>
      </c>
    </row>
    <row r="28" spans="1:10" x14ac:dyDescent="0.2">
      <c r="A28" s="21" t="s">
        <v>91</v>
      </c>
      <c r="B28" s="22" t="s">
        <v>79</v>
      </c>
      <c r="C28" s="27" t="s">
        <v>107</v>
      </c>
      <c r="D28" s="21"/>
      <c r="E28" s="36">
        <v>539</v>
      </c>
      <c r="F28" s="52"/>
      <c r="G28" s="30">
        <f t="shared" si="1"/>
        <v>528.22</v>
      </c>
      <c r="H28" s="42">
        <v>4</v>
      </c>
      <c r="I28" s="43" t="s">
        <v>55</v>
      </c>
      <c r="J28" s="30">
        <f t="shared" si="0"/>
        <v>2112.88</v>
      </c>
    </row>
    <row r="29" spans="1:10" ht="25.5" x14ac:dyDescent="0.2">
      <c r="A29" s="16" t="s">
        <v>92</v>
      </c>
      <c r="B29" s="17" t="s">
        <v>42</v>
      </c>
      <c r="C29" s="18" t="s">
        <v>70</v>
      </c>
      <c r="D29" s="19"/>
      <c r="E29" s="38"/>
      <c r="F29" s="52"/>
      <c r="G29" s="40"/>
      <c r="H29" s="40"/>
      <c r="I29" s="41"/>
      <c r="J29" s="41"/>
    </row>
    <row r="30" spans="1:10" x14ac:dyDescent="0.2">
      <c r="A30" s="21" t="s">
        <v>93</v>
      </c>
      <c r="B30" s="24" t="s">
        <v>9</v>
      </c>
      <c r="C30" s="23"/>
      <c r="D30" s="21"/>
      <c r="E30" s="36">
        <v>87</v>
      </c>
      <c r="F30" s="52"/>
      <c r="G30" s="30">
        <f t="shared" si="1"/>
        <v>85.26</v>
      </c>
      <c r="H30" s="42">
        <v>7</v>
      </c>
      <c r="I30" s="43" t="s">
        <v>56</v>
      </c>
      <c r="J30" s="30">
        <f t="shared" si="0"/>
        <v>596.82000000000005</v>
      </c>
    </row>
    <row r="31" spans="1:10" x14ac:dyDescent="0.2">
      <c r="A31" s="16" t="s">
        <v>7</v>
      </c>
      <c r="B31" s="17" t="s">
        <v>38</v>
      </c>
      <c r="C31" s="18" t="s">
        <v>39</v>
      </c>
      <c r="D31" s="19"/>
      <c r="E31" s="38"/>
      <c r="F31" s="52"/>
      <c r="G31" s="40"/>
      <c r="H31" s="40"/>
      <c r="I31" s="41"/>
      <c r="J31" s="41"/>
    </row>
    <row r="32" spans="1:10" x14ac:dyDescent="0.2">
      <c r="A32" s="28" t="s">
        <v>12</v>
      </c>
      <c r="B32" s="22" t="s">
        <v>9</v>
      </c>
      <c r="C32" s="23"/>
      <c r="D32" s="21"/>
      <c r="E32" s="36">
        <v>87</v>
      </c>
      <c r="F32" s="52"/>
      <c r="G32" s="30">
        <f t="shared" si="1"/>
        <v>85.26</v>
      </c>
      <c r="H32" s="42">
        <v>7</v>
      </c>
      <c r="I32" s="43" t="s">
        <v>56</v>
      </c>
      <c r="J32" s="30">
        <f t="shared" si="0"/>
        <v>596.82000000000005</v>
      </c>
    </row>
    <row r="33" spans="1:10" x14ac:dyDescent="0.2">
      <c r="A33" s="28" t="s">
        <v>95</v>
      </c>
      <c r="B33" s="22" t="s">
        <v>78</v>
      </c>
      <c r="C33" s="23" t="s">
        <v>108</v>
      </c>
      <c r="D33" s="21"/>
      <c r="E33" s="36">
        <v>1539</v>
      </c>
      <c r="F33" s="52"/>
      <c r="G33" s="30">
        <f t="shared" si="1"/>
        <v>1508.22</v>
      </c>
      <c r="H33" s="42">
        <v>4</v>
      </c>
      <c r="I33" s="43" t="s">
        <v>55</v>
      </c>
      <c r="J33" s="30">
        <f t="shared" si="0"/>
        <v>6032.88</v>
      </c>
    </row>
    <row r="34" spans="1:10" x14ac:dyDescent="0.2">
      <c r="A34" s="16" t="s">
        <v>96</v>
      </c>
      <c r="B34" s="17" t="s">
        <v>41</v>
      </c>
      <c r="C34" s="18" t="s">
        <v>40</v>
      </c>
      <c r="D34" s="19"/>
      <c r="E34" s="38"/>
      <c r="F34" s="52"/>
      <c r="G34" s="40"/>
      <c r="H34" s="40"/>
      <c r="I34" s="41"/>
      <c r="J34" s="41"/>
    </row>
    <row r="35" spans="1:10" x14ac:dyDescent="0.2">
      <c r="A35" s="28" t="s">
        <v>97</v>
      </c>
      <c r="B35" s="22" t="s">
        <v>9</v>
      </c>
      <c r="C35" s="23"/>
      <c r="D35" s="21"/>
      <c r="E35" s="36">
        <v>87</v>
      </c>
      <c r="F35" s="52"/>
      <c r="G35" s="30">
        <f t="shared" si="1"/>
        <v>85.26</v>
      </c>
      <c r="H35" s="42">
        <v>7</v>
      </c>
      <c r="I35" s="43" t="s">
        <v>56</v>
      </c>
      <c r="J35" s="30">
        <f t="shared" si="0"/>
        <v>596.82000000000005</v>
      </c>
    </row>
    <row r="36" spans="1:10" x14ac:dyDescent="0.2">
      <c r="A36" s="16" t="s">
        <v>98</v>
      </c>
      <c r="B36" s="17" t="s">
        <v>32</v>
      </c>
      <c r="C36" s="18" t="s">
        <v>45</v>
      </c>
      <c r="D36" s="19"/>
      <c r="E36" s="38"/>
      <c r="F36" s="52"/>
      <c r="G36" s="40"/>
      <c r="H36" s="40"/>
      <c r="I36" s="41"/>
      <c r="J36" s="41"/>
    </row>
    <row r="37" spans="1:10" x14ac:dyDescent="0.2">
      <c r="A37" s="28" t="s">
        <v>99</v>
      </c>
      <c r="B37" s="22" t="s">
        <v>9</v>
      </c>
      <c r="C37" s="23"/>
      <c r="D37" s="21"/>
      <c r="E37" s="36">
        <v>87</v>
      </c>
      <c r="F37" s="52"/>
      <c r="G37" s="30">
        <f t="shared" si="1"/>
        <v>85.26</v>
      </c>
      <c r="H37" s="42">
        <v>7</v>
      </c>
      <c r="I37" s="43" t="s">
        <v>56</v>
      </c>
      <c r="J37" s="30">
        <f t="shared" si="0"/>
        <v>596.82000000000005</v>
      </c>
    </row>
    <row r="38" spans="1:10" ht="13.5" customHeight="1" x14ac:dyDescent="0.2">
      <c r="A38" s="16" t="s">
        <v>8</v>
      </c>
      <c r="B38" s="17" t="s">
        <v>43</v>
      </c>
      <c r="C38" s="18" t="s">
        <v>44</v>
      </c>
      <c r="D38" s="19"/>
      <c r="E38" s="38"/>
      <c r="F38" s="52"/>
      <c r="G38" s="40"/>
      <c r="H38" s="40"/>
      <c r="I38" s="41"/>
      <c r="J38" s="41"/>
    </row>
    <row r="39" spans="1:10" s="3" customFormat="1" ht="15" x14ac:dyDescent="0.25">
      <c r="A39" s="21" t="s">
        <v>11</v>
      </c>
      <c r="B39" s="22" t="s">
        <v>9</v>
      </c>
      <c r="C39" s="23"/>
      <c r="D39" s="21"/>
      <c r="E39" s="36">
        <v>87</v>
      </c>
      <c r="F39" s="52"/>
      <c r="G39" s="30">
        <f t="shared" si="1"/>
        <v>85.26</v>
      </c>
      <c r="H39" s="42">
        <v>7</v>
      </c>
      <c r="I39" s="43" t="s">
        <v>56</v>
      </c>
      <c r="J39" s="30">
        <f t="shared" ref="J39:J50" si="2">G39*H39</f>
        <v>596.82000000000005</v>
      </c>
    </row>
    <row r="40" spans="1:10" x14ac:dyDescent="0.2">
      <c r="A40" s="16" t="s">
        <v>16</v>
      </c>
      <c r="B40" s="17" t="s">
        <v>28</v>
      </c>
      <c r="C40" s="18" t="s">
        <v>31</v>
      </c>
      <c r="D40" s="19"/>
      <c r="E40" s="38"/>
      <c r="F40" s="52"/>
      <c r="G40" s="40"/>
      <c r="H40" s="40"/>
      <c r="I40" s="41"/>
      <c r="J40" s="41"/>
    </row>
    <row r="41" spans="1:10" x14ac:dyDescent="0.2">
      <c r="A41" s="21" t="s">
        <v>17</v>
      </c>
      <c r="B41" s="22" t="s">
        <v>9</v>
      </c>
      <c r="C41" s="23"/>
      <c r="D41" s="21"/>
      <c r="E41" s="36">
        <v>87</v>
      </c>
      <c r="F41" s="52"/>
      <c r="G41" s="30">
        <f t="shared" si="1"/>
        <v>85.26</v>
      </c>
      <c r="H41" s="42">
        <v>7</v>
      </c>
      <c r="I41" s="43" t="s">
        <v>56</v>
      </c>
      <c r="J41" s="30">
        <f t="shared" si="2"/>
        <v>596.82000000000005</v>
      </c>
    </row>
    <row r="42" spans="1:10" x14ac:dyDescent="0.2">
      <c r="A42" s="21" t="s">
        <v>100</v>
      </c>
      <c r="B42" s="22" t="s">
        <v>58</v>
      </c>
      <c r="C42" s="23" t="s">
        <v>117</v>
      </c>
      <c r="D42" s="21" t="s">
        <v>115</v>
      </c>
      <c r="E42" s="36">
        <v>12740</v>
      </c>
      <c r="F42" s="52"/>
      <c r="G42" s="30">
        <f t="shared" si="1"/>
        <v>12485.2</v>
      </c>
      <c r="H42" s="42">
        <v>4</v>
      </c>
      <c r="I42" s="43" t="s">
        <v>55</v>
      </c>
      <c r="J42" s="30">
        <f t="shared" si="2"/>
        <v>49940.800000000003</v>
      </c>
    </row>
    <row r="43" spans="1:10" ht="15" customHeight="1" x14ac:dyDescent="0.2">
      <c r="A43" s="21" t="s">
        <v>101</v>
      </c>
      <c r="B43" s="22" t="s">
        <v>76</v>
      </c>
      <c r="C43" s="23" t="s">
        <v>77</v>
      </c>
      <c r="D43" s="21"/>
      <c r="E43" s="36">
        <v>1170</v>
      </c>
      <c r="F43" s="52"/>
      <c r="G43" s="30">
        <f t="shared" si="1"/>
        <v>1146.5999999999999</v>
      </c>
      <c r="H43" s="42">
        <v>4</v>
      </c>
      <c r="I43" s="43" t="s">
        <v>55</v>
      </c>
      <c r="J43" s="30">
        <f t="shared" si="2"/>
        <v>4586.3999999999996</v>
      </c>
    </row>
    <row r="44" spans="1:10" x14ac:dyDescent="0.2">
      <c r="A44" s="16" t="s">
        <v>18</v>
      </c>
      <c r="B44" s="17" t="s">
        <v>28</v>
      </c>
      <c r="C44" s="18" t="s">
        <v>13</v>
      </c>
      <c r="D44" s="19"/>
      <c r="E44" s="38"/>
      <c r="F44" s="52"/>
      <c r="G44" s="40"/>
      <c r="H44" s="40"/>
      <c r="I44" s="41"/>
      <c r="J44" s="41"/>
    </row>
    <row r="45" spans="1:10" x14ac:dyDescent="0.2">
      <c r="A45" s="21" t="s">
        <v>19</v>
      </c>
      <c r="B45" s="22" t="s">
        <v>9</v>
      </c>
      <c r="C45" s="23"/>
      <c r="D45" s="21"/>
      <c r="E45" s="36">
        <v>87</v>
      </c>
      <c r="F45" s="52"/>
      <c r="G45" s="30">
        <f t="shared" si="1"/>
        <v>85.26</v>
      </c>
      <c r="H45" s="42">
        <v>7</v>
      </c>
      <c r="I45" s="43" t="s">
        <v>56</v>
      </c>
      <c r="J45" s="30">
        <f t="shared" si="2"/>
        <v>596.82000000000005</v>
      </c>
    </row>
    <row r="46" spans="1:10" x14ac:dyDescent="0.2">
      <c r="A46" s="21" t="s">
        <v>102</v>
      </c>
      <c r="B46" s="22" t="s">
        <v>64</v>
      </c>
      <c r="C46" s="23" t="s">
        <v>65</v>
      </c>
      <c r="D46" s="21" t="s">
        <v>115</v>
      </c>
      <c r="E46" s="37">
        <v>5790</v>
      </c>
      <c r="F46" s="52"/>
      <c r="G46" s="30">
        <f t="shared" si="1"/>
        <v>5674.2</v>
      </c>
      <c r="H46" s="42">
        <v>4</v>
      </c>
      <c r="I46" s="43" t="s">
        <v>55</v>
      </c>
      <c r="J46" s="30">
        <f t="shared" si="2"/>
        <v>22696.799999999999</v>
      </c>
    </row>
    <row r="47" spans="1:10" x14ac:dyDescent="0.2">
      <c r="A47" s="16" t="s">
        <v>20</v>
      </c>
      <c r="B47" s="17" t="s">
        <v>29</v>
      </c>
      <c r="C47" s="18" t="s">
        <v>22</v>
      </c>
      <c r="D47" s="19"/>
      <c r="E47" s="38"/>
      <c r="F47" s="52"/>
      <c r="G47" s="40"/>
      <c r="H47" s="40"/>
      <c r="I47" s="41"/>
      <c r="J47" s="41"/>
    </row>
    <row r="48" spans="1:10" x14ac:dyDescent="0.2">
      <c r="A48" s="21" t="s">
        <v>21</v>
      </c>
      <c r="B48" s="22" t="s">
        <v>9</v>
      </c>
      <c r="C48" s="23"/>
      <c r="D48" s="21"/>
      <c r="E48" s="36">
        <v>87</v>
      </c>
      <c r="F48" s="52"/>
      <c r="G48" s="30">
        <f t="shared" si="1"/>
        <v>85.26</v>
      </c>
      <c r="H48" s="42">
        <v>7</v>
      </c>
      <c r="I48" s="43" t="s">
        <v>56</v>
      </c>
      <c r="J48" s="30">
        <f t="shared" si="2"/>
        <v>596.82000000000005</v>
      </c>
    </row>
    <row r="49" spans="1:10" s="13" customFormat="1" x14ac:dyDescent="0.2">
      <c r="A49" s="16" t="s">
        <v>103</v>
      </c>
      <c r="B49" s="17" t="s">
        <v>30</v>
      </c>
      <c r="C49" s="18" t="s">
        <v>23</v>
      </c>
      <c r="D49" s="19"/>
      <c r="E49" s="38"/>
      <c r="F49" s="52"/>
      <c r="G49" s="40"/>
      <c r="H49" s="40"/>
      <c r="I49" s="41"/>
      <c r="J49" s="41"/>
    </row>
    <row r="50" spans="1:10" x14ac:dyDescent="0.2">
      <c r="A50" s="21" t="s">
        <v>104</v>
      </c>
      <c r="B50" s="31" t="s">
        <v>9</v>
      </c>
      <c r="C50" s="32"/>
      <c r="D50" s="33"/>
      <c r="E50" s="39">
        <v>87</v>
      </c>
      <c r="F50" s="53"/>
      <c r="G50" s="30">
        <f t="shared" si="1"/>
        <v>85.26</v>
      </c>
      <c r="H50" s="44">
        <v>7</v>
      </c>
      <c r="I50" s="45" t="s">
        <v>56</v>
      </c>
      <c r="J50" s="30">
        <f t="shared" si="2"/>
        <v>596.82000000000005</v>
      </c>
    </row>
    <row r="51" spans="1:10" ht="14.25" customHeight="1" x14ac:dyDescent="0.2">
      <c r="A51" s="21"/>
      <c r="B51" s="54" t="s">
        <v>52</v>
      </c>
      <c r="C51" s="55"/>
      <c r="D51" s="55"/>
      <c r="E51" s="55"/>
      <c r="F51" s="55"/>
      <c r="G51" s="55"/>
      <c r="H51" s="55"/>
      <c r="I51" s="56"/>
      <c r="J51" s="34">
        <f>SUM(J7:J50)</f>
        <v>215321.68000000008</v>
      </c>
    </row>
    <row r="52" spans="1:10" ht="15.75" customHeight="1" x14ac:dyDescent="0.2">
      <c r="A52" s="21"/>
      <c r="B52" s="54" t="s">
        <v>53</v>
      </c>
      <c r="C52" s="55"/>
      <c r="D52" s="55"/>
      <c r="E52" s="55"/>
      <c r="F52" s="55"/>
      <c r="G52" s="55"/>
      <c r="H52" s="55"/>
      <c r="I52" s="56"/>
      <c r="J52" s="34">
        <f>J51*0.21</f>
        <v>45217.552800000012</v>
      </c>
    </row>
    <row r="53" spans="1:10" ht="15.6" customHeight="1" x14ac:dyDescent="0.2">
      <c r="A53" s="20"/>
      <c r="B53" s="54" t="s">
        <v>54</v>
      </c>
      <c r="C53" s="55"/>
      <c r="D53" s="55"/>
      <c r="E53" s="55"/>
      <c r="F53" s="55"/>
      <c r="G53" s="55"/>
      <c r="H53" s="55"/>
      <c r="I53" s="56"/>
      <c r="J53" s="34">
        <f>J51+J52</f>
        <v>260539.23280000009</v>
      </c>
    </row>
    <row r="54" spans="1:10" ht="15.6" customHeight="1" x14ac:dyDescent="0.2">
      <c r="A54" s="5"/>
      <c r="B54" s="6"/>
      <c r="C54" s="7"/>
      <c r="D54" s="8"/>
      <c r="E54" s="9"/>
      <c r="F54" s="10"/>
      <c r="G54" s="11"/>
      <c r="H54" s="10"/>
      <c r="I54" s="10"/>
      <c r="J54" s="35"/>
    </row>
    <row r="55" spans="1:10" ht="32.25" customHeight="1" x14ac:dyDescent="0.2">
      <c r="A55" s="47" t="s">
        <v>25</v>
      </c>
      <c r="B55" s="47"/>
      <c r="C55" s="47"/>
      <c r="D55" s="47"/>
      <c r="E55" s="47"/>
      <c r="F55" s="47"/>
      <c r="G55" s="47"/>
      <c r="H55" s="47"/>
      <c r="I55" s="47"/>
      <c r="J55" s="47"/>
    </row>
    <row r="56" spans="1:10" x14ac:dyDescent="0.2">
      <c r="B56" s="46" t="s">
        <v>116</v>
      </c>
      <c r="G56" s="5"/>
    </row>
    <row r="57" spans="1:10" x14ac:dyDescent="0.2">
      <c r="G57" s="5"/>
    </row>
    <row r="58" spans="1:10" ht="15.75" customHeight="1" x14ac:dyDescent="0.2">
      <c r="G58" s="5"/>
    </row>
    <row r="59" spans="1:10" hidden="1" x14ac:dyDescent="0.2">
      <c r="G59" s="5"/>
    </row>
    <row r="60" spans="1:10" ht="27" hidden="1" customHeight="1" x14ac:dyDescent="0.2">
      <c r="G60" s="5"/>
    </row>
    <row r="61" spans="1:10" x14ac:dyDescent="0.2">
      <c r="G61" s="5"/>
    </row>
    <row r="62" spans="1:10" x14ac:dyDescent="0.2">
      <c r="G62" s="5"/>
    </row>
    <row r="63" spans="1:10" x14ac:dyDescent="0.2">
      <c r="G63" s="5"/>
    </row>
    <row r="64" spans="1:10" x14ac:dyDescent="0.2">
      <c r="G64" s="5"/>
    </row>
    <row r="65" spans="7:7" ht="18" customHeight="1" x14ac:dyDescent="0.2">
      <c r="G65" s="5"/>
    </row>
  </sheetData>
  <mergeCells count="7">
    <mergeCell ref="A55:J55"/>
    <mergeCell ref="B3:J3"/>
    <mergeCell ref="B4:J4"/>
    <mergeCell ref="F7:F50"/>
    <mergeCell ref="B51:I51"/>
    <mergeCell ref="B52:I52"/>
    <mergeCell ref="B53:I53"/>
  </mergeCells>
  <phoneticPr fontId="0" type="noConversion"/>
  <pageMargins left="0.39370078740157483" right="0.19685039370078741"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9" sqref="B49"/>
    </sheetView>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Dirzanauskas, Dalius</dc:creator>
  <cp:lastModifiedBy>Lina Laurinaitienė</cp:lastModifiedBy>
  <cp:lastPrinted>2017-05-15T05:44:11Z</cp:lastPrinted>
  <dcterms:created xsi:type="dcterms:W3CDTF">2007-02-27T18:55:57Z</dcterms:created>
  <dcterms:modified xsi:type="dcterms:W3CDTF">2017-10-04T08:07:56Z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-871853788</vt:i4>
  </property>
  <property fmtid="{D5CDD505-2E9C-101B-9397-08002B2CF9AE}" pid="4" name="_EmailSubject">
    <vt:lpwstr>Dėl serviso sutarties atnaujinimo</vt:lpwstr>
  </property>
  <property fmtid="{D5CDD505-2E9C-101B-9397-08002B2CF9AE}" pid="5" name="_AuthorEmail">
    <vt:lpwstr>dalius.dirzanauskas@siemens-healthineers.com</vt:lpwstr>
  </property>
  <property fmtid="{D5CDD505-2E9C-101B-9397-08002B2CF9AE}" pid="6" name="_AuthorEmailDisplayName">
    <vt:lpwstr>Dirzanauskas, Dalius (HC WEA NRB FIN SV CS LIT)</vt:lpwstr>
  </property>
  <property fmtid="{D5CDD505-2E9C-101B-9397-08002B2CF9AE}" pid="7" name="_ReviewingToolsShownOnce">
    <vt:lpwstr/>
  </property>
</Properties>
</file>