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valakeviciute\Desktop\2026 02\!NEW\"/>
    </mc:Choice>
  </mc:AlternateContent>
  <xr:revisionPtr revIDLastSave="0" documentId="8_{776A1C57-FE17-4A58-B586-C3CB3F638BB5}" xr6:coauthVersionLast="47" xr6:coauthVersionMax="47" xr10:uidLastSave="{00000000-0000-0000-0000-000000000000}"/>
  <bookViews>
    <workbookView xWindow="7050" yWindow="2235" windowWidth="19860" windowHeight="11295" xr2:uid="{00000000-000D-0000-FFFF-FFFF00000000}"/>
  </bookViews>
  <sheets>
    <sheet name="Pasiūlymas" sheetId="1" r:id="rId1"/>
    <sheet name="Subtiekėjai ir priedai" sheetId="2" state="hidden"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1" l="1"/>
  <c r="F92" i="1"/>
  <c r="G104" i="1" s="1"/>
  <c r="G82" i="1"/>
  <c r="F76" i="1"/>
  <c r="F81" i="1" s="1"/>
  <c r="F82" i="1" s="1"/>
  <c r="F83" i="1" s="1"/>
  <c r="G66" i="1"/>
  <c r="F59" i="1"/>
  <c r="G65" i="1" s="1"/>
  <c r="G49" i="1"/>
  <c r="F37" i="1"/>
  <c r="F48" i="1" s="1"/>
  <c r="F49" i="1" s="1"/>
  <c r="F50" i="1" s="1"/>
  <c r="G21" i="1"/>
  <c r="G48" i="1" l="1"/>
  <c r="G81" i="1"/>
  <c r="F65" i="1"/>
  <c r="F66" i="1" s="1"/>
  <c r="F67" i="1" s="1"/>
  <c r="F104" i="1"/>
  <c r="F105" i="1" s="1"/>
  <c r="F106" i="1" s="1"/>
</calcChain>
</file>

<file path=xl/sharedStrings.xml><?xml version="1.0" encoding="utf-8"?>
<sst xmlns="http://schemas.openxmlformats.org/spreadsheetml/2006/main" count="237" uniqueCount="187">
  <si>
    <t>PIRKIMO SĄLYGŲ PRIEDAS "PASIŪLYMO FORMA"</t>
  </si>
  <si>
    <t>VIENKARTINĖS MEDICININĖS PASKIRTIES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</si>
  <si>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</si>
  <si>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</si>
  <si>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</si>
  <si>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</si>
  <si>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</si>
  <si>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</si>
  <si>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</si>
  <si>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</si>
  <si>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</si>
  <si>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</si>
  <si>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</si>
  <si>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</si>
  <si>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</si>
  <si>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</si>
  <si>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</si>
  <si>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</si>
  <si>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</si>
  <si>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</si>
  <si>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</si>
  <si>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</si>
  <si>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</si>
  <si>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</si>
  <si>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</si>
  <si>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</si>
  <si>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</si>
  <si>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TRACHEOSTOMINIAI VAMZDELIAI SU REGULIUOJAMU FLANŠU(ARMUOTAS)</t>
  </si>
  <si>
    <t>Tiekėjo pasiūlymas:</t>
  </si>
  <si>
    <t>Nr.</t>
  </si>
  <si>
    <t>Pavadinimas</t>
  </si>
  <si>
    <t>Mato vienetas</t>
  </si>
  <si>
    <t>Kaina be PVM, Eur</t>
  </si>
  <si>
    <t>Suma be PVM, Eur</t>
  </si>
  <si>
    <t>Gamintojas, modelis, prekės kodas</t>
  </si>
  <si>
    <t>Gamintojo techninės charakteristikos ir atitikimo techniniams reikalavimams patvirtinimas su nuoroda į kartu su pasiūlymu pateikto dokumento puslapį. Pildo tiekėjas↓</t>
  </si>
  <si>
    <t>1.</t>
  </si>
  <si>
    <t>Tracheostominiai vamzdeliai su reguliuojamu flanšu(armuotas)</t>
  </si>
  <si>
    <t>1.1.</t>
  </si>
  <si>
    <t>vnt.</t>
  </si>
  <si>
    <t>1.1.1.</t>
  </si>
  <si>
    <t>Dydžiai: 7-11 mm</t>
  </si>
  <si>
    <t>1.1.2.</t>
  </si>
  <si>
    <t xml:space="preserve">Išmatavimai :Dydis 7 - O.D. 10.4mm (±1mm), ilgis 69.0mm (±1mm);Dydis 8 - O.D. 11.4mm (±1mm), ilgis 96.0mm (±1mm);Dydis 9 - O.D. 12.4mm (±1mm), ilgis 122.0mm (±1mm);Dydis 10 - O.D. 13.4mm (±1mm), ilgis 122.0mm (±1mm);Dydis 11 - O.D. 14.4mm (±1mm), ilgis 123.0mm (±1mm); </t>
  </si>
  <si>
    <t>1.1.3.</t>
  </si>
  <si>
    <t>PVC arba lygiavertės medžiagos vamzdelis lenktas stačiu kampu</t>
  </si>
  <si>
    <t>1.1.4.</t>
  </si>
  <si>
    <t>lankstus, skaidrus</t>
  </si>
  <si>
    <t>1.1.5.</t>
  </si>
  <si>
    <t>poliruotas distalinis galas, atraumatinis</t>
  </si>
  <si>
    <t>1.1.6.</t>
  </si>
  <si>
    <t>Standartinė jungtis proksimaliniame gale</t>
  </si>
  <si>
    <t>1.1.7.</t>
  </si>
  <si>
    <t>Fiksacinis reguliuojamas flanšas su užsirakinančiais žiedais</t>
  </si>
  <si>
    <t>1.1.8.</t>
  </si>
  <si>
    <t>Žemo slėgio manžetė</t>
  </si>
  <si>
    <t>1.1.9.</t>
  </si>
  <si>
    <t>Rinkinyje suformuotas atsiurbimo kateteris</t>
  </si>
  <si>
    <t>1.1.10.</t>
  </si>
  <si>
    <t>1 lipni kaklo juosta</t>
  </si>
  <si>
    <t>Suma be PVM</t>
  </si>
  <si>
    <t>Taikomas PVM dydis (%)</t>
  </si>
  <si>
    <t>PVM suma</t>
  </si>
  <si>
    <t>Suma su PVM</t>
  </si>
  <si>
    <t>Dalies biudžetas su PVM: 1260 Eur</t>
  </si>
  <si>
    <t>2. DALIS</t>
  </si>
  <si>
    <t>TRACHEOSTOMINIAI VAMZDELIAI SU VIDINE KANIULE</t>
  </si>
  <si>
    <t>2.</t>
  </si>
  <si>
    <t>Tracheostominiai vamzdeliai su vidine kaniule</t>
  </si>
  <si>
    <t>2.1.</t>
  </si>
  <si>
    <t>2.1.1.</t>
  </si>
  <si>
    <t>Dydžiai: 6-10 mm</t>
  </si>
  <si>
    <t>2.1.2.</t>
  </si>
  <si>
    <t>Išmatavimai :Dydis 6 - O.D. 9.2mm (±1mm), ilgis 73.0mm (±1mm);Dydis 7 - O.D. 10.5mm (±1mm), ilgis 79.0mm (±1mm);Dydis 8 - O.D. 11.6mm (±1mm), ilgis 87.0mm (±1mm);Dydis 9 - O.D. 12.6mm (±1mm), ilgis 93.0mm (±1mm);Dydis 10 - O.D. 13.6mm (±1mm), ilgis 100.0mm (±1mm);</t>
  </si>
  <si>
    <t>2.1.3.</t>
  </si>
  <si>
    <t>Suformuotas pagal žmogaus anatomiją flančas, vamzdelio lenktumas 105° (±0.1°)</t>
  </si>
  <si>
    <t>2.1.4.</t>
  </si>
  <si>
    <t>Užapvalinti galiuko krašteliai mažina traumavimą</t>
  </si>
  <si>
    <t>2.1.5.</t>
  </si>
  <si>
    <t>Į komplektą įeina: išorinė kaniulė su kaklo plokštele, dvi vidinės kaniulės pakeitimui, dangteliai (1 vnt.) , fonacijos vožtuvas, kaklo raištis, jungtis. Turi būti galimybė kaniules įsigyti papildomai</t>
  </si>
  <si>
    <t>Dalies biudžetas su PVM: 756 Eur</t>
  </si>
  <si>
    <t>3. DALIS</t>
  </si>
  <si>
    <t>TRACHEOSTOMINIŲ VAMZDELIŲ BE MANŽETĖS RINKINYS</t>
  </si>
  <si>
    <t>3.</t>
  </si>
  <si>
    <t>Tracheostominių vamzdelių be manžetės rinkinys</t>
  </si>
  <si>
    <t>3.1.</t>
  </si>
  <si>
    <t>3.1.1.</t>
  </si>
  <si>
    <t>Dydžiai: 3-6,5 mm</t>
  </si>
  <si>
    <t>3.1.2.</t>
  </si>
  <si>
    <t>Dydžiai:3,0 (O.D. - 4.2mm (±0.1mm); 3,5 (O.D. - 4.9mm (±0.1mm);4,0 (O.D. - 5.5mm (±0.1mm);4,5 (O.D. - 6.2mm (±0.1mm);5,0 (O.D. - 6.9mm (±0.1mm);5,5 (O.D. - 7.5mm (±0.1mm);6,0 (O.D. - 8.2mm (±0.1mm);6,5 (O.D. - 8.8mm (±0.1mm).</t>
  </si>
  <si>
    <t>3.1.3.</t>
  </si>
  <si>
    <t>Pagamintas iš skaidraus PVC arba lygiavertės medžiagos</t>
  </si>
  <si>
    <t>3.1.4.</t>
  </si>
  <si>
    <t>Ant vamzdelio nurodytas dydis ir gamintojas, rentgenokontrastinis visame ilgyje iki pačio galiuko, užapavalintas, įstrižo pjūvio galas užtikrina atraumatinę intubaciją</t>
  </si>
  <si>
    <t>Dalies biudžetas su PVM: 126 Eur</t>
  </si>
  <si>
    <t>4. DALIS</t>
  </si>
  <si>
    <t>TRACHEOSTOMINIAI VAMZDELIAI PRAILGINTI, BE MANŽETĖS</t>
  </si>
  <si>
    <t>4.</t>
  </si>
  <si>
    <t>Tracheostominiai vamzdeliai prailginti, be manžetės</t>
  </si>
  <si>
    <t>4.1.</t>
  </si>
  <si>
    <t>4.1.1.</t>
  </si>
  <si>
    <t>Dydžiai: 7-10 mm</t>
  </si>
  <si>
    <t>4.1.2.</t>
  </si>
  <si>
    <t>Dydis 7 - O.D. 10.0mm (±1mm), ilgis 93.0mm (±1mm);Dydis 8 - O.D. 11.0mm (±1mm), ilgis 96.0mm (±1mm);Dydis 9 - O.D. 12.0mm (±1mm), ilgis 99.0mm (±1mm);Dydis 10 - O.D. 13.0mm (±1mm), ilgis 102.0mm (±1mm);</t>
  </si>
  <si>
    <t>4.1.3.</t>
  </si>
  <si>
    <t>Vienkartinis, sterilioje pakuotėje</t>
  </si>
  <si>
    <t>4.1.4.</t>
  </si>
  <si>
    <t>Baltos spalvos, pagamintas iš PVC arba lygiavertės medžiagos</t>
  </si>
  <si>
    <t>4.1.5.</t>
  </si>
  <si>
    <t>Sudėtyje nėra latekso ir ftalatų</t>
  </si>
  <si>
    <t>4.1.6.</t>
  </si>
  <si>
    <t>Užapvalintu atraumatiniu galu</t>
  </si>
  <si>
    <t>4.1.7.</t>
  </si>
  <si>
    <t>Rentgenokontrastinis</t>
  </si>
  <si>
    <t>4.1.8.</t>
  </si>
  <si>
    <t>Su standartine 15 mm jungtimi</t>
  </si>
  <si>
    <t>4.1.9.</t>
  </si>
  <si>
    <t>Prailginta tiek vidinė, tiek išorinė kaniulės</t>
  </si>
  <si>
    <t>4.1.10.</t>
  </si>
  <si>
    <t xml:space="preserve"> flanšas yra vartomas ir prisitaiko pagal kaklo judesius </t>
  </si>
  <si>
    <t>4.1.11.</t>
  </si>
  <si>
    <t xml:space="preserve"> Rinkinyje - kaklo raištis, vamzdelio stabilumui išlaikyti</t>
  </si>
  <si>
    <t>Dalies biudžetas su PVM: 976,5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</si>
  <si>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</si>
  <si>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</si>
  <si>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</si>
  <si>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</si>
  <si>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</si>
  <si>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</si>
  <si>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</si>
  <si>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</si>
  <si>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</si>
  <si>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</si>
  <si>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</si>
  <si>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</si>
  <si>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</si>
  <si>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</si>
  <si>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</si>
  <si>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</si>
  <si>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</si>
  <si>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</si>
  <si>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</si>
  <si>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</si>
  <si>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</si>
  <si>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</si>
  <si>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14577-12 2025-12-08 12:58:07</t>
  </si>
  <si>
    <t>Preliminarus kekis</t>
  </si>
  <si>
    <t>Primed, Optima Basic, 102033,  102034,  102035,  102036,  102037</t>
  </si>
  <si>
    <t>Primed, Priflex suction, 203714, 203715, 203716, 203717, 203718</t>
  </si>
  <si>
    <t>Wellead, Tracheostomy tube uncuffed, (gamintojas neturi kataloginio REF kodo. Prekės užsakomos pagal pavadinimą ir dydį)</t>
  </si>
  <si>
    <t>Kaunas</t>
  </si>
  <si>
    <t>UAB "EazyMed"</t>
  </si>
  <si>
    <t>J. Pabrėžos 24 A, Kaunas, LT-46321</t>
  </si>
  <si>
    <t>LT100013345013</t>
  </si>
  <si>
    <t>AB „Swedbank“, bankas
Banko kodas 73000
LT727300010162797643</t>
  </si>
  <si>
    <t>-</t>
  </si>
  <si>
    <t>Primed, Proline XT basic, 1002170, 1002180, 1002190, 1002110</t>
  </si>
  <si>
    <t>Dydžiai: 7-11 mm
Žr. "3 Katalogai".pdf, 3 psl.</t>
  </si>
  <si>
    <t>PVC medžiagos vamzdelis lenktas stačiu kampu
Žr. "3 Katalogai".pdf, 3 psl.</t>
  </si>
  <si>
    <t>Išmatavimai :Dydis 7 - O.D. 10.4mm , ilgis 69.0mm ;Dydis 8 - O.D. 11.4mm , ilgis 96.0mm ;Dydis 9 - O.D. 12.4mm, ilgis 122.0mm ;Dydis 10 - O.D. 13.4mm , ilgis 122.0mm ;Dydis 11 - O.D. 14.4mm , ilgis 123.0mm; 
Žr. "3 Katalogai".pdf, 3, 4 psl.</t>
  </si>
  <si>
    <t>poliruotas distalinis galas, atraumatinis
Žr. "3 Katalogai".pdf, 2-4 psl.</t>
  </si>
  <si>
    <t>lankstus, skaidrus
Žr. "3 Katalogai".pdf, 2, 4 psl.</t>
  </si>
  <si>
    <t>Standartinė jungtis proksimaliniame gale
Žr. "3 Katalogai".pdf, 4 psl.</t>
  </si>
  <si>
    <t>Fiksacinis reguliuojamas flanšas su užsirakinančiais žiedais
Žr. "3 Katalogai".pdf, 1 psl.</t>
  </si>
  <si>
    <t>Žemo slėgio manžetė
Žr. "3 Katalogai".pdf, 4 psl.</t>
  </si>
  <si>
    <t>Rinkinyje suformuotas atsiurbimo kateteris
Žr. "3 Katalogai".pdf, 4 psl.</t>
  </si>
  <si>
    <t>1 lipni kaklo juosta
Žr. "3 Katalogai".pdf, 4 psl.</t>
  </si>
  <si>
    <t>Išmatavimai :Dydis 6 - O.D. 9.2mm, ilgis 73.0mm; Dydis 7 - O.D. 10.5mm, ilgis 79.0mm; Dydis 8 - O.D. 11.6mm, ilgis 87.0mm ;Dydis 9 - O.D. 12.6mm, ilgis 93.0mm ;Dydis 10 - O.D. 13.6mm , ilgis 100.0mm ;
Žr. "3 Katalogai".pdf, 7, 8 psl.</t>
  </si>
  <si>
    <t>Suformuotas pagal žmogaus anatomiją flančas, vamzdelio lenktumas 105°
Žr. "3 Katalogai".pdf, 7 psl.</t>
  </si>
  <si>
    <t>Užapvalinti galiuko krašteliai mažina traumavimą
Žr. "3 Katalogai".pdf, 8 psl.</t>
  </si>
  <si>
    <t>Į komplektą įeina: išorinė kaniulė su kaklo plokštele, dvi vidinės kaniulės pakeitimui, dangteliai (1 vnt.), fonacijos vožtuvas, kaklo raištis, jungtis. Yra galimybė kaniules įsigyti papildomai
Žr. "3 Katalogai".pdf, 8 psl.</t>
  </si>
  <si>
    <t>Dydžiai: 6-10 mm
Žr. "3 Katalogai".pdf, 5-8 psl.</t>
  </si>
  <si>
    <t>Dydžiai: 3-6,5 mm
Žr. "3 Katalogai".pdf, 9 psl.</t>
  </si>
  <si>
    <t>Dydžiai:3,0 (O.D. - 4.2mm; 3,5 (O.D. - 4.9mm );4,0 (O.D. - 5.5mm );4,5 (O.D. - 6.2mm );5,0 (O.D. - 6.9mm);5,5 (O.D. - 7.5mm);6,0 (O.D. - 8.2mm );6,5 (O.D. - 8.8mm).
Žr. "3 Katalogai".pdf, 9 psl.</t>
  </si>
  <si>
    <t>Pagamintas iš skaidraus PVC arba lygiavertės medžiagos
Žr. "3 Katalogai".pdf, 9 psl.</t>
  </si>
  <si>
    <t>Ant vamzdelio nurodytas dydis ir gamintojas, rentgenokontrastinis visame ilgyje iki pačio galiuko, užapavalintas, įstrižo pjūvio galas užtikrina atraumatinę intubaciją
Žr. "3 Katalogai".pdf, 9 psl.</t>
  </si>
  <si>
    <t>Dydžiai: 7-10 mm
Žr. "3 Katalogai".pdf, 11, 12 psl.</t>
  </si>
  <si>
    <t>Dydis 7 - O.D. 10.0mm, ilgis 93.0mm;Dydis 8 - O.D. 11.0mm , ilgis 96.0mm ;Dydis 9 - O.D. 12.0mm, ilgis 99.0mm;Dydis 10 - O.D. 13.0mm , ilgis 102.0mm;
Žr. "3 Katalogai".pdf, 11, 12 psl.</t>
  </si>
  <si>
    <t>Vienkartinis, sterilioje pakuotėje
Žr. "3 Katalogai".pdf, 10-12 psl.</t>
  </si>
  <si>
    <t>Baltos spalvos, pagamintas iš PVC 
Žr. "3 Katalogai".pdf, 12 psl.</t>
  </si>
  <si>
    <t>Sudėtyje nėra latekso ir ftalatų
Žr. "3 Katalogai".pdf, 12 psl.</t>
  </si>
  <si>
    <t>Užapvalintu atraumatiniu galu
Žr. "3 Katalogai".pdf, 12 psl.</t>
  </si>
  <si>
    <t>Rentgenokontrastinis
Žr. "3 Katalogai".pdf, 12 psl.</t>
  </si>
  <si>
    <t>Su standartine 15 mm jungtimi
Žr. "3 Katalogai".pdf, 12 psl.</t>
  </si>
  <si>
    <t>Prailginta tiek vidinė, tiek išorinė kaniulės
Žr. "3 Katalogai".pdf, 11 psl.</t>
  </si>
  <si>
    <t xml:space="preserve"> flanšas yra vartomas ir prisitaiko pagal kaklo judesius 
Žr. "3 Katalogai".pdf, 10 psl.</t>
  </si>
  <si>
    <t xml:space="preserve"> Rinkinyje - kaklo raištis, vamzdelio stabilumui išlaikyti
Žr. "3 Katalogai".pdf, 12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</si>
</sst>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4" borderId="23" xfId="0" applyFont="1" applyFill="1" applyBorder="1" applyAlignment="1">
      <alignment horizontal="center"/>
    </xf>
    <xf numFmtId="14" fontId="1" fillId="5" borderId="1" xfId="0" applyNumberFormat="1" applyFont="1" applyFill="1" applyBorder="1" applyProtection="1">
      <protection locked="0"/>
    </xf>
    <xf numFmtId="0" fontId="1" fillId="5" borderId="23" xfId="0" applyFont="1" applyFill="1" applyBorder="1" applyAlignment="1" applyProtection="1">
      <alignment wrapText="1"/>
      <protection locked="0"/>
    </xf>
    <xf numFmtId="0" fontId="1" fillId="2" borderId="0" xfId="0" applyFont="1" applyFill="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6"/>
  <sheetViews>
    <sheetView tabSelected="1" topLeftCell="A10" zoomScale="78" zoomScaleNormal="78" workbookViewId="0">
      <selection activeCell="C20" sqref="C17: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46010</v>
      </c>
    </row>
    <row r="9" spans="1:6" x14ac:dyDescent="0.25">
      <c r="A9" s="4" t="s">
        <v>5</v>
      </c>
      <c r="B9" s="13">
        <v>2031</v>
      </c>
    </row>
    <row r="10" spans="1:6" x14ac:dyDescent="0.25">
      <c r="A10" s="4" t="s">
        <v>6</v>
      </c>
      <c r="B10" s="13" t="s">
        <v>150</v>
      </c>
    </row>
    <row r="12" spans="1:6" ht="15.75" x14ac:dyDescent="0.25">
      <c r="A12" s="35" t="s">
        <v>7</v>
      </c>
      <c r="B12" s="36"/>
      <c r="C12" s="32" t="s">
        <v>151</v>
      </c>
      <c r="D12" s="33"/>
      <c r="E12" s="33"/>
      <c r="F12" s="34"/>
    </row>
    <row r="13" spans="1:6" ht="15.95" customHeight="1" x14ac:dyDescent="0.25">
      <c r="A13" s="40" t="s">
        <v>8</v>
      </c>
      <c r="B13" s="41"/>
      <c r="C13" s="32">
        <v>305593486</v>
      </c>
      <c r="D13" s="33"/>
      <c r="E13" s="33"/>
      <c r="F13" s="34"/>
    </row>
    <row r="14" spans="1:6" ht="15.95" customHeight="1" x14ac:dyDescent="0.25">
      <c r="A14" s="40" t="s">
        <v>9</v>
      </c>
      <c r="B14" s="41"/>
      <c r="C14" s="32" t="s">
        <v>152</v>
      </c>
      <c r="D14" s="33"/>
      <c r="E14" s="33"/>
      <c r="F14" s="34"/>
    </row>
    <row r="15" spans="1:6" ht="15.95" customHeight="1" x14ac:dyDescent="0.25">
      <c r="A15" s="35" t="s">
        <v>10</v>
      </c>
      <c r="B15" s="36"/>
      <c r="C15" s="32" t="s">
        <v>153</v>
      </c>
      <c r="D15" s="33"/>
      <c r="E15" s="33"/>
      <c r="F15" s="34"/>
    </row>
    <row r="16" spans="1:6" ht="63" customHeight="1" x14ac:dyDescent="0.25">
      <c r="A16" s="45" t="s">
        <v>11</v>
      </c>
      <c r="B16" s="41"/>
      <c r="C16" s="32" t="s">
        <v>154</v>
      </c>
      <c r="D16" s="33"/>
      <c r="E16" s="33"/>
      <c r="F16" s="34"/>
    </row>
    <row r="17" spans="1:7" ht="15.95" customHeight="1" x14ac:dyDescent="0.25">
      <c r="A17" s="35" t="s">
        <v>12</v>
      </c>
      <c r="B17" s="36"/>
      <c r="C17" s="32"/>
      <c r="D17" s="33"/>
      <c r="E17" s="33"/>
      <c r="F17" s="34"/>
    </row>
    <row r="18" spans="1:7" ht="15.95" customHeight="1" x14ac:dyDescent="0.25">
      <c r="A18" s="35" t="s">
        <v>13</v>
      </c>
      <c r="B18" s="36"/>
      <c r="C18" s="44"/>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1.099999999999994" customHeight="1" x14ac:dyDescent="0.25">
      <c r="A21" s="37" t="s">
        <v>16</v>
      </c>
      <c r="B21" s="38"/>
      <c r="C21" s="42" t="s">
        <v>155</v>
      </c>
      <c r="D21" s="43"/>
      <c r="E21" s="43"/>
      <c r="F21" s="43"/>
      <c r="G21" s="14" t="str">
        <f>IF((SUMPRODUCT(--(C21=""))&gt;0), "Privaloma užpildyti, kai taikomi pašalinimo pagrindai", "")</f>
        <v/>
      </c>
    </row>
    <row r="22" spans="1:7" ht="18" customHeight="1" x14ac:dyDescent="0.25">
      <c r="A22" s="5"/>
      <c r="B22" s="5"/>
      <c r="C22" s="6"/>
      <c r="D22" s="6"/>
      <c r="E22" s="6"/>
      <c r="F22" s="6"/>
    </row>
    <row r="23" spans="1:7" x14ac:dyDescent="0.25">
      <c r="A23" s="46"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s="10" customFormat="1" ht="105" x14ac:dyDescent="0.25">
      <c r="A35" s="25" t="s">
        <v>29</v>
      </c>
      <c r="B35" s="25" t="s">
        <v>30</v>
      </c>
      <c r="C35" s="25" t="s">
        <v>146</v>
      </c>
      <c r="D35" s="25" t="s">
        <v>31</v>
      </c>
      <c r="E35" s="25" t="s">
        <v>32</v>
      </c>
      <c r="F35" s="25" t="s">
        <v>33</v>
      </c>
      <c r="G35" s="25" t="s">
        <v>34</v>
      </c>
      <c r="H35" s="25" t="s">
        <v>35</v>
      </c>
    </row>
    <row r="36" spans="1:8" x14ac:dyDescent="0.25">
      <c r="A36" s="16" t="s">
        <v>36</v>
      </c>
      <c r="B36" s="16" t="s">
        <v>37</v>
      </c>
      <c r="C36" s="17"/>
      <c r="D36" s="17"/>
      <c r="E36" s="17"/>
      <c r="F36" s="17"/>
      <c r="G36" s="17"/>
      <c r="H36" s="17"/>
    </row>
    <row r="37" spans="1:8" ht="45" x14ac:dyDescent="0.25">
      <c r="A37" s="17" t="s">
        <v>38</v>
      </c>
      <c r="B37" s="17" t="s">
        <v>37</v>
      </c>
      <c r="C37" s="27">
        <v>20</v>
      </c>
      <c r="D37" s="27" t="s">
        <v>39</v>
      </c>
      <c r="E37" s="18">
        <v>60</v>
      </c>
      <c r="F37" s="17">
        <f>IF(ISBLANK(E37),"", PRODUCT(C37,E37))</f>
        <v>1200</v>
      </c>
      <c r="G37" s="29" t="s">
        <v>148</v>
      </c>
      <c r="H37" s="17"/>
    </row>
    <row r="38" spans="1:8" ht="30" x14ac:dyDescent="0.25">
      <c r="A38" s="17" t="s">
        <v>40</v>
      </c>
      <c r="B38" s="17" t="s">
        <v>41</v>
      </c>
      <c r="C38" s="17"/>
      <c r="D38" s="17"/>
      <c r="E38" s="17"/>
      <c r="F38" s="17"/>
      <c r="G38" s="17"/>
      <c r="H38" s="29" t="s">
        <v>157</v>
      </c>
    </row>
    <row r="39" spans="1:8" ht="135" x14ac:dyDescent="0.25">
      <c r="A39" s="17" t="s">
        <v>42</v>
      </c>
      <c r="B39" s="26" t="s">
        <v>43</v>
      </c>
      <c r="C39" s="17"/>
      <c r="D39" s="17"/>
      <c r="E39" s="17"/>
      <c r="F39" s="17"/>
      <c r="G39" s="17"/>
      <c r="H39" s="29" t="s">
        <v>159</v>
      </c>
    </row>
    <row r="40" spans="1:8" ht="45" x14ac:dyDescent="0.25">
      <c r="A40" s="17" t="s">
        <v>44</v>
      </c>
      <c r="B40" s="17" t="s">
        <v>45</v>
      </c>
      <c r="C40" s="17"/>
      <c r="D40" s="17"/>
      <c r="E40" s="17"/>
      <c r="F40" s="17"/>
      <c r="G40" s="17"/>
      <c r="H40" s="29" t="s">
        <v>158</v>
      </c>
    </row>
    <row r="41" spans="1:8" ht="30" x14ac:dyDescent="0.25">
      <c r="A41" s="17" t="s">
        <v>46</v>
      </c>
      <c r="B41" s="17" t="s">
        <v>47</v>
      </c>
      <c r="C41" s="17"/>
      <c r="D41" s="17"/>
      <c r="E41" s="17"/>
      <c r="F41" s="17"/>
      <c r="G41" s="17"/>
      <c r="H41" s="29" t="s">
        <v>161</v>
      </c>
    </row>
    <row r="42" spans="1:8" ht="45" x14ac:dyDescent="0.25">
      <c r="A42" s="17" t="s">
        <v>48</v>
      </c>
      <c r="B42" s="17" t="s">
        <v>49</v>
      </c>
      <c r="C42" s="17"/>
      <c r="D42" s="17"/>
      <c r="E42" s="17"/>
      <c r="F42" s="17"/>
      <c r="G42" s="17"/>
      <c r="H42" s="29" t="s">
        <v>160</v>
      </c>
    </row>
    <row r="43" spans="1:8" ht="45" x14ac:dyDescent="0.25">
      <c r="A43" s="17" t="s">
        <v>50</v>
      </c>
      <c r="B43" s="17" t="s">
        <v>51</v>
      </c>
      <c r="C43" s="17"/>
      <c r="D43" s="17"/>
      <c r="E43" s="17"/>
      <c r="F43" s="17"/>
      <c r="G43" s="17"/>
      <c r="H43" s="29" t="s">
        <v>162</v>
      </c>
    </row>
    <row r="44" spans="1:8" ht="45" x14ac:dyDescent="0.25">
      <c r="A44" s="17" t="s">
        <v>52</v>
      </c>
      <c r="B44" s="17" t="s">
        <v>53</v>
      </c>
      <c r="C44" s="17"/>
      <c r="D44" s="17"/>
      <c r="E44" s="17"/>
      <c r="F44" s="17"/>
      <c r="G44" s="17"/>
      <c r="H44" s="29" t="s">
        <v>163</v>
      </c>
    </row>
    <row r="45" spans="1:8" ht="30" x14ac:dyDescent="0.25">
      <c r="A45" s="17" t="s">
        <v>54</v>
      </c>
      <c r="B45" s="17" t="s">
        <v>55</v>
      </c>
      <c r="C45" s="17"/>
      <c r="D45" s="17"/>
      <c r="E45" s="17"/>
      <c r="F45" s="17"/>
      <c r="G45" s="17"/>
      <c r="H45" s="29" t="s">
        <v>164</v>
      </c>
    </row>
    <row r="46" spans="1:8" ht="45" x14ac:dyDescent="0.25">
      <c r="A46" s="17" t="s">
        <v>56</v>
      </c>
      <c r="B46" s="17" t="s">
        <v>57</v>
      </c>
      <c r="C46" s="17"/>
      <c r="D46" s="17"/>
      <c r="E46" s="17"/>
      <c r="F46" s="17"/>
      <c r="G46" s="17"/>
      <c r="H46" s="29" t="s">
        <v>165</v>
      </c>
    </row>
    <row r="47" spans="1:8" ht="30" x14ac:dyDescent="0.25">
      <c r="A47" s="17" t="s">
        <v>58</v>
      </c>
      <c r="B47" s="17" t="s">
        <v>59</v>
      </c>
      <c r="C47" s="17"/>
      <c r="D47" s="17"/>
      <c r="E47" s="17"/>
      <c r="F47" s="17"/>
      <c r="G47" s="17"/>
      <c r="H47" s="29" t="s">
        <v>166</v>
      </c>
    </row>
    <row r="48" spans="1:8" x14ac:dyDescent="0.25">
      <c r="E48" s="16" t="s">
        <v>60</v>
      </c>
      <c r="F48" s="16">
        <f>IF((COUNT(C37:C47)&lt;&gt;COUNT(F37:F47)),"", ROUND(SUM(F37:F47),2))</f>
        <v>1200</v>
      </c>
      <c r="G48" s="14" t="str">
        <f>IF((COUNT(C37:C47)&lt;&gt;COUNT(F37:F47)),"Neužpildytos visų objektų kainos", "")</f>
        <v/>
      </c>
    </row>
    <row r="49" spans="1:8" x14ac:dyDescent="0.25">
      <c r="C49" s="16" t="s">
        <v>61</v>
      </c>
      <c r="D49" s="19">
        <v>5</v>
      </c>
      <c r="E49" s="16" t="s">
        <v>62</v>
      </c>
      <c r="F49" s="16">
        <f>IF(OR(F48="",D49=""),"", ROUND(PRODUCT(D49,F48)/100,2))</f>
        <v>60</v>
      </c>
      <c r="G49" s="14" t="str">
        <f>IF(D49="", "Nurodykite taikomą PVM dydį", "")</f>
        <v/>
      </c>
    </row>
    <row r="50" spans="1:8" x14ac:dyDescent="0.25">
      <c r="E50" s="16" t="s">
        <v>63</v>
      </c>
      <c r="F50" s="16">
        <f>IF(ISBLANK(F49), "", ROUND(SUM(F48:F49),2))</f>
        <v>1260</v>
      </c>
      <c r="G50" s="14" t="s">
        <v>64</v>
      </c>
    </row>
    <row r="54" spans="1:8" x14ac:dyDescent="0.25">
      <c r="A54" s="12" t="s">
        <v>65</v>
      </c>
      <c r="B54" s="12" t="s">
        <v>66</v>
      </c>
    </row>
    <row r="56" spans="1:8" x14ac:dyDescent="0.25">
      <c r="A56" s="12" t="s">
        <v>28</v>
      </c>
    </row>
    <row r="57" spans="1:8" s="10" customFormat="1" ht="105" x14ac:dyDescent="0.25">
      <c r="A57" s="25" t="s">
        <v>29</v>
      </c>
      <c r="B57" s="25" t="s">
        <v>30</v>
      </c>
      <c r="C57" s="25" t="s">
        <v>146</v>
      </c>
      <c r="D57" s="25" t="s">
        <v>31</v>
      </c>
      <c r="E57" s="25" t="s">
        <v>32</v>
      </c>
      <c r="F57" s="25" t="s">
        <v>33</v>
      </c>
      <c r="G57" s="25" t="s">
        <v>34</v>
      </c>
      <c r="H57" s="25" t="s">
        <v>35</v>
      </c>
    </row>
    <row r="58" spans="1:8" x14ac:dyDescent="0.25">
      <c r="A58" s="16" t="s">
        <v>67</v>
      </c>
      <c r="B58" s="16" t="s">
        <v>68</v>
      </c>
      <c r="C58" s="17"/>
      <c r="D58" s="17"/>
      <c r="E58" s="17"/>
      <c r="F58" s="17"/>
      <c r="G58" s="17"/>
      <c r="H58" s="17"/>
    </row>
    <row r="59" spans="1:8" ht="45" x14ac:dyDescent="0.25">
      <c r="A59" s="17" t="s">
        <v>69</v>
      </c>
      <c r="B59" s="17" t="s">
        <v>68</v>
      </c>
      <c r="C59" s="27">
        <v>20</v>
      </c>
      <c r="D59" s="27" t="s">
        <v>39</v>
      </c>
      <c r="E59" s="18">
        <v>36</v>
      </c>
      <c r="F59" s="17">
        <f>IF(ISBLANK(E59),"", PRODUCT(C59,E59))</f>
        <v>720</v>
      </c>
      <c r="G59" s="29" t="s">
        <v>147</v>
      </c>
      <c r="H59" s="17"/>
    </row>
    <row r="60" spans="1:8" ht="30" x14ac:dyDescent="0.25">
      <c r="A60" s="17" t="s">
        <v>70</v>
      </c>
      <c r="B60" s="17" t="s">
        <v>71</v>
      </c>
      <c r="C60" s="17"/>
      <c r="D60" s="17"/>
      <c r="E60" s="17"/>
      <c r="F60" s="17"/>
      <c r="G60" s="17"/>
      <c r="H60" s="29" t="s">
        <v>171</v>
      </c>
    </row>
    <row r="61" spans="1:8" ht="120" x14ac:dyDescent="0.25">
      <c r="A61" s="17" t="s">
        <v>72</v>
      </c>
      <c r="B61" s="26" t="s">
        <v>73</v>
      </c>
      <c r="C61" s="17"/>
      <c r="D61" s="17"/>
      <c r="E61" s="17"/>
      <c r="F61" s="17"/>
      <c r="G61" s="17"/>
      <c r="H61" s="29" t="s">
        <v>167</v>
      </c>
    </row>
    <row r="62" spans="1:8" ht="60" x14ac:dyDescent="0.25">
      <c r="A62" s="17" t="s">
        <v>74</v>
      </c>
      <c r="B62" s="17" t="s">
        <v>75</v>
      </c>
      <c r="C62" s="17"/>
      <c r="D62" s="17"/>
      <c r="E62" s="17"/>
      <c r="F62" s="17"/>
      <c r="G62" s="17"/>
      <c r="H62" s="29" t="s">
        <v>168</v>
      </c>
    </row>
    <row r="63" spans="1:8" ht="45" x14ac:dyDescent="0.25">
      <c r="A63" s="17" t="s">
        <v>76</v>
      </c>
      <c r="B63" s="17" t="s">
        <v>77</v>
      </c>
      <c r="C63" s="17"/>
      <c r="D63" s="17"/>
      <c r="E63" s="17"/>
      <c r="F63" s="17"/>
      <c r="G63" s="17"/>
      <c r="H63" s="29" t="s">
        <v>169</v>
      </c>
    </row>
    <row r="64" spans="1:8" ht="120" x14ac:dyDescent="0.25">
      <c r="A64" s="17" t="s">
        <v>78</v>
      </c>
      <c r="B64" s="26" t="s">
        <v>79</v>
      </c>
      <c r="C64" s="17"/>
      <c r="D64" s="17"/>
      <c r="E64" s="17"/>
      <c r="F64" s="17"/>
      <c r="G64" s="17"/>
      <c r="H64" s="29" t="s">
        <v>170</v>
      </c>
    </row>
    <row r="65" spans="1:8" x14ac:dyDescent="0.25">
      <c r="E65" s="16" t="s">
        <v>60</v>
      </c>
      <c r="F65" s="16">
        <f>IF((COUNT(C59:C64)&lt;&gt;COUNT(F59:F64)),"", ROUND(SUM(F59:F64),2))</f>
        <v>720</v>
      </c>
      <c r="G65" s="14" t="str">
        <f>IF((COUNT(C59:C64)&lt;&gt;COUNT(F59:F64)),"Neužpildytos visų objektų kainos", "")</f>
        <v/>
      </c>
    </row>
    <row r="66" spans="1:8" x14ac:dyDescent="0.25">
      <c r="C66" s="16" t="s">
        <v>61</v>
      </c>
      <c r="D66" s="19">
        <v>5</v>
      </c>
      <c r="E66" s="16" t="s">
        <v>62</v>
      </c>
      <c r="F66" s="16">
        <f>IF(OR(F65="",D66=""),"", ROUND(PRODUCT(D66,F65)/100,2))</f>
        <v>36</v>
      </c>
      <c r="G66" s="14" t="str">
        <f>IF(D66="", "Nurodykite taikomą PVM dydį", "")</f>
        <v/>
      </c>
    </row>
    <row r="67" spans="1:8" x14ac:dyDescent="0.25">
      <c r="E67" s="16" t="s">
        <v>63</v>
      </c>
      <c r="F67" s="16">
        <f>IF(ISBLANK(F66), "", ROUND(SUM(F65:F66),2))</f>
        <v>756</v>
      </c>
      <c r="G67" s="14" t="s">
        <v>80</v>
      </c>
    </row>
    <row r="71" spans="1:8" x14ac:dyDescent="0.25">
      <c r="A71" s="12" t="s">
        <v>81</v>
      </c>
      <c r="B71" s="12" t="s">
        <v>82</v>
      </c>
    </row>
    <row r="73" spans="1:8" x14ac:dyDescent="0.25">
      <c r="A73" s="12" t="s">
        <v>28</v>
      </c>
    </row>
    <row r="74" spans="1:8" s="10" customFormat="1" ht="105" x14ac:dyDescent="0.25">
      <c r="A74" s="25" t="s">
        <v>29</v>
      </c>
      <c r="B74" s="25" t="s">
        <v>30</v>
      </c>
      <c r="C74" s="25" t="s">
        <v>146</v>
      </c>
      <c r="D74" s="25" t="s">
        <v>31</v>
      </c>
      <c r="E74" s="25" t="s">
        <v>32</v>
      </c>
      <c r="F74" s="25" t="s">
        <v>33</v>
      </c>
      <c r="G74" s="25" t="s">
        <v>34</v>
      </c>
      <c r="H74" s="25" t="s">
        <v>35</v>
      </c>
    </row>
    <row r="75" spans="1:8" x14ac:dyDescent="0.25">
      <c r="A75" s="16" t="s">
        <v>83</v>
      </c>
      <c r="B75" s="16" t="s">
        <v>84</v>
      </c>
      <c r="C75" s="17"/>
      <c r="D75" s="17"/>
      <c r="E75" s="17"/>
      <c r="F75" s="17"/>
      <c r="G75" s="17"/>
      <c r="H75" s="17"/>
    </row>
    <row r="76" spans="1:8" ht="90" x14ac:dyDescent="0.25">
      <c r="A76" s="17" t="s">
        <v>85</v>
      </c>
      <c r="B76" s="17" t="s">
        <v>84</v>
      </c>
      <c r="C76" s="27">
        <v>20</v>
      </c>
      <c r="D76" s="27" t="s">
        <v>39</v>
      </c>
      <c r="E76" s="18">
        <v>6</v>
      </c>
      <c r="F76" s="17">
        <f>IF(ISBLANK(E76),"", PRODUCT(C76,E76))</f>
        <v>120</v>
      </c>
      <c r="G76" s="29" t="s">
        <v>149</v>
      </c>
      <c r="H76" s="17"/>
    </row>
    <row r="77" spans="1:8" ht="30" x14ac:dyDescent="0.25">
      <c r="A77" s="17" t="s">
        <v>86</v>
      </c>
      <c r="B77" s="17" t="s">
        <v>87</v>
      </c>
      <c r="C77" s="17"/>
      <c r="D77" s="17"/>
      <c r="E77" s="17"/>
      <c r="F77" s="17"/>
      <c r="G77" s="17"/>
      <c r="H77" s="29" t="s">
        <v>172</v>
      </c>
    </row>
    <row r="78" spans="1:8" ht="105" x14ac:dyDescent="0.25">
      <c r="A78" s="17" t="s">
        <v>88</v>
      </c>
      <c r="B78" s="26" t="s">
        <v>89</v>
      </c>
      <c r="C78" s="17"/>
      <c r="D78" s="17"/>
      <c r="E78" s="17"/>
      <c r="F78" s="17"/>
      <c r="G78" s="17"/>
      <c r="H78" s="29" t="s">
        <v>173</v>
      </c>
    </row>
    <row r="79" spans="1:8" ht="45" x14ac:dyDescent="0.25">
      <c r="A79" s="17" t="s">
        <v>90</v>
      </c>
      <c r="B79" s="17" t="s">
        <v>91</v>
      </c>
      <c r="C79" s="17"/>
      <c r="D79" s="17"/>
      <c r="E79" s="17"/>
      <c r="F79" s="17"/>
      <c r="G79" s="17"/>
      <c r="H79" s="29" t="s">
        <v>174</v>
      </c>
    </row>
    <row r="80" spans="1:8" ht="120" x14ac:dyDescent="0.25">
      <c r="A80" s="17" t="s">
        <v>92</v>
      </c>
      <c r="B80" s="26" t="s">
        <v>93</v>
      </c>
      <c r="C80" s="17"/>
      <c r="D80" s="17"/>
      <c r="E80" s="17"/>
      <c r="F80" s="17"/>
      <c r="G80" s="17"/>
      <c r="H80" s="29" t="s">
        <v>175</v>
      </c>
    </row>
    <row r="81" spans="1:8" x14ac:dyDescent="0.25">
      <c r="E81" s="16" t="s">
        <v>60</v>
      </c>
      <c r="F81" s="16">
        <f>IF((COUNT(C76:C80)&lt;&gt;COUNT(F76:F80)),"", ROUND(SUM(F76:F80),2))</f>
        <v>120</v>
      </c>
      <c r="G81" s="14" t="str">
        <f>IF((COUNT(C76:C80)&lt;&gt;COUNT(F76:F80)),"Neužpildytos visų objektų kainos", "")</f>
        <v/>
      </c>
    </row>
    <row r="82" spans="1:8" x14ac:dyDescent="0.25">
      <c r="C82" s="16" t="s">
        <v>61</v>
      </c>
      <c r="D82" s="19">
        <v>5</v>
      </c>
      <c r="E82" s="16" t="s">
        <v>62</v>
      </c>
      <c r="F82" s="16">
        <f>IF(OR(F81="",D82=""),"", ROUND(PRODUCT(D82,F81)/100,2))</f>
        <v>6</v>
      </c>
      <c r="G82" s="14" t="str">
        <f>IF(D82="", "Nurodykite taikomą PVM dydį", "")</f>
        <v/>
      </c>
    </row>
    <row r="83" spans="1:8" x14ac:dyDescent="0.25">
      <c r="E83" s="16" t="s">
        <v>63</v>
      </c>
      <c r="F83" s="16">
        <f>IF(ISBLANK(F82), "", ROUND(SUM(F81:F82),2))</f>
        <v>126</v>
      </c>
      <c r="G83" s="14" t="s">
        <v>94</v>
      </c>
    </row>
    <row r="87" spans="1:8" x14ac:dyDescent="0.25">
      <c r="A87" s="12" t="s">
        <v>95</v>
      </c>
      <c r="B87" s="12" t="s">
        <v>96</v>
      </c>
    </row>
    <row r="89" spans="1:8" x14ac:dyDescent="0.25">
      <c r="A89" s="12" t="s">
        <v>28</v>
      </c>
    </row>
    <row r="90" spans="1:8" s="10" customFormat="1" ht="105" x14ac:dyDescent="0.25">
      <c r="A90" s="25" t="s">
        <v>29</v>
      </c>
      <c r="B90" s="25" t="s">
        <v>30</v>
      </c>
      <c r="C90" s="25" t="s">
        <v>146</v>
      </c>
      <c r="D90" s="25" t="s">
        <v>31</v>
      </c>
      <c r="E90" s="25" t="s">
        <v>32</v>
      </c>
      <c r="F90" s="25" t="s">
        <v>33</v>
      </c>
      <c r="G90" s="25" t="s">
        <v>34</v>
      </c>
      <c r="H90" s="25" t="s">
        <v>35</v>
      </c>
    </row>
    <row r="91" spans="1:8" x14ac:dyDescent="0.25">
      <c r="A91" s="16" t="s">
        <v>97</v>
      </c>
      <c r="B91" s="16" t="s">
        <v>98</v>
      </c>
      <c r="C91" s="17"/>
      <c r="D91" s="17"/>
      <c r="E91" s="17"/>
      <c r="F91" s="17"/>
      <c r="G91" s="17"/>
      <c r="H91" s="17"/>
    </row>
    <row r="92" spans="1:8" ht="45" x14ac:dyDescent="0.25">
      <c r="A92" s="17" t="s">
        <v>99</v>
      </c>
      <c r="B92" s="17" t="s">
        <v>98</v>
      </c>
      <c r="C92" s="27">
        <v>20</v>
      </c>
      <c r="D92" s="27" t="s">
        <v>39</v>
      </c>
      <c r="E92" s="18">
        <v>46.5</v>
      </c>
      <c r="F92" s="17">
        <f>IF(ISBLANK(E92),"", PRODUCT(C92,E92))</f>
        <v>930</v>
      </c>
      <c r="G92" s="29" t="s">
        <v>156</v>
      </c>
      <c r="H92" s="17"/>
    </row>
    <row r="93" spans="1:8" ht="30" x14ac:dyDescent="0.25">
      <c r="A93" s="17" t="s">
        <v>100</v>
      </c>
      <c r="B93" s="17" t="s">
        <v>101</v>
      </c>
      <c r="C93" s="17"/>
      <c r="D93" s="17"/>
      <c r="E93" s="17"/>
      <c r="F93" s="17"/>
      <c r="G93" s="17"/>
      <c r="H93" s="30" t="s">
        <v>176</v>
      </c>
    </row>
    <row r="94" spans="1:8" ht="90" x14ac:dyDescent="0.25">
      <c r="A94" s="17" t="s">
        <v>102</v>
      </c>
      <c r="B94" s="26" t="s">
        <v>103</v>
      </c>
      <c r="C94" s="17"/>
      <c r="D94" s="17"/>
      <c r="E94" s="17"/>
      <c r="F94" s="17"/>
      <c r="G94" s="17"/>
      <c r="H94" s="29" t="s">
        <v>177</v>
      </c>
    </row>
    <row r="95" spans="1:8" ht="45" x14ac:dyDescent="0.25">
      <c r="A95" s="17" t="s">
        <v>104</v>
      </c>
      <c r="B95" s="17" t="s">
        <v>105</v>
      </c>
      <c r="C95" s="17"/>
      <c r="D95" s="17"/>
      <c r="E95" s="17"/>
      <c r="F95" s="17"/>
      <c r="G95" s="17"/>
      <c r="H95" s="29" t="s">
        <v>178</v>
      </c>
    </row>
    <row r="96" spans="1:8" ht="45" x14ac:dyDescent="0.25">
      <c r="A96" s="17" t="s">
        <v>106</v>
      </c>
      <c r="B96" s="17" t="s">
        <v>107</v>
      </c>
      <c r="C96" s="17"/>
      <c r="D96" s="17"/>
      <c r="E96" s="17"/>
      <c r="F96" s="17"/>
      <c r="G96" s="17"/>
      <c r="H96" s="29" t="s">
        <v>179</v>
      </c>
    </row>
    <row r="97" spans="1:8" ht="30" x14ac:dyDescent="0.25">
      <c r="A97" s="17" t="s">
        <v>108</v>
      </c>
      <c r="B97" s="17" t="s">
        <v>109</v>
      </c>
      <c r="C97" s="17"/>
      <c r="D97" s="17"/>
      <c r="E97" s="17"/>
      <c r="F97" s="17"/>
      <c r="G97" s="17"/>
      <c r="H97" s="29" t="s">
        <v>180</v>
      </c>
    </row>
    <row r="98" spans="1:8" ht="30" x14ac:dyDescent="0.25">
      <c r="A98" s="17" t="s">
        <v>110</v>
      </c>
      <c r="B98" s="17" t="s">
        <v>111</v>
      </c>
      <c r="C98" s="17"/>
      <c r="D98" s="17"/>
      <c r="E98" s="17"/>
      <c r="F98" s="17"/>
      <c r="G98" s="17"/>
      <c r="H98" s="29" t="s">
        <v>181</v>
      </c>
    </row>
    <row r="99" spans="1:8" ht="30" x14ac:dyDescent="0.25">
      <c r="A99" s="17" t="s">
        <v>112</v>
      </c>
      <c r="B99" s="17" t="s">
        <v>113</v>
      </c>
      <c r="C99" s="17"/>
      <c r="D99" s="17"/>
      <c r="E99" s="17"/>
      <c r="F99" s="17"/>
      <c r="G99" s="17"/>
      <c r="H99" s="29" t="s">
        <v>182</v>
      </c>
    </row>
    <row r="100" spans="1:8" ht="30" x14ac:dyDescent="0.25">
      <c r="A100" s="17" t="s">
        <v>114</v>
      </c>
      <c r="B100" s="17" t="s">
        <v>115</v>
      </c>
      <c r="C100" s="17"/>
      <c r="D100" s="17"/>
      <c r="E100" s="17"/>
      <c r="F100" s="17"/>
      <c r="G100" s="17"/>
      <c r="H100" s="29" t="s">
        <v>183</v>
      </c>
    </row>
    <row r="101" spans="1:8" ht="45" x14ac:dyDescent="0.25">
      <c r="A101" s="17" t="s">
        <v>116</v>
      </c>
      <c r="B101" s="17" t="s">
        <v>117</v>
      </c>
      <c r="C101" s="17"/>
      <c r="D101" s="17"/>
      <c r="E101" s="17"/>
      <c r="F101" s="17"/>
      <c r="G101" s="17"/>
      <c r="H101" s="29" t="s">
        <v>184</v>
      </c>
    </row>
    <row r="102" spans="1:8" ht="45" x14ac:dyDescent="0.25">
      <c r="A102" s="17" t="s">
        <v>118</v>
      </c>
      <c r="B102" s="17" t="s">
        <v>119</v>
      </c>
      <c r="C102" s="17"/>
      <c r="D102" s="17"/>
      <c r="E102" s="17"/>
      <c r="F102" s="17"/>
      <c r="G102" s="17"/>
      <c r="H102" s="29" t="s">
        <v>185</v>
      </c>
    </row>
    <row r="103" spans="1:8" ht="45" x14ac:dyDescent="0.25">
      <c r="A103" s="17" t="s">
        <v>120</v>
      </c>
      <c r="B103" s="17" t="s">
        <v>121</v>
      </c>
      <c r="C103" s="17"/>
      <c r="D103" s="17"/>
      <c r="E103" s="17"/>
      <c r="F103" s="17"/>
      <c r="G103" s="17"/>
      <c r="H103" s="29" t="s">
        <v>186</v>
      </c>
    </row>
    <row r="104" spans="1:8" x14ac:dyDescent="0.25">
      <c r="E104" s="16" t="s">
        <v>60</v>
      </c>
      <c r="F104" s="16">
        <f>IF((COUNT(C92:C103)&lt;&gt;COUNT(F92:F103)),"", ROUND(SUM(F92:F103),2))</f>
        <v>930</v>
      </c>
      <c r="G104" s="14" t="str">
        <f>IF((COUNT(C92:C103)&lt;&gt;COUNT(F92:F103)),"Neužpildytos visų objektų kainos", "")</f>
        <v/>
      </c>
    </row>
    <row r="105" spans="1:8" x14ac:dyDescent="0.25">
      <c r="C105" s="16" t="s">
        <v>61</v>
      </c>
      <c r="D105" s="19">
        <v>5</v>
      </c>
      <c r="E105" s="16" t="s">
        <v>62</v>
      </c>
      <c r="F105" s="16">
        <f>IF(OR(F104="",D105=""),"", ROUND(PRODUCT(D105,F104)/100,2))</f>
        <v>46.5</v>
      </c>
      <c r="G105" s="14" t="str">
        <f>IF(D105="", "Nurodykite taikomą PVM dydį", "")</f>
        <v/>
      </c>
    </row>
    <row r="106" spans="1:8" x14ac:dyDescent="0.25">
      <c r="E106" s="16" t="s">
        <v>63</v>
      </c>
      <c r="F106" s="16">
        <f>IF(ISBLANK(F105), "", ROUND(SUM(F104:F105),2))</f>
        <v>976.5</v>
      </c>
      <c r="G106" s="14" t="s">
        <v>122</v>
      </c>
    </row>
  </sheetData>
  <sheetProtection deleteColumns="0" deleteRows="0"/>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123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69" t="s">
        <v>124</v>
      </c>
      <c r="B5" s="58"/>
      <c r="C5" s="56" t="s">
        <v>125</v>
      </c>
      <c r="D5" s="57"/>
      <c r="E5" s="58"/>
      <c r="F5" s="56" t="s">
        <v>126</v>
      </c>
      <c r="G5" s="57"/>
      <c r="H5" s="58"/>
      <c r="I5" s="56" t="s">
        <v>127</v>
      </c>
      <c r="J5" s="58"/>
      <c r="K5" s="9" t="s">
        <v>128</v>
      </c>
    </row>
    <row r="6" spans="1:11" ht="48.95" customHeight="1" x14ac:dyDescent="0.25">
      <c r="A6" s="50"/>
      <c r="B6" s="36"/>
      <c r="C6" s="51"/>
      <c r="D6" s="49"/>
      <c r="E6" s="36"/>
      <c r="F6" s="51"/>
      <c r="G6" s="49"/>
      <c r="H6" s="36"/>
      <c r="I6" s="51"/>
      <c r="J6" s="36"/>
      <c r="K6" s="20"/>
    </row>
    <row r="7" spans="1:11" ht="48.95" customHeight="1" x14ac:dyDescent="0.25">
      <c r="A7" s="50"/>
      <c r="B7" s="36"/>
      <c r="C7" s="51"/>
      <c r="D7" s="49"/>
      <c r="E7" s="36"/>
      <c r="F7" s="51"/>
      <c r="G7" s="49"/>
      <c r="H7" s="36"/>
      <c r="I7" s="51"/>
      <c r="J7" s="36"/>
      <c r="K7" s="20"/>
    </row>
    <row r="8" spans="1:11" ht="48.95" customHeight="1" x14ac:dyDescent="0.25">
      <c r="A8" s="50"/>
      <c r="B8" s="36"/>
      <c r="C8" s="51"/>
      <c r="D8" s="49"/>
      <c r="E8" s="36"/>
      <c r="F8" s="51"/>
      <c r="G8" s="49"/>
      <c r="H8" s="36"/>
      <c r="I8" s="51"/>
      <c r="J8" s="36"/>
      <c r="K8" s="20"/>
    </row>
    <row r="9" spans="1:11" ht="48.95" customHeight="1" x14ac:dyDescent="0.25">
      <c r="A9" s="50"/>
      <c r="B9" s="36"/>
      <c r="C9" s="51"/>
      <c r="D9" s="49"/>
      <c r="E9" s="36"/>
      <c r="F9" s="51"/>
      <c r="G9" s="49"/>
      <c r="H9" s="36"/>
      <c r="I9" s="51"/>
      <c r="J9" s="36"/>
      <c r="K9" s="20"/>
    </row>
    <row r="10" spans="1:11" ht="48.95" customHeight="1" x14ac:dyDescent="0.25">
      <c r="A10" s="50"/>
      <c r="B10" s="36"/>
      <c r="C10" s="51"/>
      <c r="D10" s="49"/>
      <c r="E10" s="36"/>
      <c r="F10" s="51"/>
      <c r="G10" s="49"/>
      <c r="H10" s="36"/>
      <c r="I10" s="51"/>
      <c r="J10" s="36"/>
      <c r="K10" s="20"/>
    </row>
    <row r="11" spans="1:11" ht="48.95" customHeight="1" x14ac:dyDescent="0.25">
      <c r="A11" s="50"/>
      <c r="B11" s="36"/>
      <c r="C11" s="51"/>
      <c r="D11" s="49"/>
      <c r="E11" s="36"/>
      <c r="F11" s="51"/>
      <c r="G11" s="49"/>
      <c r="H11" s="36"/>
      <c r="I11" s="51"/>
      <c r="J11" s="36"/>
      <c r="K11" s="20"/>
    </row>
    <row r="12" spans="1:11" ht="48.95" customHeight="1" x14ac:dyDescent="0.25">
      <c r="A12" s="50"/>
      <c r="B12" s="36"/>
      <c r="C12" s="51"/>
      <c r="D12" s="49"/>
      <c r="E12" s="36"/>
      <c r="F12" s="51"/>
      <c r="G12" s="49"/>
      <c r="H12" s="36"/>
      <c r="I12" s="51"/>
      <c r="J12" s="36"/>
      <c r="K12" s="20"/>
    </row>
    <row r="13" spans="1:11" ht="48.95" customHeight="1" x14ac:dyDescent="0.25">
      <c r="A13" s="50"/>
      <c r="B13" s="36"/>
      <c r="C13" s="51"/>
      <c r="D13" s="49"/>
      <c r="E13" s="36"/>
      <c r="F13" s="51"/>
      <c r="G13" s="49"/>
      <c r="H13" s="36"/>
      <c r="I13" s="51"/>
      <c r="J13" s="36"/>
      <c r="K13" s="20"/>
    </row>
    <row r="14" spans="1:11" ht="48.95" customHeight="1" x14ac:dyDescent="0.25">
      <c r="A14" s="50"/>
      <c r="B14" s="36"/>
      <c r="C14" s="51"/>
      <c r="D14" s="49"/>
      <c r="E14" s="36"/>
      <c r="F14" s="51"/>
      <c r="G14" s="49"/>
      <c r="H14" s="36"/>
      <c r="I14" s="51"/>
      <c r="J14" s="36"/>
      <c r="K14" s="20"/>
    </row>
    <row r="15" spans="1:11" ht="48" customHeight="1" thickBot="1" x14ac:dyDescent="0.3">
      <c r="A15" s="74"/>
      <c r="B15" s="63"/>
      <c r="C15" s="68"/>
      <c r="D15" s="62"/>
      <c r="E15" s="63"/>
      <c r="F15" s="68"/>
      <c r="G15" s="62"/>
      <c r="H15" s="63"/>
      <c r="I15" s="68"/>
      <c r="J15" s="63"/>
      <c r="K15" s="21"/>
    </row>
    <row r="16" spans="1:11" ht="18.95" customHeight="1" x14ac:dyDescent="0.25">
      <c r="A16" s="10"/>
      <c r="B16" s="10"/>
      <c r="C16" s="10"/>
      <c r="D16" s="10"/>
      <c r="E16" s="10"/>
      <c r="F16" s="10"/>
      <c r="G16" s="10"/>
      <c r="H16" s="10"/>
      <c r="I16" s="10"/>
      <c r="J16" s="10"/>
      <c r="K16" s="11"/>
    </row>
    <row r="17" spans="1:11" ht="48.95" customHeight="1" x14ac:dyDescent="0.25">
      <c r="A17" s="59" t="s">
        <v>129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69" t="s">
        <v>30</v>
      </c>
      <c r="B19" s="58"/>
      <c r="C19" s="56" t="s">
        <v>125</v>
      </c>
      <c r="D19" s="57"/>
      <c r="E19" s="58"/>
      <c r="F19" s="56" t="s">
        <v>130</v>
      </c>
      <c r="G19" s="57"/>
      <c r="H19" s="58"/>
      <c r="I19" s="72" t="s">
        <v>127</v>
      </c>
      <c r="J19" s="73"/>
      <c r="K19" s="11"/>
    </row>
    <row r="20" spans="1:11" ht="48.95" customHeight="1" x14ac:dyDescent="0.25">
      <c r="A20" s="50"/>
      <c r="B20" s="36"/>
      <c r="C20" s="51"/>
      <c r="D20" s="49"/>
      <c r="E20" s="36"/>
      <c r="F20" s="51"/>
      <c r="G20" s="49"/>
      <c r="H20" s="36"/>
      <c r="I20" s="55"/>
      <c r="J20" s="54"/>
      <c r="K20" s="11"/>
    </row>
    <row r="21" spans="1:11" ht="48.95" customHeight="1" x14ac:dyDescent="0.25">
      <c r="A21" s="50"/>
      <c r="B21" s="36"/>
      <c r="C21" s="51"/>
      <c r="D21" s="49"/>
      <c r="E21" s="36"/>
      <c r="F21" s="51"/>
      <c r="G21" s="49"/>
      <c r="H21" s="36"/>
      <c r="I21" s="55"/>
      <c r="J21" s="54"/>
      <c r="K21" s="11"/>
    </row>
    <row r="22" spans="1:11" ht="48.95" customHeight="1" x14ac:dyDescent="0.25">
      <c r="A22" s="50"/>
      <c r="B22" s="36"/>
      <c r="C22" s="51"/>
      <c r="D22" s="49"/>
      <c r="E22" s="36"/>
      <c r="F22" s="51"/>
      <c r="G22" s="49"/>
      <c r="H22" s="36"/>
      <c r="I22" s="55"/>
      <c r="J22" s="54"/>
      <c r="K22" s="11"/>
    </row>
    <row r="23" spans="1:11" ht="48.95" customHeight="1" x14ac:dyDescent="0.25">
      <c r="A23" s="50"/>
      <c r="B23" s="36"/>
      <c r="C23" s="51"/>
      <c r="D23" s="49"/>
      <c r="E23" s="36"/>
      <c r="F23" s="51"/>
      <c r="G23" s="49"/>
      <c r="H23" s="36"/>
      <c r="I23" s="55"/>
      <c r="J23" s="54"/>
      <c r="K23" s="11"/>
    </row>
    <row r="24" spans="1:11" ht="48.95" customHeight="1" x14ac:dyDescent="0.25">
      <c r="A24" s="50"/>
      <c r="B24" s="36"/>
      <c r="C24" s="51"/>
      <c r="D24" s="49"/>
      <c r="E24" s="36"/>
      <c r="F24" s="51"/>
      <c r="G24" s="49"/>
      <c r="H24" s="36"/>
      <c r="I24" s="55"/>
      <c r="J24" s="54"/>
      <c r="K24" s="11"/>
    </row>
    <row r="25" spans="1:11" ht="48.95" customHeight="1" x14ac:dyDescent="0.25">
      <c r="A25" s="50"/>
      <c r="B25" s="36"/>
      <c r="C25" s="51"/>
      <c r="D25" s="49"/>
      <c r="E25" s="36"/>
      <c r="F25" s="51"/>
      <c r="G25" s="49"/>
      <c r="H25" s="36"/>
      <c r="I25" s="55"/>
      <c r="J25" s="54"/>
      <c r="K25" s="11"/>
    </row>
    <row r="26" spans="1:11" ht="48.95" customHeight="1" x14ac:dyDescent="0.25">
      <c r="A26" s="50"/>
      <c r="B26" s="36"/>
      <c r="C26" s="51"/>
      <c r="D26" s="49"/>
      <c r="E26" s="36"/>
      <c r="F26" s="51"/>
      <c r="G26" s="49"/>
      <c r="H26" s="36"/>
      <c r="I26" s="55"/>
      <c r="J26" s="54"/>
      <c r="K26" s="11"/>
    </row>
    <row r="27" spans="1:11" ht="48.95" customHeight="1" x14ac:dyDescent="0.25">
      <c r="A27" s="50"/>
      <c r="B27" s="36"/>
      <c r="C27" s="51"/>
      <c r="D27" s="49"/>
      <c r="E27" s="36"/>
      <c r="F27" s="51"/>
      <c r="G27" s="49"/>
      <c r="H27" s="36"/>
      <c r="I27" s="55"/>
      <c r="J27" s="54"/>
      <c r="K27" s="11"/>
    </row>
    <row r="28" spans="1:11" ht="48.95" customHeight="1" x14ac:dyDescent="0.25">
      <c r="A28" s="50"/>
      <c r="B28" s="36"/>
      <c r="C28" s="51"/>
      <c r="D28" s="49"/>
      <c r="E28" s="36"/>
      <c r="F28" s="51"/>
      <c r="G28" s="49"/>
      <c r="H28" s="36"/>
      <c r="I28" s="55"/>
      <c r="J28" s="54"/>
      <c r="K28" s="11"/>
    </row>
    <row r="29" spans="1:11" ht="48.95" customHeight="1" x14ac:dyDescent="0.25">
      <c r="A29" s="50"/>
      <c r="B29" s="36"/>
      <c r="C29" s="51"/>
      <c r="D29" s="49"/>
      <c r="E29" s="36"/>
      <c r="F29" s="51"/>
      <c r="G29" s="49"/>
      <c r="H29" s="36"/>
      <c r="I29" s="55"/>
      <c r="J29" s="54"/>
      <c r="K29" s="11"/>
    </row>
    <row r="31" spans="1:11" ht="33" customHeight="1" x14ac:dyDescent="0.25">
      <c r="A31" s="60"/>
      <c r="B31" s="31"/>
      <c r="C31" s="31"/>
      <c r="D31" s="31"/>
      <c r="E31" s="31"/>
      <c r="F31" s="31"/>
      <c r="G31" s="31"/>
      <c r="H31" s="31"/>
      <c r="I31" s="31"/>
      <c r="J31" s="31"/>
    </row>
    <row r="33" spans="1:10" ht="15.95" customHeight="1" x14ac:dyDescent="0.25">
      <c r="A33" s="71" t="s">
        <v>131</v>
      </c>
      <c r="B33" s="31"/>
      <c r="C33" s="31"/>
      <c r="D33" s="31"/>
      <c r="E33" s="31"/>
      <c r="F33" s="31"/>
      <c r="G33" s="31"/>
      <c r="H33" s="31"/>
      <c r="I33" s="31"/>
      <c r="J33" s="31"/>
    </row>
    <row r="34" spans="1:10" ht="15.95" customHeight="1" thickBot="1" x14ac:dyDescent="0.3"/>
    <row r="35" spans="1:10" ht="15.95" customHeight="1" x14ac:dyDescent="0.25">
      <c r="A35" s="8" t="s">
        <v>29</v>
      </c>
      <c r="B35" s="75" t="s">
        <v>132</v>
      </c>
      <c r="C35" s="57"/>
      <c r="D35" s="57"/>
      <c r="E35" s="57"/>
      <c r="F35" s="57"/>
      <c r="G35" s="58"/>
      <c r="H35" s="76" t="s">
        <v>133</v>
      </c>
      <c r="I35" s="57"/>
      <c r="J35" s="73"/>
    </row>
    <row r="36" spans="1:10" ht="48" customHeight="1" x14ac:dyDescent="0.25">
      <c r="A36" s="22" t="s">
        <v>134</v>
      </c>
      <c r="B36" s="52" t="s">
        <v>135</v>
      </c>
      <c r="C36" s="49"/>
      <c r="D36" s="49"/>
      <c r="E36" s="49"/>
      <c r="F36" s="49"/>
      <c r="G36" s="36"/>
      <c r="H36" s="53"/>
      <c r="I36" s="49"/>
      <c r="J36" s="54"/>
    </row>
    <row r="37" spans="1:10" ht="48" customHeight="1" x14ac:dyDescent="0.25">
      <c r="A37" s="22" t="s">
        <v>136</v>
      </c>
      <c r="B37" s="52" t="s">
        <v>137</v>
      </c>
      <c r="C37" s="49"/>
      <c r="D37" s="49"/>
      <c r="E37" s="49"/>
      <c r="F37" s="49"/>
      <c r="G37" s="36"/>
      <c r="H37" s="53"/>
      <c r="I37" s="49"/>
      <c r="J37" s="54"/>
    </row>
    <row r="38" spans="1:10" ht="48" customHeight="1" x14ac:dyDescent="0.25">
      <c r="A38" s="22" t="s">
        <v>138</v>
      </c>
      <c r="B38" s="52" t="s">
        <v>139</v>
      </c>
      <c r="C38" s="49"/>
      <c r="D38" s="49"/>
      <c r="E38" s="49"/>
      <c r="F38" s="49"/>
      <c r="G38" s="36"/>
      <c r="H38" s="53"/>
      <c r="I38" s="49"/>
      <c r="J38" s="54"/>
    </row>
    <row r="39" spans="1:10" ht="48" customHeight="1" x14ac:dyDescent="0.25">
      <c r="A39" s="22" t="s">
        <v>140</v>
      </c>
      <c r="B39" s="52" t="s">
        <v>141</v>
      </c>
      <c r="C39" s="49"/>
      <c r="D39" s="49"/>
      <c r="E39" s="49"/>
      <c r="F39" s="49"/>
      <c r="G39" s="36"/>
      <c r="H39" s="53"/>
      <c r="I39" s="49"/>
      <c r="J39" s="54"/>
    </row>
    <row r="40" spans="1:10" ht="48" customHeight="1" x14ac:dyDescent="0.25">
      <c r="A40" s="23"/>
      <c r="B40" s="48"/>
      <c r="C40" s="49"/>
      <c r="D40" s="49"/>
      <c r="E40" s="49"/>
      <c r="F40" s="49"/>
      <c r="G40" s="36"/>
      <c r="H40" s="53"/>
      <c r="I40" s="49"/>
      <c r="J40" s="54"/>
    </row>
    <row r="41" spans="1:10" ht="48" customHeight="1" x14ac:dyDescent="0.25">
      <c r="A41" s="23"/>
      <c r="B41" s="48"/>
      <c r="C41" s="49"/>
      <c r="D41" s="49"/>
      <c r="E41" s="49"/>
      <c r="F41" s="49"/>
      <c r="G41" s="36"/>
      <c r="H41" s="53"/>
      <c r="I41" s="49"/>
      <c r="J41" s="54"/>
    </row>
    <row r="42" spans="1:10" ht="48" customHeight="1" x14ac:dyDescent="0.25">
      <c r="A42" s="23"/>
      <c r="B42" s="48"/>
      <c r="C42" s="49"/>
      <c r="D42" s="49"/>
      <c r="E42" s="49"/>
      <c r="F42" s="49"/>
      <c r="G42" s="36"/>
      <c r="H42" s="53"/>
      <c r="I42" s="49"/>
      <c r="J42" s="54"/>
    </row>
    <row r="43" spans="1:10" ht="48" customHeight="1" x14ac:dyDescent="0.25">
      <c r="A43" s="23"/>
      <c r="B43" s="48"/>
      <c r="C43" s="49"/>
      <c r="D43" s="49"/>
      <c r="E43" s="49"/>
      <c r="F43" s="49"/>
      <c r="G43" s="36"/>
      <c r="H43" s="53"/>
      <c r="I43" s="49"/>
      <c r="J43" s="54"/>
    </row>
    <row r="44" spans="1:10" ht="48" customHeight="1" x14ac:dyDescent="0.25">
      <c r="A44" s="23"/>
      <c r="B44" s="48"/>
      <c r="C44" s="49"/>
      <c r="D44" s="49"/>
      <c r="E44" s="49"/>
      <c r="F44" s="49"/>
      <c r="G44" s="36"/>
      <c r="H44" s="53"/>
      <c r="I44" s="49"/>
      <c r="J44" s="54"/>
    </row>
    <row r="45" spans="1:10" ht="48" customHeight="1" x14ac:dyDescent="0.25">
      <c r="A45" s="23"/>
      <c r="B45" s="48"/>
      <c r="C45" s="49"/>
      <c r="D45" s="49"/>
      <c r="E45" s="49"/>
      <c r="F45" s="49"/>
      <c r="G45" s="36"/>
      <c r="H45" s="53"/>
      <c r="I45" s="49"/>
      <c r="J45" s="54"/>
    </row>
    <row r="46" spans="1:10" ht="48.95" customHeight="1" thickBot="1" x14ac:dyDescent="0.3">
      <c r="A46" s="24"/>
      <c r="B46" s="61"/>
      <c r="C46" s="62"/>
      <c r="D46" s="62"/>
      <c r="E46" s="62"/>
      <c r="F46" s="62"/>
      <c r="G46" s="63"/>
      <c r="H46" s="64"/>
      <c r="I46" s="65"/>
      <c r="J46" s="66"/>
    </row>
    <row r="48" spans="1:10" ht="102" customHeight="1" x14ac:dyDescent="0.25">
      <c r="A48" s="60" t="s">
        <v>142</v>
      </c>
      <c r="B48" s="31"/>
      <c r="C48" s="31"/>
      <c r="D48" s="31"/>
      <c r="E48" s="31"/>
      <c r="F48" s="31"/>
      <c r="G48" s="31"/>
      <c r="H48" s="31"/>
      <c r="I48" s="31"/>
      <c r="J48" s="31"/>
    </row>
    <row r="51" spans="1:10" x14ac:dyDescent="0.25">
      <c r="A51" s="67" t="s">
        <v>143</v>
      </c>
      <c r="B51" s="31"/>
      <c r="C51" s="31"/>
      <c r="D51" s="31"/>
      <c r="E51" s="70"/>
      <c r="F51" s="31"/>
      <c r="G51" s="31"/>
      <c r="H51" s="31"/>
      <c r="I51" s="31"/>
      <c r="J51" s="31"/>
    </row>
    <row r="53" spans="1:10" x14ac:dyDescent="0.25">
      <c r="A53" s="67" t="s">
        <v>144</v>
      </c>
      <c r="B53" s="31"/>
      <c r="C53" s="31"/>
      <c r="D53" s="31"/>
      <c r="E53" s="70"/>
      <c r="F53" s="31"/>
      <c r="G53" s="31"/>
      <c r="H53" s="31"/>
      <c r="I53" s="31"/>
      <c r="J53" s="31"/>
    </row>
    <row r="100" spans="1:1" ht="15.75" x14ac:dyDescent="0.25">
      <c r="A100" t="s">
        <v>145</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2026-02-18T05:57:07Z</dcterms:modified>
</cp:coreProperties>
</file>