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filterPrivacy="1"/>
  <xr:revisionPtr revIDLastSave="0" documentId="8_{F9D65838-D110-47F6-A19F-459A062A126F}" xr6:coauthVersionLast="47" xr6:coauthVersionMax="47" xr10:uidLastSave="{00000000-0000-0000-0000-000000000000}"/>
  <bookViews>
    <workbookView xWindow="-28920" yWindow="690" windowWidth="29040" windowHeight="15720" xr2:uid="{00000000-000D-0000-FFFF-FFFF00000000}"/>
  </bookViews>
  <sheets>
    <sheet name="Lapas1" sheetId="1" r:id="rId1"/>
  </sheets>
  <definedNames>
    <definedName name="rusis">MID(Lapas1!#REF!,1,2)</definedName>
  </definedNames>
  <calcPr calcId="191029"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49" i="1" l="1"/>
  <c r="J150" i="1"/>
  <c r="J151" i="1"/>
  <c r="K151" i="1" s="1"/>
  <c r="J152" i="1"/>
  <c r="K152" i="1" s="1"/>
  <c r="J153" i="1"/>
  <c r="K153" i="1" s="1"/>
  <c r="K149" i="1"/>
  <c r="K150" i="1"/>
  <c r="J148" i="1"/>
  <c r="K148" i="1" s="1"/>
  <c r="J144" i="1"/>
  <c r="K144" i="1" s="1"/>
  <c r="J145" i="1"/>
  <c r="K145" i="1" s="1"/>
  <c r="J143" i="1"/>
  <c r="K143" i="1" s="1"/>
  <c r="J140" i="1"/>
  <c r="K140" i="1" s="1"/>
  <c r="J139" i="1"/>
  <c r="K139" i="1" s="1"/>
  <c r="J135" i="1"/>
  <c r="K135" i="1" s="1"/>
  <c r="J136" i="1"/>
  <c r="K136" i="1" s="1"/>
  <c r="J134" i="1"/>
  <c r="K134" i="1" s="1"/>
  <c r="J131" i="1"/>
  <c r="K131" i="1" s="1"/>
  <c r="J130" i="1"/>
  <c r="K130" i="1" s="1"/>
  <c r="J124" i="1"/>
  <c r="K124" i="1" s="1"/>
  <c r="J125" i="1"/>
  <c r="K125" i="1" s="1"/>
  <c r="J126" i="1"/>
  <c r="K126" i="1" s="1"/>
  <c r="J127" i="1"/>
  <c r="K127" i="1" s="1"/>
  <c r="J123" i="1"/>
  <c r="K123" i="1" s="1"/>
  <c r="J116" i="1"/>
  <c r="K116" i="1" s="1"/>
  <c r="J117" i="1"/>
  <c r="K117" i="1" s="1"/>
  <c r="J118" i="1"/>
  <c r="K118" i="1" s="1"/>
  <c r="J108" i="1"/>
  <c r="K108" i="1" s="1"/>
  <c r="J109" i="1"/>
  <c r="K109" i="1" s="1"/>
  <c r="J110" i="1"/>
  <c r="K110" i="1" s="1"/>
  <c r="J111" i="1"/>
  <c r="K111" i="1" s="1"/>
  <c r="J112" i="1"/>
  <c r="K112" i="1" s="1"/>
  <c r="J113" i="1"/>
  <c r="K113" i="1" s="1"/>
  <c r="J114" i="1"/>
  <c r="K114" i="1" s="1"/>
  <c r="J115" i="1"/>
  <c r="K115" i="1" s="1"/>
  <c r="J107" i="1"/>
  <c r="K107" i="1" s="1"/>
  <c r="J99" i="1"/>
  <c r="K99" i="1" s="1"/>
  <c r="J100" i="1"/>
  <c r="K100" i="1" s="1"/>
  <c r="J101" i="1"/>
  <c r="K101" i="1" s="1"/>
  <c r="J102" i="1"/>
  <c r="K102" i="1" s="1"/>
  <c r="J103" i="1"/>
  <c r="K103" i="1" s="1"/>
  <c r="J104" i="1"/>
  <c r="K104" i="1" s="1"/>
  <c r="J105" i="1"/>
  <c r="K105" i="1" s="1"/>
  <c r="J106" i="1"/>
  <c r="K106" i="1" s="1"/>
  <c r="J98" i="1"/>
  <c r="K98" i="1" s="1"/>
  <c r="J95" i="1"/>
  <c r="K95" i="1" s="1"/>
  <c r="J89" i="1"/>
  <c r="K89" i="1" s="1"/>
  <c r="J90" i="1"/>
  <c r="K90" i="1" s="1"/>
  <c r="J91" i="1"/>
  <c r="K91" i="1" s="1"/>
  <c r="J92" i="1"/>
  <c r="K92" i="1" s="1"/>
  <c r="J88" i="1"/>
  <c r="K88" i="1" s="1"/>
  <c r="J83" i="1"/>
  <c r="K83" i="1" s="1"/>
  <c r="J84" i="1"/>
  <c r="K84" i="1" s="1"/>
  <c r="J85" i="1"/>
  <c r="K85" i="1" s="1"/>
  <c r="J82" i="1"/>
  <c r="K82" i="1" s="1"/>
  <c r="J78" i="1"/>
  <c r="K78" i="1" s="1"/>
  <c r="J79" i="1"/>
  <c r="K79" i="1" s="1"/>
  <c r="J77" i="1"/>
  <c r="K77" i="1" s="1"/>
  <c r="J72" i="1"/>
  <c r="K72" i="1" s="1"/>
  <c r="J73" i="1"/>
  <c r="K73" i="1" s="1"/>
  <c r="J74" i="1"/>
  <c r="K74" i="1" s="1"/>
  <c r="J71" i="1"/>
  <c r="K71" i="1" s="1"/>
  <c r="J66" i="1"/>
  <c r="K66" i="1" s="1"/>
  <c r="J67" i="1"/>
  <c r="K67" i="1" s="1"/>
  <c r="J68" i="1"/>
  <c r="K68" i="1" s="1"/>
  <c r="J65" i="1"/>
  <c r="K65" i="1" s="1"/>
  <c r="J61" i="1"/>
  <c r="K61" i="1" s="1"/>
  <c r="J62" i="1"/>
  <c r="K62" i="1" s="1"/>
  <c r="J60" i="1"/>
  <c r="K60" i="1" s="1"/>
  <c r="J57" i="1"/>
  <c r="K57" i="1" s="1"/>
  <c r="J56" i="1"/>
  <c r="K56" i="1" s="1"/>
  <c r="J51" i="1"/>
  <c r="K51" i="1" s="1"/>
  <c r="J52" i="1"/>
  <c r="K52" i="1" s="1"/>
  <c r="J53" i="1"/>
  <c r="K53" i="1" s="1"/>
  <c r="J50" i="1"/>
  <c r="K50" i="1" s="1"/>
  <c r="J46" i="1"/>
  <c r="K46" i="1" s="1"/>
  <c r="J47" i="1"/>
  <c r="K47" i="1" s="1"/>
  <c r="J45" i="1"/>
  <c r="K45" i="1" s="1"/>
  <c r="J34" i="1"/>
  <c r="K34" i="1" s="1"/>
  <c r="J35" i="1"/>
  <c r="K35" i="1" s="1"/>
  <c r="J36" i="1"/>
  <c r="K36" i="1" s="1"/>
  <c r="J37" i="1"/>
  <c r="K37" i="1" s="1"/>
  <c r="J38" i="1"/>
  <c r="K38" i="1" s="1"/>
  <c r="J39" i="1"/>
  <c r="K39" i="1" s="1"/>
  <c r="J40" i="1"/>
  <c r="K40" i="1" s="1"/>
  <c r="J41" i="1"/>
  <c r="K41" i="1" s="1"/>
  <c r="J42" i="1"/>
  <c r="K42" i="1" s="1"/>
  <c r="J33" i="1"/>
  <c r="K33" i="1" s="1"/>
  <c r="J23" i="1"/>
  <c r="K23" i="1" s="1"/>
  <c r="J24" i="1"/>
  <c r="K24" i="1" s="1"/>
  <c r="J25" i="1"/>
  <c r="K25" i="1" s="1"/>
  <c r="J26" i="1"/>
  <c r="K26" i="1" s="1"/>
  <c r="J27" i="1"/>
  <c r="K27" i="1" s="1"/>
  <c r="J28" i="1"/>
  <c r="K28" i="1" s="1"/>
  <c r="J29" i="1"/>
  <c r="K29" i="1" s="1"/>
  <c r="J30" i="1"/>
  <c r="K30" i="1" s="1"/>
  <c r="J22" i="1"/>
  <c r="K22" i="1" s="1"/>
  <c r="J15" i="1"/>
  <c r="K15" i="1" s="1"/>
  <c r="J16" i="1"/>
  <c r="K16" i="1" s="1"/>
  <c r="J17" i="1"/>
  <c r="K17" i="1" s="1"/>
  <c r="J18" i="1"/>
  <c r="K18" i="1" s="1"/>
  <c r="J19" i="1"/>
  <c r="K19" i="1" s="1"/>
  <c r="J14" i="1"/>
  <c r="K14" i="1" s="1"/>
  <c r="K132" i="1" l="1"/>
  <c r="K96" i="1"/>
  <c r="K75" i="1"/>
  <c r="K63" i="1"/>
  <c r="K58" i="1"/>
  <c r="K54" i="1"/>
  <c r="K48" i="1"/>
  <c r="K31" i="1"/>
  <c r="K20" i="1"/>
  <c r="K69" i="1" l="1"/>
  <c r="K43" i="1"/>
  <c r="K141" i="1"/>
  <c r="K146" i="1"/>
  <c r="K86" i="1"/>
  <c r="K93" i="1"/>
  <c r="K119" i="1"/>
  <c r="K80" i="1"/>
  <c r="K137" i="1"/>
  <c r="K154" i="1"/>
  <c r="K128" i="1"/>
  <c r="G156" i="1" l="1"/>
</calcChain>
</file>

<file path=xl/sharedStrings.xml><?xml version="1.0" encoding="utf-8"?>
<sst xmlns="http://schemas.openxmlformats.org/spreadsheetml/2006/main" count="478" uniqueCount="370">
  <si>
    <t>Pastaba. Pilkai pažymėtas eilutes pildo tiekėjas</t>
  </si>
  <si>
    <t>Eilės Nr.</t>
  </si>
  <si>
    <t>Produkto pavadinimas</t>
  </si>
  <si>
    <t>Reikalavimai produktams</t>
  </si>
  <si>
    <t>Mato vnt.</t>
  </si>
  <si>
    <t>Produkto lyginamasis svoris</t>
  </si>
  <si>
    <t>Produkto mato vieneto kaina su PVM</t>
  </si>
  <si>
    <t>Kaina su PVM laimėtojui nustatyti</t>
  </si>
  <si>
    <t>1. MAISTO PRODUKTAI</t>
  </si>
  <si>
    <t>1.1.</t>
  </si>
  <si>
    <t>Duonos gaminiai</t>
  </si>
  <si>
    <t>1.1.1.</t>
  </si>
  <si>
    <t>Duona</t>
  </si>
  <si>
    <t>iškepta iš ruginių ir kvietinių miltų, ne didesnėse nei 500 g pakuotėse, padinė, atitinkanti reikalavimus, nustatytus Duonos ir pyrago kepinių apibūdinimo, gamybos ir prekinio pateikimo techniniame reglamente (ŽŪ ministro 2014 m. spalio 28 d. įsakymas Nr. 3D-794 ,,Dėl duonos ir pyrago kepinių apibūdinimo, gamybos ir prekinio pateikimo techninio reglamento ir miltinės konditerijos gaminių apibūdinimo, gamybos ir prekinio pateikimo techninio reglamento patvirtinimo“).</t>
  </si>
  <si>
    <t>kg</t>
  </si>
  <si>
    <t>1.1.2.</t>
  </si>
  <si>
    <t>Batonas</t>
  </si>
  <si>
    <t>iškeptas iš kvietinių miltų, ne didesnėse nei 500 g pakuotėse, atitinkantis reikalavimus, nustatytus Duonos ir pyrago kepinių apibūdinimo, gamybos ir prekinio pateikimo techniniame reglamente (ŽŪ ministro 2014 m. spalio 28 d. įsakymas Nr. 3D-794 ,,Dėl duonos ir pyrago kepinių apibūdinimo, gamybos ir prekinio pateikimo techninio reglamento ir miltinės konditerijos gaminių apibūdinimo, gamybos ir prekinio pateikimo techninio reglamento patvirtinimo“).</t>
  </si>
  <si>
    <t>1.1.3.</t>
  </si>
  <si>
    <t>Bandelė (paprasta)</t>
  </si>
  <si>
    <t>pagaminta iš kvietinių miltų, masė ne didesnė kaip 250 g, atitinkanti reikalavimus, nustatytus Duonos ir pyrago kepinių apibūdinimo, gamybos ir prekinio pateikimo techniniame reglamente (ŽŪ ministro 2014 m. spalio 28 d. įsakymas Nr. 3D-794 ,,Dėl duonos ir pyrago kepinių apibūdinimo, gamybos ir prekinio pateikimo techninio reglamento ir miltinės konditerijos gaminių apibūdinimo, gamybos ir prekinio pateikimo techninio reglamento patvirtinimo“).</t>
  </si>
  <si>
    <t>1.1.4.</t>
  </si>
  <si>
    <t>Vafliai (su įv. rūšių įdaru)</t>
  </si>
  <si>
    <t>pagaminta iš kvietinių miltų, ne didesnėse kaip 500 g pakuotėse, atitinkanti reikalavimus, nustatytus duonos ir pyrago kepinių apibūdinimo, gamybos ir prekinio pateikimo techniniame reglamente (ŽŪ ministro 2014 m. spalio 28 d. įsakymas Nr. 3D-794 ,,Dėl duonos ir pyrago kepinių apibūdinimo, gamybos ir prekinio pateikimo techninio reglamento ir miltinės konditerijos gaminių apibūdinimo, gamybos ir prekinio pateikimo techninio reglamento patvirtinimo“).</t>
  </si>
  <si>
    <t>1.1.5.</t>
  </si>
  <si>
    <t>Avižiniai sausainiai</t>
  </si>
  <si>
    <t>pagaminti iš aukščiausios rūšies miltų,  ne didesnėje kaip 500 g pakuotėje, atitinkantys reikalavimus, nustatytus Miltinės konditerijos gaminių apibūdinimo, gamybos ir prekinio pateikimo techniniame reglamente (ŽŪ ministro 2014 m. spalio 28 d. įsakymas Nr. 3D-794 ,,Dėl duonos ir pyrago kepinių apibūdinimo, gamybos ir prekinio pateikimo techninio reglamento ir miltinės konditerijos gaminių apibūdinimo, gamybos ir prekinio pateikimo techninio reglamento patvirtinimo“).</t>
  </si>
  <si>
    <t>1.1.6.</t>
  </si>
  <si>
    <t>Sausainiai</t>
  </si>
  <si>
    <t>pagaminti iš aukščiausios rūšies miltų, štampuoti, ne didesnėse kaip 500 g pakuotėse, sufasuoti pakeliuose, atitinkantys reikalavimus, nustatytus Miltinės konditerijos gaminių apibūdinimo, gamybos ir prekinio pateikimo techniniame reglamente (ŽŪ ministro 2014 m. spalio 28 d. įsakymas Nr. 3D-794 ,,Dėl duonos ir pyrago kepinių apibūdinimo, gamybos ir prekinio pateikimo techninio reglamento ir miltinės konditerijos gaminių apibūdinimo, gamybos ir prekinio pateikimo techninio reglamento patvirtinimo“).</t>
  </si>
  <si>
    <t>Bendra 1.1 punkte nurodytų produktų kaina, Eur su PVM</t>
  </si>
  <si>
    <t>1.2.</t>
  </si>
  <si>
    <t>Pieno produktai</t>
  </si>
  <si>
    <t>1.2.1.</t>
  </si>
  <si>
    <t>Pienas</t>
  </si>
  <si>
    <t xml:space="preserve">pasterizuotas geriamasis pienas – ne mažesnio kaip 2 proc. ir ne didesnio kaip 3,5 proc. riebumo, ne didesnėse kaip 1000 ml pakuotėse, Europos Parlamento ir Tarybos reglamentas (ES) Nr. 1308/2013. </t>
  </si>
  <si>
    <t>litras</t>
  </si>
  <si>
    <t>1.2.2.</t>
  </si>
  <si>
    <t>Varškė</t>
  </si>
  <si>
    <t>ne mažesnio kaip 0,5 proc. ir ne didesnio kaip 9 proc. riebumo, ne didesnėse kaip 1000 g pakuotėse, atitinkanti varškės ir varškės gaminių kokybės reikalavimus, patvirtintus ŽŪ ministro 2002 m. gruodžio 11 d. įsakymu Nr. 488 „Dėl varškės ir varškės gaminių techninio reglamento patvirtinimo“ (nauja redakcija nuo 2022-11-01).</t>
  </si>
  <si>
    <t>1.2.3.</t>
  </si>
  <si>
    <t>Grietinė</t>
  </si>
  <si>
    <t>ne mažesnio kaip 15 proc. ir ne didesnio kaip 30 proc. riebumo, nuo 200 g iki 1000 g pakuotėse, atitinkanti kokybės reikalavimus, patvirtintus ŽŪ ministro 2005 m. balandžio 18 d. įsakymu Nr. 3D-225 ,,Dėl grietinėlės ir jos gaminių kokybės reikalavimų patvirtinimo“.</t>
  </si>
  <si>
    <t>1.2.4.</t>
  </si>
  <si>
    <t>Varškės sūrelis</t>
  </si>
  <si>
    <t>glaistytas šokoladiniu glaistu, ne didesnėje kaip 100 g pakuotėje, atitinkantis varškės ir varškės gaminių kokybės reikalavimus, patvirtintus ŽŪ ministro 2002 m. gruodžio 11 d. įsakymu Nr. 488 „Dėl varškės ir varškės gaminių techninio reglamento patvirtinimo“ (nauja redakcija nuo 2022-11-01).</t>
  </si>
  <si>
    <t>1.2.5.</t>
  </si>
  <si>
    <t>Varškės sūris</t>
  </si>
  <si>
    <t>ne mažesnio kaip 13 proc. ir ne didesnio kaip 22 proc. riebumo, ne didesnėje kaip 1000 g pakuotėje, atitinkanti varškės ir varškės gaminių kokybės reikalavimus, patvirtintus ŽŪ ministro 2002 m. gruodžio 11 d. įsakymu Nr. 488 „Dėl varškės ir varškės gaminių techninio reglamento patvirtinimo“ (nauja redakcija nuo 2022-11-01).</t>
  </si>
  <si>
    <t>1.2.6.</t>
  </si>
  <si>
    <t>Lydytas sūrelis</t>
  </si>
  <si>
    <t>ne didesnėje kaip 250 g pakuotėje, pagaminta iš sūrių ir grietinėlės, atitinkantis varškės ir sūrių kokybės reikalavimus, patvirtintus ŽŪ ministro 2002 gruodžio 11 d įsakymu Nr. 448 „Dėl varškės ir varškės gaminių techninio reglamento patvirtinimo“ (nauja redakcija nuo 2022-11-01).</t>
  </si>
  <si>
    <t>1.2.7.</t>
  </si>
  <si>
    <t xml:space="preserve">Fermentinis sūris </t>
  </si>
  <si>
    <t>ne didesnėje kaip 250 g pakuotėje, sausosios medžiagos riebalų kiekis – ne mažesnis kaip 45 proc., puskietis, atitinkantis sūrių kokybės reikalavimus, patvirtintus ŽŪ ministro 2008 m. birželio 13 d. įsakymu Nr. 3D-335 „Dėl sūrių kokybės reikalavimų patvirtinimo ir kai kurių žemės ūkio ministro įsakymų, susijusių su privalomaisiais kokybės reikalavimais, pakeitimo“.</t>
  </si>
  <si>
    <t>1.2.8.</t>
  </si>
  <si>
    <t>Jogurtas arba jogurto gėrimas</t>
  </si>
  <si>
    <t>desertinis, su 2-jų pavadinimų uogomis arba vaisiais, sufasuotas gamintojo pakuotėjė, ne didesnėje nei 1000 g, 2 atitinkantis  jogurto kokybės reikalavimus, patvirtintus ŽŪ ministro 2005 m. liepos 8 d. įsakymu Nr. 3D-335 „Dėl raugintų pieno gaminių techninio reglamento patvirtinimo“. (Nauja redakcija nuo  2023-09-21)</t>
  </si>
  <si>
    <t>1.2.9.</t>
  </si>
  <si>
    <t xml:space="preserve"> Sviestas  </t>
  </si>
  <si>
    <t>ne didesnėje kaip 250 g pakuotėje, pieno riebalų kiekis – ne mažesnis kaip 80 proc., Europos Parlamento ir Tarybos reglamentas (ES) Nr. 1308/2013.</t>
  </si>
  <si>
    <t>Bendra 1.2 punkte nurodytų produktų kaina, Eur su PVM</t>
  </si>
  <si>
    <t>1.3.</t>
  </si>
  <si>
    <t>Termiškai apdoroti, rūkyti, sūdyti mėsos gaminiai</t>
  </si>
  <si>
    <t>1.3.1.</t>
  </si>
  <si>
    <t>Kiaulienos lašiniai (rūkyti)</t>
  </si>
  <si>
    <t>supakuoti vakuume, ne didesnėse nei 500 g pakuotėse,  atitinkantys Jungtinių Tautų Europos ekonominės komisijos (JT EEK) standartą ,,Porcinemeat – carcasesandcuts“ arba lygiavertį.</t>
  </si>
  <si>
    <t>1.3.2.</t>
  </si>
  <si>
    <t>Kiaulienos lašiniai (sūdyti)</t>
  </si>
  <si>
    <t>supakuoti vakuume, ne didesnėse nei 500 g pakuotėse, atitinkantys Jungtinių Tautų Europos ekonominės komisijos (JT EEK) standartą ,,Porcinemeat – carcasesandcuts“ arba lygiavertį.</t>
  </si>
  <si>
    <t>1.3.3.</t>
  </si>
  <si>
    <t>Karštai rūkyta kiaulienos šoninė</t>
  </si>
  <si>
    <t xml:space="preserve">karšto rūkymo, ne prastesnės nei pirmos rūšies, supakuota vakume, ne didesnėse nei 500 g pakuotėse, atitinkanti LST 1919:2003 standartą arba lygiavertį	 </t>
  </si>
  <si>
    <t>1.3.4.</t>
  </si>
  <si>
    <t xml:space="preserve">Karštai rūkyta dešra </t>
  </si>
  <si>
    <t>ne prastesnė nei pirmos rūšies,  ne didesnėse nei 500 g pakuotėse, pagaminta iš jautienos ir kiaulienos, atitinkanti LST 1919:2003 standartą arba lygiavertį.</t>
  </si>
  <si>
    <t>1.3.5.</t>
  </si>
  <si>
    <t xml:space="preserve">Šaltai rūkyta dešra </t>
  </si>
  <si>
    <t>1.3.6.</t>
  </si>
  <si>
    <t>Karštai rūkytos dešrelės</t>
  </si>
  <si>
    <t>ne prastesnės nei pirmos rūšies, pagamintos iš kiaulienos ir jautienos, vienos dešrelės svoris turi būti 70-80 g, supakuotos vakuuminėje ar dujinėje pakuotėje, ne didesnėse kaip 500 g pakuotėse, atitinkančios LST 1919:2003 standartą  arba lygiavertį.</t>
  </si>
  <si>
    <t>1.3.7.</t>
  </si>
  <si>
    <t>Vytinta dešra</t>
  </si>
  <si>
    <t>pjaustyta riekutėmis, ne prastesnė nei pirmos rūšies, pagaminta iš kiaulienos mėsos, sufasuota vakuume, ne didesnėse nei 500 g pakuotėse, atitinkanti LST 1919:2003 standartą arba lygiavertį.</t>
  </si>
  <si>
    <t>1.3.8.</t>
  </si>
  <si>
    <t>Virtos dešrelės</t>
  </si>
  <si>
    <t>ne prastesnės nei pirmos rūšies, vakuuminėje ar dujinėje pakuotėje, ne didesnėse kaip 500 g pakuotėse, pagamintos iš smulkintos mėsos, atitinkančios LST 1919:2003 standartą  arba lygiavertį.</t>
  </si>
  <si>
    <t>1.3.9.</t>
  </si>
  <si>
    <t>Virtas vyniotinis</t>
  </si>
  <si>
    <t>ne prastesnis nei pirmos rūšies, pagaminta iš kiaulienos/vištienos, supakuotas vakuume, ne didesnėse kaip 500 g pakuotėse, atitinkančios LST 1919:2003 standartą arba lygiavertį.</t>
  </si>
  <si>
    <t>1.3.10.</t>
  </si>
  <si>
    <t>Karštai rūkyti vištienos ketvirčiai</t>
  </si>
  <si>
    <t>Bendra 1.3 punkte nurodytų produktų kaina, Eur su PVM</t>
  </si>
  <si>
    <t>1.4.</t>
  </si>
  <si>
    <t>Sūdyta žuvis</t>
  </si>
  <si>
    <t>1.4.1.</t>
  </si>
  <si>
    <t xml:space="preserve">Sūdyta silkių filė </t>
  </si>
  <si>
    <t>silpnai sūdyta, ne didesnėje kaip 500 g vakuminėje ar plastikinėje pakuotėje. Turi atitikti Maisto kodekso komisijos paruoštas rekomendacijas CAC/RCP 52:2003 (su keitiniais) CODE OF PRACTICE FOR FISH AND FISHERY PRODUCTS arba lygiavertes.</t>
  </si>
  <si>
    <t>1.4.2.</t>
  </si>
  <si>
    <t xml:space="preserve">Sūdyta pjaustyta lašišų filė </t>
  </si>
  <si>
    <t>silpnai sūdyta, ne didesnėje kaip 200 g vakuminėje. Turi atitikti Maisto kodekso komisijos paruoštas rekomendacijas CAC/RCP 52:2003 (su keitiniais) CODE OF PRACTICE FOR FISH AND FISHERY PRODUCTS arba lygiavertes</t>
  </si>
  <si>
    <t>1.4.3.</t>
  </si>
  <si>
    <t>Šaltai rūkyta skumbrė</t>
  </si>
  <si>
    <t xml:space="preserve">rūkyta, ne didesnėje kaip 500 g vakuminėje ar plastikinėje pakuotėje. Turi atitikti Maisto kodekso komisijos paruoštas rekomendacijas CAC/RCP 52:2003 (su keitiniais) CODE OF PRACTICE FOR FISH AND FISHERY PRODUCTS arba lygiavertes plastikinėje pakuotėje. </t>
  </si>
  <si>
    <t>Bendra 1.4 punkte nurodytų produktų kaina, Eur su PVM</t>
  </si>
  <si>
    <t>1.5.</t>
  </si>
  <si>
    <t>Šokoladas, šokoladiniai saldainiai, džiovinti vaisiai, riešutai</t>
  </si>
  <si>
    <t>1.5.1.</t>
  </si>
  <si>
    <t>Riešutų mišinys</t>
  </si>
  <si>
    <t>sufasuoti gamintojo pakuotėje, ne didesnėje kaip 500 g, pagal veikiančią NTD.</t>
  </si>
  <si>
    <t>1.5.2.</t>
  </si>
  <si>
    <t>Moliūgų sėklų branduoliai</t>
  </si>
  <si>
    <t>džiovinti, sufasuoti gamintojo pakuotėje, ne didesnėje kaip 250 g, pagal veikiančią NTD.</t>
  </si>
  <si>
    <t>1.5.3.</t>
  </si>
  <si>
    <t>Šokoladas</t>
  </si>
  <si>
    <t>ne daugiau kaip 500 g pakuotėse, kuriame sausųjų kakavos medžiagų yra ne mažiau kaip 72%, atitinkantis privalomuosius šokolado kokybės reikalavimus, patvirtintus ŽŪ ministro 1999 m.liepos 1 d. įsakymu Nr. 288 „Dėl kakavos ir šokolado produktų techninio reglamento patvirtinimo“(nauja redakcija nuo 2018-06-14).</t>
  </si>
  <si>
    <t>1.5.4.</t>
  </si>
  <si>
    <t xml:space="preserve">Šokoladiniai saldainiai </t>
  </si>
  <si>
    <t>ne daugiau kaip 500 g pakuotėse, atitinkantys privalomuosius šokolado produktų  kokybės reikalavimus, patvirtintus ŽŪ ministro 1999 m.liepos 1 d. įsakymu Nr. 288 „Dėl kakavos ir šokolado produktų techninio reglamento patvirtinimo“(nauja redakcija nuo 2018-06-14).</t>
  </si>
  <si>
    <t>Bendra 1.5 punkte nurodytų produktų kaina, Eur su PVM</t>
  </si>
  <si>
    <t>1.6.</t>
  </si>
  <si>
    <t>Aliejus, margarinas</t>
  </si>
  <si>
    <t>1.6.1.</t>
  </si>
  <si>
    <t>Aliejus</t>
  </si>
  <si>
    <t>rafinuotas saulėgrąžų aliejus, ne didesnėje kaip 1000 ml pakuotėje (išskyrus stiklines ir metalines pakuotes), atitinkantis LST 1959:2005/1K:2006 standartą arba lygiavertį.</t>
  </si>
  <si>
    <t>1.6.2.</t>
  </si>
  <si>
    <t>Margarinas</t>
  </si>
  <si>
    <t xml:space="preserve">iki 75 proc. riebumo, ne didesnėje kaip 1000 g pakuotėje, atitinkantis tarnybos reglamentą (EB) Nr. 2991/94 standartą arba lygiavertį. </t>
  </si>
  <si>
    <t>Bendra 1.6 punkte nurodytų produktų kaina, Eur su PVM</t>
  </si>
  <si>
    <t>1.7.</t>
  </si>
  <si>
    <t>Natūrali arbata, kava</t>
  </si>
  <si>
    <t>1.7.1.</t>
  </si>
  <si>
    <t>Juodoji arbata</t>
  </si>
  <si>
    <t>ne didesnėje kaip 500 g pakuotėje, atitinkanti LST ISO 3720:2012 standartą arba lygiavertį.</t>
  </si>
  <si>
    <t>1.7.2.</t>
  </si>
  <si>
    <t>Žalioji arbata</t>
  </si>
  <si>
    <t xml:space="preserve">ne didesnėje kaip 500 g pakuotėje, pagal veikiančią NTD.
 </t>
  </si>
  <si>
    <t>1.7.3.</t>
  </si>
  <si>
    <t>Natūrali kava</t>
  </si>
  <si>
    <t>iš ,,Arabika“ pupelių rūšies, malta, vidutinio skrudinimo, ne didesnėje kaip 500 g pakuotėje, pagal veikiančią NTD.</t>
  </si>
  <si>
    <t>Bendra 1.7 punkte nurodytų produktų kaina, Eur su PVM</t>
  </si>
  <si>
    <t>1.8.</t>
  </si>
  <si>
    <t>Sultys, gaivieji gėrimai, mineralinis vanduo</t>
  </si>
  <si>
    <t>(su tara)</t>
  </si>
  <si>
    <t>1.8.1.</t>
  </si>
  <si>
    <t>Mutivaisių nektaras</t>
  </si>
  <si>
    <t>ne didesnėje  kaip 1000 ml gamintojo pakuotėje, mažiausias sulčių ar tyrės kiekis – 40 proc. galutinėje produkto masėje, atitinkantis ŽŪ ministro 2000 m. vasario 29 d. įsakyme Nr. 61 „Dėl vaisių sulčių ir panašių produktų techninio reglamento patvirtinimo“ nustatytus reikalavimus (ŽŪ ministro 2015 m. vasario 9 d. įsakymo Nr. 3D-79 redakcija).</t>
  </si>
  <si>
    <t>1.8.2.</t>
  </si>
  <si>
    <t>Natūralus mineralinis vanduo</t>
  </si>
  <si>
    <t>negazuotas, ne didesnėje  kaip 1000 ml gamintojo pakuotėje, atitinkantis reikalavimus, nustatytus Lietuvos higienos norma HN 28:2003 „Natūralaus mineralinio vandens ir šaltinio vandens naudojimo ir pateikimo į rinką reikalavimai“.</t>
  </si>
  <si>
    <t>1.8.3.</t>
  </si>
  <si>
    <t>Geriamasis vanduo</t>
  </si>
  <si>
    <t>išpilstytas po 1000 ml, atitinkantis geriamojo vandens saugos ir kokybės reikalavimus, nustatytus Lietuvos higienos norma HN 24:2003 ,,Geriamojo vandens saugos ir kokybės reikalavimai“.</t>
  </si>
  <si>
    <t>1.8.4</t>
  </si>
  <si>
    <t>Gaivieji gėrimai</t>
  </si>
  <si>
    <t>išpilstyti ne didesnėje kaip 1000 ml pakuotėje, pagal veikiančią NTD.</t>
  </si>
  <si>
    <t>Bendra 1.8 punkte nurodytų produktų kaina, Eur su PVM</t>
  </si>
  <si>
    <t>1.9.</t>
  </si>
  <si>
    <t>Prieskoniai, sintetiniai saldikliai</t>
  </si>
  <si>
    <t>1.9.1.</t>
  </si>
  <si>
    <t xml:space="preserve">Cukraus gaminys (pakaitalas) </t>
  </si>
  <si>
    <t>sintetinis vandenyje tirpus saldiklis, ne didesnėje kaip 500 g pakuotėje, pagal veikiančią NTD.</t>
  </si>
  <si>
    <t>1.9.2.</t>
  </si>
  <si>
    <t>Prieskoniai</t>
  </si>
  <si>
    <t>universalūs prieskoniai be druskos, ne  didesnėje kaip 250 g  pakuotėje, pagal veikiančią NTD.</t>
  </si>
  <si>
    <t>1.9.3.</t>
  </si>
  <si>
    <t>Malti juodieji pipirai</t>
  </si>
  <si>
    <t>ne didesnėje kaip 100 g pakuotėje, atitinkantys LST ISO 959-1:2004 arba lygiavertį.</t>
  </si>
  <si>
    <t>1.9.4.</t>
  </si>
  <si>
    <t>Valgomoji druska</t>
  </si>
  <si>
    <t>ne didesnėje kaip 1000 g pakuotėje, pagal veikiančią NTD.</t>
  </si>
  <si>
    <t>Bendra 1.9 punkte nurodytų produktų kaina, Eur su PVM</t>
  </si>
  <si>
    <t>1.10.</t>
  </si>
  <si>
    <t>Sausi dribsniai, sausa sriuba, sausi antrieji patiekalai</t>
  </si>
  <si>
    <t>1.10.1.</t>
  </si>
  <si>
    <t>Sausas bulvių mišinys</t>
  </si>
  <si>
    <t>į sudėtį turi įeiti sausa grietinėlė arba pienas, ne didesnėje kaip 500 g pakuotėje, pagal veikiančią NTD.</t>
  </si>
  <si>
    <t>1.10.2.</t>
  </si>
  <si>
    <t>Vištienos ar kita sausa sriuba su makaronais</t>
  </si>
  <si>
    <t>greito paruošimo sausa sriuba, kuri paruošiama vartojimui trumpai pavirus arba užpylus karštu vandeniu, ne didesnėje kaip 500 g pakuotėje, pagal veikiančią NTD.</t>
  </si>
  <si>
    <t>1.10.3.</t>
  </si>
  <si>
    <t>Kukurūzų ar kiti sausi dribsniai</t>
  </si>
  <si>
    <t>bet kokių rūšių (su vaisiais ar uogomis, su riešutais ir medumi, šokoladiniai, be jokių priedų ir pan.), ne  didesnėje kaip 500 g  pakuotėje, pagal veikiančią NTD.</t>
  </si>
  <si>
    <t>Bendra 1.10 punkte nurodytų produktų kaina, Eur su PVM</t>
  </si>
  <si>
    <t>1.11.</t>
  </si>
  <si>
    <t>Kruopos, makaronai</t>
  </si>
  <si>
    <t>1.11.1.</t>
  </si>
  <si>
    <t>Avižiniai ir kitų grūdų dribsniai</t>
  </si>
  <si>
    <t>ne didesnėje kaip 1 kg pakuotėje, atitinkantys privalomuosius kruopų kokybės reikalavimus, patvirtintus ŽŪ ministro 2001 m. kovo 8 d. įsakymu Nr. 52 „Dėl privalomųjų grūdų, miltų ir kruopų kokybės reikalavimų“.</t>
  </si>
  <si>
    <t>1.11.2.</t>
  </si>
  <si>
    <t xml:space="preserve">Lęšiai </t>
  </si>
  <si>
    <t>raudonieji lęšiai, ne didesnėje kaip 1 kg pakuotėje, pagal veikiančią NTD.</t>
  </si>
  <si>
    <t>1.11.3.</t>
  </si>
  <si>
    <t>Ryžiai</t>
  </si>
  <si>
    <t>šlifuoti baltieji ryžiai, ne didesnėje kaip 1 kg pakuotėje, atitinkantys LST ISO 7301:2015 arba lygiavertį.</t>
  </si>
  <si>
    <t>1.11.4.</t>
  </si>
  <si>
    <t xml:space="preserve">Makaronai </t>
  </si>
  <si>
    <t xml:space="preserve">pagaminti iš kietagrūdžių kviečių miltų: kriauklelės, lakštiniai, spagečiai ar ragučiai, ne didesnėje kaip 1 kg pakuotėje, pagal veikiančią NTD.
 </t>
  </si>
  <si>
    <t>Bendra 1.11 punkte nurodytų produktų kaina, Eur su PVM</t>
  </si>
  <si>
    <t>1.12.</t>
  </si>
  <si>
    <t>Kečupas, pomidorų padažas, majonezas, grastyčios, krienai</t>
  </si>
  <si>
    <t>1.12.1.</t>
  </si>
  <si>
    <t>Pomidorų padažas</t>
  </si>
  <si>
    <t>ne didesnėje kaip 500 ml  gamintojo pakuotėje (išskyrus stiklines ir metalines pakuotes), pagal veikiančią NTD.</t>
  </si>
  <si>
    <t>1.12.2.</t>
  </si>
  <si>
    <t>1.12.3.</t>
  </si>
  <si>
    <t>Majonezas</t>
  </si>
  <si>
    <t>pusriebis, be priedų, su kiaušiniais ar kiaušinių milteliais, ne didesnėje kaip 500 ml gamintojo pakuotėje (išskyrus stiklines ir metalines pakuotes), pagal veikiančią NTD.</t>
  </si>
  <si>
    <t>1.12.4.</t>
  </si>
  <si>
    <t>Ketčupas</t>
  </si>
  <si>
    <t xml:space="preserve">ne didesnėje kaip 500 ml gamintojo pakuotėje (išskyrus stiklines ir metalines pakuotes), pagal veikiančią NTD.  </t>
  </si>
  <si>
    <t>1.12.5.</t>
  </si>
  <si>
    <t>Garstyčios</t>
  </si>
  <si>
    <t xml:space="preserve">ne didesnėje kaip 500 ml gamintojo pakuotėje (išskyrus stiklines ir metalines pakuotes), pagal veikiančią NTD. </t>
  </si>
  <si>
    <t>Bendra 1.12 punkte nurodytų produktų kaina, Eur su PVM</t>
  </si>
  <si>
    <t>1.13.</t>
  </si>
  <si>
    <t>Kiaušiniai</t>
  </si>
  <si>
    <t>1.13.1</t>
  </si>
  <si>
    <t xml:space="preserve">A klasės, M svorio kategorijos, sufasuoti po 10 vnt., atitinkantys Parlamento ir Tarybos reglamentą (ES) 1308/2013. </t>
  </si>
  <si>
    <t>vnt</t>
  </si>
  <si>
    <t>Bendra 1.13 punkte nurodytų produktų kaina, Eur su PVM</t>
  </si>
  <si>
    <t>1.14.</t>
  </si>
  <si>
    <t>Vaisiai, daržovės</t>
  </si>
  <si>
    <t>1.14.1.</t>
  </si>
  <si>
    <t xml:space="preserve">Valgomosios bulvės
laikotarpyje nuo rugsėjo iki sausio mėnesio imtinai
</t>
  </si>
  <si>
    <t xml:space="preserve"> II klasės, atitinkančios maistinių bulvių kokybės reikalavimus, patvirtintus ŽŪ ministro 2002 m. gegužės 23 d. įsakymu Nr. 193 „Dėl maistinių bulvių kokybės reikalavimų patvirtinimo“ (nauja redakcijanuo 2005-04-10).</t>
  </si>
  <si>
    <t>1.14.2.</t>
  </si>
  <si>
    <t xml:space="preserve">Valgomosios bulvės
laikotarpyje nuo vasario iki rugpjūčio mėnesio imtinai
</t>
  </si>
  <si>
    <t>II klasės, atitinkančios maistinių bulvių kokybės reikalavimus, patvirtintus ŽŪ ministro 2002 m. gegužės 23 d. įsakymu Nr. 193 „Dėl maistinių bulvių kokybės reikalavimų patvirtinimo“ (nauja redakcijanuo 2005-04-10).</t>
  </si>
  <si>
    <t>1.14.3.</t>
  </si>
  <si>
    <t xml:space="preserve">Morkos
laikotarpyje nuo rugsėjo iki sausio mėnesio imtinai
</t>
  </si>
  <si>
    <t>II klasės, atitinkančios kokybės reikalavimus, patvirtintus Komisijos įgyvendinimo reglamentu (ES) 543/2011.</t>
  </si>
  <si>
    <t>1.14.4.</t>
  </si>
  <si>
    <t xml:space="preserve">Morkos
laikotarpyje nuo vasario iki rugpjūčio mėnesio imtinai
</t>
  </si>
  <si>
    <t>1.14.5.</t>
  </si>
  <si>
    <t xml:space="preserve">Svogūnai
laikotarpyje nuo rugsėjo iki sausio mėnesio imtinai
</t>
  </si>
  <si>
    <t xml:space="preserve"> II klasės, atitinkantys kokybės reikalavimus, patvirtintus Komisijos įgyvendinimo reglamentu (ES) 543/2011.</t>
  </si>
  <si>
    <t>1.14.6.</t>
  </si>
  <si>
    <t xml:space="preserve">Svogūnai
laikotarpyje nuo vasario iki rugpjūčio mėnesio imtinai
</t>
  </si>
  <si>
    <t>II klasės, atitinkantys kokybės reikalavimus, patvirtintus Komisijos įgyvendinimo reglamentu (ES) 543/2011.</t>
  </si>
  <si>
    <t>1.14.7.</t>
  </si>
  <si>
    <t xml:space="preserve">Agurkai
laikotarpyje nuo lapkričio iki balandžio mėnesio imtinai
</t>
  </si>
  <si>
    <t>II klasės, atitinkantys kokybės reikalavimus, patvirtintus Komisijos įgyvendinimo reglamentu (ES) Nr. 543/2011.</t>
  </si>
  <si>
    <t>1.14.8.</t>
  </si>
  <si>
    <t xml:space="preserve">Agurkai
laikotarpyje nuo gegužės iki spalio mėnesio imtinai
</t>
  </si>
  <si>
    <t>1.14.9.</t>
  </si>
  <si>
    <t xml:space="preserve">Pomidorai
laikotarpyje nuo lapkričio iki balandžio mėnesio imtinai
</t>
  </si>
  <si>
    <t>II klasės, pomidorai turi būti ne kekėmis, atitinkantys privalomuosius kokybės reikalavimus, patvirtintus Komisijos įgyvendinimo reglamentu (ES) Nr. 543/2011.</t>
  </si>
  <si>
    <t>1.14.10</t>
  </si>
  <si>
    <t xml:space="preserve">Pomidorai
laikotarpyje nuo gegužės iki spalio mėnesio imtinai
</t>
  </si>
  <si>
    <t>1.14.11</t>
  </si>
  <si>
    <t xml:space="preserve">Brokoliai
laikotarpyje nuo rugsėjo iki sausio mėnesio imtinai
</t>
  </si>
  <si>
    <t>atitinkantys kokybės reikalavimus, patvirtintus Komisijos įgyvendinimo reglamentu (ES) 543/2011.</t>
  </si>
  <si>
    <t>1.14.12</t>
  </si>
  <si>
    <t xml:space="preserve">Brokoliai
laikotarpyje nuo vasario iki rugpjūčio mėnesio imtinai
</t>
  </si>
  <si>
    <t>1.14.13</t>
  </si>
  <si>
    <t xml:space="preserve">Apelsinai
laikotarpyje nuo lapkričio iki balandžio mėnesio imtinai
</t>
  </si>
  <si>
    <t>II klasės, skersmuo – 77-88 mm, atitinkantys privalomuosius kokybės reikalavimus, patvirtintus Komisijos įgyvendinimo reglamentu (ES) Nr. 543/2011.</t>
  </si>
  <si>
    <t>1.14.14</t>
  </si>
  <si>
    <t xml:space="preserve">Apelsinai
laikotarpyje nuo gegužės iki spalio mėnesio imtinai
</t>
  </si>
  <si>
    <t>1.14.15</t>
  </si>
  <si>
    <t xml:space="preserve">Bananai
laikotarpyje nuo lapkričio iki balandžio mėnesio imtinai
</t>
  </si>
  <si>
    <t>II klasės, atitinkantys kokybės reikalavimus, patvirtintus Komisijos įgyvendinimo reglamentu (ES) Nr. 1333/2011.</t>
  </si>
  <si>
    <t>1.14.16</t>
  </si>
  <si>
    <t xml:space="preserve">Bananai
laikotarpyje nuo gegužės iki spalio mėnesio imtinai
</t>
  </si>
  <si>
    <t>1.14.17</t>
  </si>
  <si>
    <t xml:space="preserve">Citrinos
laikotarpyje nuo lapkričio iki balandžio mėnesio imtinai
</t>
  </si>
  <si>
    <t>II klasės, atitinkančios privalomuosius kokybės reikalavimus, patvirtintus Komisijos įgyvendinimo reglamentu (ES)  Nr. 543/2011.</t>
  </si>
  <si>
    <t>1.14.18</t>
  </si>
  <si>
    <t xml:space="preserve">Citrinos
laikotarpyje nuo gegužės iki spalio mėnesio imtinai
</t>
  </si>
  <si>
    <t>1.14.19</t>
  </si>
  <si>
    <t xml:space="preserve">Obuoliai
laikotarpyje nuo rugsėjo iki sausio mėnesio imtinai
</t>
  </si>
  <si>
    <t>II klasės, atitinkantys privalomuosius kokybės reikalavimus, patvirtintus Komisijos įgyvendinimo reglamentu (ES) Nr. 543/2011.</t>
  </si>
  <si>
    <t>1.14.20</t>
  </si>
  <si>
    <t xml:space="preserve">Obuoliai
laikotarpyje nuo vasario iki rugpjūčio mėnesio imtinai
</t>
  </si>
  <si>
    <t>1.14.21</t>
  </si>
  <si>
    <t>Bendra 1.14 punkte nurodytų produktų kaina, Eur su PVM</t>
  </si>
  <si>
    <t xml:space="preserve">                                                                 2. HIGIENOS PRIEMONĖS</t>
  </si>
  <si>
    <t>2.1.</t>
  </si>
  <si>
    <t xml:space="preserve">Muilai, šampūnai, kūno dezodorantai arba antiperspirantai ir kitos kūno priežiūros priemonės, skutimosi kremai </t>
  </si>
  <si>
    <t>2.1.1.</t>
  </si>
  <si>
    <t xml:space="preserve">Tualetinis muilas </t>
  </si>
  <si>
    <t>Universalus, gabalinis, įvairių kvapų, įpakuotas iki 100 g pakuotėje.</t>
  </si>
  <si>
    <t>2.1.2.</t>
  </si>
  <si>
    <t>Šampūnas plaukams</t>
  </si>
  <si>
    <t>Kasdieninio naudojimo šampūnas visų tipų plaukams.
Išskyrus gaminius, kuriuose yra etilo alkoholio, ir aerozolinius gaminius. Išpakavimas pagal gamintojo nustatytą plastikinę pakuotę.</t>
  </si>
  <si>
    <t>2.1.3.</t>
  </si>
  <si>
    <t>Kūno prausiklis</t>
  </si>
  <si>
    <t>Kūno prausiklis lengvai pašalina riebalus ir purvą. Kūno prausiklyje  esantys komponentai nedirgina odos. Minkština rankų odą, nealergizuoja. Tinka visų tipų odai. Bekvapis. Išskyrus gaminius, kuriuose yra etilo alkoholio, ir aerozolinius gaminius. Išpakavimas  pagal gamintojo nustatytą plastikinę pakuotę.</t>
  </si>
  <si>
    <t>2.1.4.</t>
  </si>
  <si>
    <t xml:space="preserve">Dezodorantas arba antiperspirantas </t>
  </si>
  <si>
    <t>Pieštukinis, rutulinis dezodorantas arba antiperspirantas.           Išskyrus gaminius, kuriuose yra etilo alkoholio, ir aerozolinius gaminius. Įpakavimas pagal gamintojo nustatytą plastikinę pakuotę.</t>
  </si>
  <si>
    <t>2.1.5.</t>
  </si>
  <si>
    <t>Skutimosi kremas</t>
  </si>
  <si>
    <t>Apsaugo odą skutimosi metu. Putojantis. Įpakavimas pagal gamintojo nustatytą plastikinę pakuotę.</t>
  </si>
  <si>
    <t>Bendra 2.1 punkte nurodytų produktų kaina, Eur su PVM</t>
  </si>
  <si>
    <t>2.2.</t>
  </si>
  <si>
    <t>Skalbimo ir plovimo priemonės</t>
  </si>
  <si>
    <t>2.2.1.</t>
  </si>
  <si>
    <t>Skalbimo milteliai</t>
  </si>
  <si>
    <t>Skalbiamieji milteliai, skirti spalvotiems audiniams skalbti. Tinka skalbti rankomis ir paprastomis skalbimo mašinomis. Išpakavimas  pagal gamintojo nustatytą pakuotę, ne didesnę nei 1000 g</t>
  </si>
  <si>
    <t>2.2.2.</t>
  </si>
  <si>
    <t>Indų ploviklis</t>
  </si>
  <si>
    <t>Pakuotės dydis iki 1000 ml</t>
  </si>
  <si>
    <t>Bendra 2.2 punkte nurodytų produktų kaina, Eur su PVM</t>
  </si>
  <si>
    <t>2.3.</t>
  </si>
  <si>
    <t>Dantų pasta, dantų šepetėlis, dantų krapštukai</t>
  </si>
  <si>
    <t>2.3.1.</t>
  </si>
  <si>
    <t>Dantų pasta</t>
  </si>
  <si>
    <t xml:space="preserve">Suaugusiems, universali, ne mažiau 75 ml tūtelėje. </t>
  </si>
  <si>
    <t>2.3.2.</t>
  </si>
  <si>
    <t>Dantų šepetėlis suaugusiems</t>
  </si>
  <si>
    <t>Įvairaus kietumo šereliais.</t>
  </si>
  <si>
    <t>2.3.3.</t>
  </si>
  <si>
    <t>Dantų krapštukai</t>
  </si>
  <si>
    <t>Mediniai arba plastikiniai. Pakuotė po 100 vnt.</t>
  </si>
  <si>
    <t>pak.</t>
  </si>
  <si>
    <t>Bendra 2.3 punkte nurodytų produktų kaina, Eur su PVM</t>
  </si>
  <si>
    <t>2.4.</t>
  </si>
  <si>
    <t>Tualetinis popierius</t>
  </si>
  <si>
    <t>2.4.1.</t>
  </si>
  <si>
    <t>2 sluoksnių, pagamintas iš perdirbto plaušo, 150-200 lapelių.</t>
  </si>
  <si>
    <t>2.4.2.</t>
  </si>
  <si>
    <t>3 sluoksnių, pagamintas iš perdirbto plaušo, 150-200 lapelių.</t>
  </si>
  <si>
    <t>Bendra 2.4 punkte nurodytų produktų kaina, Eur su PVM</t>
  </si>
  <si>
    <t>2.5.</t>
  </si>
  <si>
    <t>Higieninės servetėlės, manikiūro priemonės, ausų krapštukai</t>
  </si>
  <si>
    <t>2.5.1.</t>
  </si>
  <si>
    <t>Popierinės servetėlės</t>
  </si>
  <si>
    <t>Ne mažiau  kaip 200 vnt./pak.,  20+5 cm x 20+5 cm, iš rūšiuoto perdirbto plaušo.</t>
  </si>
  <si>
    <t>2.5.2.</t>
  </si>
  <si>
    <t>Nagų žnyplės</t>
  </si>
  <si>
    <t>Be dildės. Dydis – iki 9 cm.</t>
  </si>
  <si>
    <t>2.5.3.</t>
  </si>
  <si>
    <t>Ausų krapštukai</t>
  </si>
  <si>
    <t>Plastikiniai ar mediniai ausų krapštukai, skirti asmens higienai palaikyti. Pakuotė po 100 vnt.</t>
  </si>
  <si>
    <t>Bendra 2.5 punkte nurodytų produktų kaina, Eur su PVM</t>
  </si>
  <si>
    <t>3. KITI DAIKTAI</t>
  </si>
  <si>
    <t>3.1.</t>
  </si>
  <si>
    <t xml:space="preserve">Vokai be langelio
C6 (114 x 162 mm)
C5 (162 x 229 mm)
</t>
  </si>
  <si>
    <t>Popierius: 80-100 gsm ofsetinis. Vokų vidus: pilkas, baltas, mėlynas. Su nuplėšiama juostele.</t>
  </si>
  <si>
    <t>3.2.</t>
  </si>
  <si>
    <t>Pašto ženklai</t>
  </si>
  <si>
    <t>3.3.</t>
  </si>
  <si>
    <t>Vyriškos  kojinės</t>
  </si>
  <si>
    <t>Vyriškos medvilninės kojinės. Pateikiama pagal sezoniškumą, įvairių dydžių. Pakuotė gamintojo poromis</t>
  </si>
  <si>
    <t>3.4.</t>
  </si>
  <si>
    <t>Pirkinių maišeliai XL</t>
  </si>
  <si>
    <t>Polietileninis pirkinių maišelis, kurio sienelės plonesnės kaip 50 mikronų. Polietileno plėvelės tipas HDPE ar LDPE perdirbta žaliava arba lygiavertis produktas.</t>
  </si>
  <si>
    <t>3.5.</t>
  </si>
  <si>
    <t>Degtukai</t>
  </si>
  <si>
    <t>Atitinkantys bendruosius saugos reikalavimus. Dėžutėje ne mažiau, kaip 32 degtukai.</t>
  </si>
  <si>
    <t>dėž.</t>
  </si>
  <si>
    <t>Bendra 3 punkte nurodytų produktų kaina, Eur su PVM</t>
  </si>
  <si>
    <t>Kainos pasiūlyme nurodomos suapvalintos, paliekant du skaitmenis po kablelio.</t>
  </si>
  <si>
    <t>3.6.</t>
  </si>
  <si>
    <t>IV PIRKIMO OBJEKTO DALIS: Nuteistųjų (suimtųjų) apiprekinimo paslauga Pravieniškių I ir II kalėjimuose</t>
  </si>
  <si>
    <t>Produkto mato vieneto kaina be PVM</t>
  </si>
  <si>
    <t>Maksimali produkto mato vieneto kaina be PVM</t>
  </si>
  <si>
    <t>PASIŪLYMO PRODUKTŲ KAINŲ LENTELĖ</t>
  </si>
  <si>
    <t>Specialiųjų pirkimo sąlygų 1 priedo "Pasiūlymo forma" priedėlis</t>
  </si>
  <si>
    <t>ne prastesnės nei pirmos rūšies, vakuuminėje ar dujinėje pakuotėje, ne didesnėse kaip 500 g pakuotėse, atitinkančios LST 1919:2003 standartą arba lygiavertį.</t>
  </si>
  <si>
    <t>Majonezinis krienų padažas</t>
  </si>
  <si>
    <t>kreminės konsistencijos padažas, gaminamas majonezo pagrindu, į kurį dedami tarkuoti arba smulkinti krienai, ne didesnėje kaip 500 g pakuotėje, plastikinėje taroje, pagal veikiančią NTD.</t>
  </si>
  <si>
    <t>Virtos arba raugintos daržovės plastikinėje taroje ar vakuuminėje pakuotėje, ne didesnėje kaip 500 g</t>
  </si>
  <si>
    <t>Virtos arba raugintos daržovės (burokėliai, kopūstai)</t>
  </si>
  <si>
    <t>Asortimente turi būti įvairaus nominalo pašto ženklai laiškų siuntimui Lietuvoje</t>
  </si>
  <si>
    <t>Asortimente turi būti įvairaus nominalo pašto ženklai laiškų siuntimui užsienyje</t>
  </si>
  <si>
    <r>
      <rPr>
        <b/>
        <sz val="14"/>
        <rFont val="Times New Roman"/>
        <family val="1"/>
        <charset val="186"/>
      </rPr>
      <t>Bendra visų 4 pirkimo dalies 1-3 skyriuose nurodytų produktų kaina, Eur su PVM</t>
    </r>
    <r>
      <rPr>
        <sz val="14"/>
        <rFont val="Times New Roman"/>
        <family val="1"/>
        <charset val="186"/>
      </rPr>
      <t xml:space="preserve">   </t>
    </r>
  </si>
  <si>
    <t>Tiekėjo pavadinimas: UAB "Galiasas"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</si>
</sst>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Calibri"/>
      <family val="2"/>
      <scheme val="minor"/>
    </font>
    <font>
      <sz val="11"/>
      <color indexed="8"/>
      <name val="Times New Roman"/>
      <family val="1"/>
      <charset val="186"/>
    </font>
    <font>
      <b/>
      <sz val="11"/>
      <color indexed="8"/>
      <name val="Times New Roman"/>
      <family val="1"/>
      <charset val="186"/>
    </font>
    <font>
      <sz val="10"/>
      <name val="Times New Roman"/>
      <family val="1"/>
      <charset val="186"/>
    </font>
    <font>
      <sz val="11"/>
      <name val="Calibri"/>
      <family val="2"/>
    </font>
    <font>
      <b/>
      <sz val="10"/>
      <color indexed="8"/>
      <name val="Times New Roman"/>
      <family val="1"/>
      <charset val="186"/>
    </font>
    <font>
      <sz val="11"/>
      <name val="Times New Roman"/>
      <family val="1"/>
      <charset val="186"/>
    </font>
    <font>
      <b/>
      <sz val="11"/>
      <name val="Times New Roman"/>
      <family val="1"/>
      <charset val="186"/>
    </font>
    <font>
      <b/>
      <sz val="12"/>
      <color indexed="8"/>
      <name val="Times New Roman"/>
      <family val="1"/>
      <charset val="186"/>
    </font>
    <font>
      <b/>
      <sz val="12"/>
      <color indexed="10"/>
      <name val="Times New Roman"/>
      <family val="1"/>
      <charset val="186"/>
    </font>
    <font>
      <sz val="11"/>
      <name val="Calibri"/>
      <family val="2"/>
      <scheme val="minor"/>
    </font>
    <font>
      <b/>
      <sz val="11"/>
      <color rgb="FFFF0000"/>
      <name val="Times New Roman"/>
      <family val="1"/>
      <charset val="186"/>
    </font>
    <font>
      <b/>
      <sz val="12"/>
      <color rgb="FFFF0000"/>
      <name val="Times New Roman"/>
      <family val="1"/>
      <charset val="186"/>
    </font>
    <font>
      <sz val="10"/>
      <name val="Calibri"/>
      <family val="2"/>
    </font>
    <font>
      <b/>
      <sz val="10"/>
      <name val="Times New Roman"/>
      <family val="1"/>
      <charset val="186"/>
    </font>
    <font>
      <b/>
      <sz val="12"/>
      <name val="Times New Roman"/>
      <family val="1"/>
      <charset val="186"/>
    </font>
    <font>
      <sz val="12"/>
      <name val="Calibri"/>
      <family val="2"/>
      <scheme val="minor"/>
    </font>
    <font>
      <sz val="14"/>
      <name val="Times New Roman"/>
      <family val="1"/>
      <charset val="186"/>
    </font>
    <font>
      <b/>
      <sz val="14"/>
      <name val="Times New Roman"/>
      <family val="1"/>
      <charset val="186"/>
    </font>
    <font>
      <sz val="10"/>
      <color theme="1"/>
      <name val="Times New Roman"/>
      <family val="1"/>
      <charset val="186"/>
    </font>
    <font>
      <b/>
      <sz val="14"/>
      <name val="Times New Roman"/>
      <family val="1"/>
    </font>
  </fonts>
  <fills count="5">
    <fill>
      <patternFill patternType="none"/>
    </fill>
    <fill>
      <patternFill patternType="gray125"/>
    </fill>
    <fill>
      <patternFill patternType="solid">
        <fgColor indexed="55"/>
        <bgColor indexed="64"/>
      </patternFill>
    </fill>
    <fill>
      <patternFill patternType="solid">
        <fgColor theme="2" tint="-0.249977111117893"/>
        <bgColor indexed="64"/>
      </patternFill>
    </fill>
    <fill>
      <patternFill patternType="solid">
        <fgColor theme="0"/>
        <bgColor indexed="64"/>
      </patternFill>
    </fill>
  </fills>
  <borders count="14">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s>
  <cellStyleXfs count="1">
    <xf numFmtId="0" fontId="0" fillId="0" borderId="0"/>
  </cellStyleXfs>
  <cellXfs count="146">
    <xf numFmtId="0" fontId="0" fillId="0" borderId="0" xfId="0"/>
    <xf numFmtId="0" fontId="1" fillId="0" borderId="0" xfId="0" applyFont="1" applyAlignment="1">
      <alignment wrapText="1"/>
    </xf>
    <xf numFmtId="0" fontId="2" fillId="0" borderId="0" xfId="0" applyFont="1" applyAlignment="1">
      <alignment horizontal="left" vertical="center" wrapText="1"/>
    </xf>
    <xf numFmtId="0" fontId="2" fillId="0" borderId="0" xfId="0" applyFont="1" applyAlignment="1" applyProtection="1">
      <alignment horizontal="left" vertical="center" wrapText="1"/>
      <protection locked="0"/>
    </xf>
    <xf numFmtId="0" fontId="2" fillId="0" borderId="0" xfId="0" applyFont="1" applyAlignment="1">
      <alignment horizontal="center" vertical="center" wrapText="1"/>
    </xf>
    <xf numFmtId="0" fontId="0" fillId="0" borderId="0" xfId="0" applyAlignment="1">
      <alignment wrapText="1"/>
    </xf>
    <xf numFmtId="0" fontId="4" fillId="0" borderId="0" xfId="0" applyFont="1" applyAlignment="1">
      <alignment vertical="top"/>
    </xf>
    <xf numFmtId="0" fontId="3" fillId="0" borderId="0" xfId="0" applyFont="1" applyAlignment="1">
      <alignment horizontal="justify" vertical="justify" wrapText="1"/>
    </xf>
    <xf numFmtId="0" fontId="3" fillId="0" borderId="12" xfId="0" applyFont="1" applyBorder="1" applyAlignment="1">
      <alignment horizontal="center" vertical="center"/>
    </xf>
    <xf numFmtId="0" fontId="3" fillId="0" borderId="11" xfId="0" applyFont="1" applyBorder="1" applyAlignment="1">
      <alignment horizontal="left" vertical="center" wrapText="1"/>
    </xf>
    <xf numFmtId="49" fontId="3" fillId="0" borderId="1" xfId="0" applyNumberFormat="1" applyFont="1" applyBorder="1" applyAlignment="1">
      <alignment horizontal="center" vertical="center" wrapText="1"/>
    </xf>
    <xf numFmtId="0" fontId="3" fillId="0" borderId="1" xfId="0" applyFont="1" applyBorder="1" applyAlignment="1">
      <alignment horizontal="left" vertical="center" wrapText="1"/>
    </xf>
    <xf numFmtId="0" fontId="3" fillId="0" borderId="12"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0" fontId="3" fillId="0" borderId="12" xfId="0" applyFont="1" applyBorder="1" applyAlignment="1">
      <alignment horizontal="left" vertical="center" wrapText="1"/>
    </xf>
    <xf numFmtId="0" fontId="3" fillId="0" borderId="0" xfId="0" applyFont="1" applyAlignment="1">
      <alignment horizontal="left" wrapText="1"/>
    </xf>
    <xf numFmtId="0" fontId="3" fillId="0" borderId="12" xfId="0" applyFont="1" applyBorder="1" applyAlignment="1">
      <alignment vertical="center"/>
    </xf>
    <xf numFmtId="49" fontId="3" fillId="0" borderId="12" xfId="0" applyNumberFormat="1" applyFont="1" applyBorder="1" applyAlignment="1">
      <alignment horizontal="center" vertical="center" wrapText="1"/>
    </xf>
    <xf numFmtId="0" fontId="3" fillId="0" borderId="12" xfId="0" applyFont="1" applyBorder="1" applyAlignment="1">
      <alignment vertical="center" wrapText="1"/>
    </xf>
    <xf numFmtId="0" fontId="3" fillId="0" borderId="0" xfId="0" applyFont="1" applyAlignment="1">
      <alignment wrapText="1"/>
    </xf>
    <xf numFmtId="0" fontId="3" fillId="0" borderId="2" xfId="0" applyFont="1" applyBorder="1" applyAlignment="1">
      <alignment vertical="center" wrapText="1"/>
    </xf>
    <xf numFmtId="49" fontId="3" fillId="0" borderId="6" xfId="0" applyNumberFormat="1" applyFont="1" applyBorder="1" applyAlignment="1">
      <alignment horizontal="center" vertical="center"/>
    </xf>
    <xf numFmtId="0" fontId="7" fillId="0" borderId="12" xfId="0" applyFont="1" applyBorder="1" applyAlignment="1">
      <alignment horizontal="center"/>
    </xf>
    <xf numFmtId="0" fontId="7" fillId="0" borderId="7" xfId="0" applyFont="1" applyBorder="1" applyAlignment="1">
      <alignment horizontal="left"/>
    </xf>
    <xf numFmtId="0" fontId="7" fillId="0" borderId="2" xfId="0" applyFont="1" applyBorder="1" applyAlignment="1">
      <alignment horizontal="center" vertical="center" wrapText="1"/>
    </xf>
    <xf numFmtId="0" fontId="7" fillId="0" borderId="12" xfId="0" applyFont="1" applyBorder="1" applyAlignment="1">
      <alignment horizontal="left" vertical="center" wrapText="1"/>
    </xf>
    <xf numFmtId="0" fontId="7" fillId="0" borderId="10" xfId="0" applyFont="1" applyBorder="1" applyAlignment="1">
      <alignment horizontal="center" vertical="center" wrapText="1"/>
    </xf>
    <xf numFmtId="0" fontId="7" fillId="0" borderId="0" xfId="0" applyFont="1" applyAlignment="1">
      <alignment horizontal="center" vertical="center" wrapText="1"/>
    </xf>
    <xf numFmtId="0" fontId="7" fillId="0" borderId="7" xfId="0" applyFont="1" applyBorder="1" applyAlignment="1">
      <alignment horizontal="center" vertical="center" wrapText="1"/>
    </xf>
    <xf numFmtId="49" fontId="3" fillId="0" borderId="2" xfId="0" applyNumberFormat="1" applyFont="1" applyBorder="1" applyAlignment="1">
      <alignment horizontal="center" vertical="center" wrapText="1"/>
    </xf>
    <xf numFmtId="0" fontId="3" fillId="0" borderId="5" xfId="0" applyFont="1" applyBorder="1" applyAlignment="1">
      <alignment horizontal="center" vertical="center"/>
    </xf>
    <xf numFmtId="0" fontId="13" fillId="0" borderId="6" xfId="0" applyFont="1" applyBorder="1"/>
    <xf numFmtId="0" fontId="13" fillId="0" borderId="0" xfId="0" applyFont="1"/>
    <xf numFmtId="0" fontId="13" fillId="0" borderId="0" xfId="0" applyFont="1" applyAlignment="1">
      <alignment wrapText="1"/>
    </xf>
    <xf numFmtId="0" fontId="7" fillId="0" borderId="12" xfId="0" applyFont="1" applyBorder="1" applyAlignment="1">
      <alignment horizontal="center" vertical="center" wrapText="1"/>
    </xf>
    <xf numFmtId="0" fontId="3" fillId="0" borderId="13" xfId="0" applyFont="1" applyBorder="1" applyAlignment="1">
      <alignment horizontal="center" vertical="center" wrapText="1"/>
    </xf>
    <xf numFmtId="0" fontId="13" fillId="0" borderId="7" xfId="0" applyFont="1" applyBorder="1"/>
    <xf numFmtId="0" fontId="13" fillId="0" borderId="7" xfId="0" applyFont="1" applyBorder="1" applyAlignment="1">
      <alignment wrapText="1"/>
    </xf>
    <xf numFmtId="0" fontId="3" fillId="0" borderId="7" xfId="0" applyFont="1" applyBorder="1" applyAlignment="1">
      <alignment horizontal="left" wrapText="1"/>
    </xf>
    <xf numFmtId="0" fontId="14" fillId="0" borderId="12" xfId="0" applyFont="1" applyBorder="1" applyAlignment="1">
      <alignment horizontal="center" wrapText="1"/>
    </xf>
    <xf numFmtId="0" fontId="14" fillId="0" borderId="12" xfId="0" applyFont="1" applyBorder="1" applyAlignment="1">
      <alignment horizontal="center" vertical="center"/>
    </xf>
    <xf numFmtId="49" fontId="3" fillId="0" borderId="12" xfId="0" applyNumberFormat="1" applyFont="1" applyBorder="1" applyAlignment="1">
      <alignment horizontal="center" vertical="center"/>
    </xf>
    <xf numFmtId="49" fontId="7" fillId="0" borderId="12" xfId="0" applyNumberFormat="1" applyFont="1" applyBorder="1" applyAlignment="1">
      <alignment horizontal="center" vertical="center"/>
    </xf>
    <xf numFmtId="0" fontId="3" fillId="0" borderId="10" xfId="0" applyFont="1" applyBorder="1" applyAlignment="1">
      <alignment horizontal="center" vertical="center" wrapText="1"/>
    </xf>
    <xf numFmtId="0" fontId="13" fillId="0" borderId="13" xfId="0" applyFont="1" applyBorder="1"/>
    <xf numFmtId="49" fontId="7" fillId="0" borderId="12" xfId="0" applyNumberFormat="1" applyFont="1" applyBorder="1" applyAlignment="1">
      <alignment horizontal="center"/>
    </xf>
    <xf numFmtId="49" fontId="13" fillId="0" borderId="6" xfId="0" applyNumberFormat="1" applyFont="1" applyBorder="1"/>
    <xf numFmtId="0" fontId="10" fillId="0" borderId="6" xfId="0" applyFont="1" applyBorder="1"/>
    <xf numFmtId="0" fontId="10" fillId="0" borderId="7" xfId="0" applyFont="1" applyBorder="1"/>
    <xf numFmtId="0" fontId="10" fillId="0" borderId="7" xfId="0" applyFont="1" applyBorder="1" applyAlignment="1">
      <alignment wrapText="1"/>
    </xf>
    <xf numFmtId="0" fontId="6" fillId="0" borderId="7" xfId="0" applyFont="1" applyBorder="1" applyAlignment="1">
      <alignment horizontal="left" wrapText="1"/>
    </xf>
    <xf numFmtId="0" fontId="7" fillId="0" borderId="12" xfId="0" applyFont="1" applyBorder="1" applyAlignment="1">
      <alignment horizontal="center" vertical="center"/>
    </xf>
    <xf numFmtId="0" fontId="3" fillId="0" borderId="0" xfId="0" applyFont="1"/>
    <xf numFmtId="0" fontId="10" fillId="0" borderId="0" xfId="0" applyFont="1"/>
    <xf numFmtId="0" fontId="3" fillId="0" borderId="6" xfId="0" applyFont="1" applyBorder="1"/>
    <xf numFmtId="0" fontId="10" fillId="0" borderId="0" xfId="0" applyFont="1" applyAlignment="1">
      <alignment wrapText="1"/>
    </xf>
    <xf numFmtId="0" fontId="10" fillId="0" borderId="13" xfId="0" applyFont="1" applyBorder="1"/>
    <xf numFmtId="0" fontId="13" fillId="0" borderId="9" xfId="0" applyFont="1" applyBorder="1"/>
    <xf numFmtId="0" fontId="13" fillId="0" borderId="10" xfId="0" applyFont="1" applyBorder="1"/>
    <xf numFmtId="0" fontId="13" fillId="0" borderId="10" xfId="0" applyFont="1" applyBorder="1" applyAlignment="1">
      <alignment wrapText="1"/>
    </xf>
    <xf numFmtId="0" fontId="3" fillId="0" borderId="10" xfId="0" applyFont="1" applyBorder="1" applyAlignment="1">
      <alignment horizontal="left" wrapText="1"/>
    </xf>
    <xf numFmtId="0" fontId="7" fillId="0" borderId="5" xfId="0" applyFont="1" applyBorder="1" applyAlignment="1">
      <alignment horizontal="center"/>
    </xf>
    <xf numFmtId="49" fontId="3" fillId="0" borderId="12" xfId="0" applyNumberFormat="1" applyFont="1" applyBorder="1" applyAlignment="1">
      <alignment horizontal="center"/>
    </xf>
    <xf numFmtId="0" fontId="6" fillId="0" borderId="0" xfId="0" applyFont="1" applyAlignment="1">
      <alignment horizontal="left" wrapText="1"/>
    </xf>
    <xf numFmtId="49" fontId="6" fillId="0" borderId="12" xfId="0" applyNumberFormat="1" applyFont="1" applyBorder="1" applyAlignment="1">
      <alignment horizontal="center" vertical="center"/>
    </xf>
    <xf numFmtId="0" fontId="3" fillId="0" borderId="13" xfId="0" applyFont="1" applyBorder="1"/>
    <xf numFmtId="0" fontId="15" fillId="0" borderId="0" xfId="0" applyFont="1"/>
    <xf numFmtId="0" fontId="15" fillId="0" borderId="0" xfId="0" applyFont="1" applyAlignment="1">
      <alignment wrapText="1"/>
    </xf>
    <xf numFmtId="0" fontId="16" fillId="0" borderId="0" xfId="0" applyFont="1"/>
    <xf numFmtId="2" fontId="3" fillId="4" borderId="12" xfId="0" applyNumberFormat="1" applyFont="1" applyFill="1" applyBorder="1" applyAlignment="1">
      <alignment horizontal="center" vertical="center"/>
    </xf>
    <xf numFmtId="4" fontId="3" fillId="4" borderId="12" xfId="0" applyNumberFormat="1" applyFont="1" applyFill="1" applyBorder="1" applyAlignment="1">
      <alignment horizontal="center" vertical="center" wrapText="1"/>
    </xf>
    <xf numFmtId="0" fontId="11" fillId="0" borderId="0" xfId="0" applyFont="1" applyAlignment="1">
      <alignment horizontal="left" vertical="center" wrapText="1"/>
    </xf>
    <xf numFmtId="0" fontId="2" fillId="2" borderId="0" xfId="0" applyFont="1" applyFill="1" applyAlignment="1" applyProtection="1">
      <alignment horizontal="left" vertical="center" wrapText="1"/>
      <protection locked="0"/>
    </xf>
    <xf numFmtId="0" fontId="12" fillId="4" borderId="0" xfId="0" applyFont="1" applyFill="1" applyAlignment="1">
      <alignment horizontal="right" wrapText="1"/>
    </xf>
    <xf numFmtId="0" fontId="0" fillId="4" borderId="0" xfId="0" applyFill="1"/>
    <xf numFmtId="0" fontId="8" fillId="4" borderId="0" xfId="0" applyFont="1" applyFill="1" applyAlignment="1">
      <alignment horizontal="center" wrapText="1"/>
    </xf>
    <xf numFmtId="0" fontId="3" fillId="4" borderId="0" xfId="0" applyFont="1" applyFill="1" applyAlignment="1">
      <alignment horizontal="justify" vertical="justify" wrapText="1"/>
    </xf>
    <xf numFmtId="0" fontId="7" fillId="4" borderId="3" xfId="0" applyFont="1" applyFill="1" applyBorder="1" applyAlignment="1">
      <alignment horizontal="center" vertical="center" wrapText="1"/>
    </xf>
    <xf numFmtId="0" fontId="7" fillId="4" borderId="3" xfId="0" applyFont="1" applyFill="1" applyBorder="1" applyAlignment="1">
      <alignment horizontal="left" vertical="center" wrapText="1"/>
    </xf>
    <xf numFmtId="0" fontId="7" fillId="4" borderId="3" xfId="0" applyFont="1" applyFill="1" applyBorder="1" applyAlignment="1">
      <alignment horizontal="left"/>
    </xf>
    <xf numFmtId="0" fontId="10" fillId="4" borderId="3" xfId="0" applyFont="1" applyFill="1" applyBorder="1"/>
    <xf numFmtId="0" fontId="7" fillId="4" borderId="0" xfId="0" applyFont="1" applyFill="1" applyAlignment="1">
      <alignment horizontal="left"/>
    </xf>
    <xf numFmtId="0" fontId="10" fillId="4" borderId="0" xfId="0" applyFont="1" applyFill="1"/>
    <xf numFmtId="4" fontId="3" fillId="4" borderId="5" xfId="0" applyNumberFormat="1" applyFont="1" applyFill="1" applyBorder="1" applyAlignment="1">
      <alignment horizontal="center" vertical="center" wrapText="1"/>
    </xf>
    <xf numFmtId="0" fontId="7" fillId="4" borderId="3" xfId="0" applyFont="1" applyFill="1" applyBorder="1" applyAlignment="1">
      <alignment horizontal="center"/>
    </xf>
    <xf numFmtId="0" fontId="6" fillId="4" borderId="0" xfId="0" applyFont="1" applyFill="1" applyAlignment="1">
      <alignment horizontal="left" wrapText="1"/>
    </xf>
    <xf numFmtId="0" fontId="0" fillId="0" borderId="0" xfId="0" applyAlignment="1">
      <alignment vertical="center"/>
    </xf>
    <xf numFmtId="4" fontId="3" fillId="0" borderId="12" xfId="0" applyNumberFormat="1" applyFont="1" applyBorder="1" applyAlignment="1">
      <alignment horizontal="center" vertical="center" wrapText="1"/>
    </xf>
    <xf numFmtId="0" fontId="10" fillId="0" borderId="10" xfId="0" applyFont="1" applyBorder="1"/>
    <xf numFmtId="0" fontId="7" fillId="0" borderId="7" xfId="0" applyFont="1" applyBorder="1" applyAlignment="1">
      <alignment horizontal="left" vertical="center"/>
    </xf>
    <xf numFmtId="0" fontId="10" fillId="0" borderId="0" xfId="0" applyFont="1" applyAlignment="1">
      <alignment vertical="center"/>
    </xf>
    <xf numFmtId="0" fontId="16" fillId="0" borderId="0" xfId="0" applyFont="1" applyAlignment="1">
      <alignment vertical="center"/>
    </xf>
    <xf numFmtId="4" fontId="3" fillId="4" borderId="0" xfId="0" applyNumberFormat="1" applyFont="1" applyFill="1" applyAlignment="1">
      <alignment horizontal="center" vertical="center" wrapText="1"/>
    </xf>
    <xf numFmtId="0" fontId="19" fillId="0" borderId="12" xfId="0" applyFont="1" applyBorder="1"/>
    <xf numFmtId="2" fontId="3" fillId="4" borderId="0" xfId="0" applyNumberFormat="1" applyFont="1" applyFill="1" applyAlignment="1">
      <alignment horizontal="center" vertical="center"/>
    </xf>
    <xf numFmtId="0" fontId="17" fillId="0" borderId="0" xfId="0" applyFont="1"/>
    <xf numFmtId="4" fontId="20" fillId="0" borderId="0" xfId="0" applyNumberFormat="1" applyFont="1"/>
    <xf numFmtId="0" fontId="3" fillId="0" borderId="9" xfId="0" applyFont="1" applyBorder="1" applyAlignment="1">
      <alignment horizontal="left" vertical="center" wrapText="1"/>
    </xf>
    <xf numFmtId="0" fontId="3" fillId="0" borderId="10" xfId="0" applyFont="1" applyBorder="1" applyAlignment="1">
      <alignment horizontal="left" vertical="center" wrapText="1"/>
    </xf>
    <xf numFmtId="0" fontId="3" fillId="0" borderId="11" xfId="0" applyFont="1" applyBorder="1" applyAlignment="1">
      <alignment horizontal="left" vertical="center" wrapText="1"/>
    </xf>
    <xf numFmtId="0" fontId="3" fillId="0" borderId="10" xfId="0" applyFont="1" applyBorder="1" applyAlignment="1">
      <alignment horizontal="right" vertical="center" wrapText="1"/>
    </xf>
    <xf numFmtId="0" fontId="3" fillId="0" borderId="11" xfId="0" applyFont="1" applyBorder="1" applyAlignment="1">
      <alignment horizontal="right" vertical="center" wrapText="1"/>
    </xf>
    <xf numFmtId="0" fontId="7" fillId="0" borderId="9" xfId="0" applyFont="1" applyBorder="1" applyAlignment="1">
      <alignment horizontal="left"/>
    </xf>
    <xf numFmtId="0" fontId="7" fillId="0" borderId="10" xfId="0" applyFont="1" applyBorder="1" applyAlignment="1">
      <alignment horizontal="left"/>
    </xf>
    <xf numFmtId="0" fontId="7" fillId="0" borderId="9" xfId="0" applyFont="1" applyBorder="1" applyAlignment="1">
      <alignment horizontal="center"/>
    </xf>
    <xf numFmtId="0" fontId="7" fillId="0" borderId="10" xfId="0" applyFont="1" applyBorder="1" applyAlignment="1">
      <alignment horizontal="center"/>
    </xf>
    <xf numFmtId="0" fontId="6" fillId="0" borderId="0" xfId="0" applyFont="1" applyAlignment="1">
      <alignment horizontal="left" wrapText="1"/>
    </xf>
    <xf numFmtId="0" fontId="6" fillId="0" borderId="0" xfId="0" applyFont="1"/>
    <xf numFmtId="0" fontId="15" fillId="0" borderId="2" xfId="0" applyFont="1" applyBorder="1" applyAlignment="1">
      <alignment horizontal="center"/>
    </xf>
    <xf numFmtId="0" fontId="15" fillId="0" borderId="3" xfId="0" applyFont="1" applyBorder="1" applyAlignment="1">
      <alignment horizontal="center"/>
    </xf>
    <xf numFmtId="0" fontId="15" fillId="0" borderId="6" xfId="0" applyFont="1" applyBorder="1" applyAlignment="1">
      <alignment horizontal="center"/>
    </xf>
    <xf numFmtId="0" fontId="15" fillId="0" borderId="7" xfId="0" applyFont="1" applyBorder="1" applyAlignment="1">
      <alignment horizontal="center"/>
    </xf>
    <xf numFmtId="0" fontId="7" fillId="0" borderId="9" xfId="0" applyFont="1" applyBorder="1" applyAlignment="1">
      <alignment horizontal="left" vertical="center" wrapText="1"/>
    </xf>
    <xf numFmtId="0" fontId="7" fillId="0" borderId="10" xfId="0" applyFont="1" applyBorder="1" applyAlignment="1">
      <alignment horizontal="left" vertical="center" wrapText="1"/>
    </xf>
    <xf numFmtId="4" fontId="14" fillId="3" borderId="9" xfId="0" applyNumberFormat="1" applyFont="1" applyFill="1" applyBorder="1" applyAlignment="1">
      <alignment horizontal="right" vertical="center"/>
    </xf>
    <xf numFmtId="4" fontId="14" fillId="3" borderId="10" xfId="0" applyNumberFormat="1" applyFont="1" applyFill="1" applyBorder="1" applyAlignment="1">
      <alignment horizontal="right" vertical="center"/>
    </xf>
    <xf numFmtId="0" fontId="3" fillId="0" borderId="9" xfId="0" applyFont="1" applyBorder="1" applyAlignment="1">
      <alignment vertical="center" wrapText="1"/>
    </xf>
    <xf numFmtId="0" fontId="3" fillId="0" borderId="10" xfId="0" applyFont="1" applyBorder="1" applyAlignment="1">
      <alignment vertical="center" wrapText="1"/>
    </xf>
    <xf numFmtId="0" fontId="3" fillId="0" borderId="11" xfId="0" applyFont="1" applyBorder="1" applyAlignment="1">
      <alignment vertical="center" wrapText="1"/>
    </xf>
    <xf numFmtId="0" fontId="3" fillId="0" borderId="9" xfId="0" applyFont="1" applyBorder="1" applyAlignment="1">
      <alignment horizontal="left" vertical="top" wrapText="1"/>
    </xf>
    <xf numFmtId="0" fontId="3" fillId="0" borderId="10" xfId="0" applyFont="1" applyBorder="1" applyAlignment="1">
      <alignment horizontal="left" vertical="top" wrapText="1"/>
    </xf>
    <xf numFmtId="0" fontId="3" fillId="0" borderId="11" xfId="0" applyFont="1" applyBorder="1" applyAlignment="1">
      <alignment horizontal="left" vertical="top" wrapText="1"/>
    </xf>
    <xf numFmtId="0" fontId="7" fillId="0" borderId="9" xfId="0" applyFont="1" applyBorder="1"/>
    <xf numFmtId="0" fontId="7" fillId="0" borderId="10" xfId="0" applyFont="1" applyBorder="1"/>
    <xf numFmtId="4" fontId="7" fillId="3" borderId="9" xfId="0" applyNumberFormat="1" applyFont="1" applyFill="1" applyBorder="1" applyAlignment="1">
      <alignment horizontal="right" vertical="center"/>
    </xf>
    <xf numFmtId="4" fontId="7" fillId="3" borderId="10" xfId="0" applyNumberFormat="1" applyFont="1" applyFill="1" applyBorder="1" applyAlignment="1">
      <alignment horizontal="right" vertical="center"/>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5" fillId="0" borderId="1" xfId="0" applyFont="1" applyBorder="1" applyAlignment="1">
      <alignment horizontal="center" vertical="center" wrapText="1"/>
    </xf>
    <xf numFmtId="0" fontId="5" fillId="0" borderId="5"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17" fillId="0" borderId="0" xfId="0" applyFont="1" applyAlignment="1">
      <alignment horizontal="right"/>
    </xf>
    <xf numFmtId="0" fontId="0" fillId="0" borderId="0" xfId="0" applyAlignment="1">
      <alignment horizontal="right"/>
    </xf>
    <xf numFmtId="0" fontId="5" fillId="4" borderId="1" xfId="0" applyFont="1" applyFill="1" applyBorder="1" applyAlignment="1">
      <alignment horizontal="center" vertical="center" wrapText="1"/>
    </xf>
    <xf numFmtId="0" fontId="5" fillId="4" borderId="5" xfId="0" applyFont="1" applyFill="1" applyBorder="1" applyAlignment="1">
      <alignment horizontal="center" vertical="center" wrapText="1"/>
    </xf>
    <xf numFmtId="0" fontId="9" fillId="0" borderId="0" xfId="0" applyFont="1" applyAlignment="1" applyProtection="1">
      <alignment horizontal="left" vertical="center" wrapText="1"/>
      <protection locked="0"/>
    </xf>
    <xf numFmtId="0" fontId="8" fillId="0" borderId="0" xfId="0" applyFont="1" applyAlignment="1">
      <alignment horizontal="center" wrapText="1"/>
    </xf>
    <xf numFmtId="0" fontId="11" fillId="0" borderId="0" xfId="0" applyFont="1" applyAlignment="1">
      <alignment horizontal="left" vertical="center" wrapText="1"/>
    </xf>
    <xf numFmtId="0" fontId="2" fillId="2" borderId="0" xfId="0" applyFont="1" applyFill="1" applyAlignment="1" applyProtection="1">
      <alignment horizontal="left" vertical="center" wrapText="1"/>
      <protection locked="0"/>
    </xf>
    <xf numFmtId="0" fontId="12" fillId="0" borderId="0" xfId="0" applyFont="1" applyAlignment="1">
      <alignment horizontal="right"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159"/>
  <sheetViews>
    <sheetView tabSelected="1" zoomScale="85" zoomScaleNormal="85" workbookViewId="0">
      <selection activeCell="A160" sqref="A160:L1056"/>
    </sheetView>
  </sheetViews>
  <sheetFormatPr defaultRowHeight="14.4" x14ac:dyDescent="0.3"/>
  <cols>
    <col min="1" max="1" width="6.44140625" customWidth="1"/>
    <col min="2" max="2" width="21.88671875" customWidth="1"/>
    <col min="3" max="5" width="9.109375" style="5"/>
    <col min="6" max="6" width="62.33203125" style="5" customWidth="1"/>
    <col min="7" max="7" width="26.88671875" customWidth="1"/>
    <col min="8" max="9" width="14.33203125" customWidth="1"/>
    <col min="10" max="10" width="15" style="87" customWidth="1"/>
    <col min="11" max="11" width="16" customWidth="1"/>
    <col min="12" max="12" width="16" style="75" customWidth="1"/>
  </cols>
  <sheetData>
    <row r="1" spans="1:13" ht="14.4" customHeight="1" x14ac:dyDescent="0.3">
      <c r="E1" s="145" t="s">
        <v>360</v>
      </c>
      <c r="F1" s="145"/>
      <c r="G1" s="145"/>
      <c r="H1" s="145"/>
      <c r="I1" s="145"/>
      <c r="J1" s="145"/>
      <c r="K1" s="145"/>
      <c r="L1" s="74"/>
    </row>
    <row r="2" spans="1:13" ht="15.6" x14ac:dyDescent="0.3">
      <c r="A2" s="141"/>
      <c r="B2" s="141"/>
      <c r="C2" s="141"/>
      <c r="D2" s="141"/>
      <c r="E2" s="141"/>
      <c r="F2" s="141"/>
      <c r="G2" s="1"/>
      <c r="H2" s="1"/>
      <c r="I2" s="1"/>
    </row>
    <row r="3" spans="1:13" ht="15" customHeight="1" x14ac:dyDescent="0.3">
      <c r="A3" s="142" t="s">
        <v>359</v>
      </c>
      <c r="B3" s="142"/>
      <c r="C3" s="142"/>
      <c r="D3" s="142"/>
      <c r="E3" s="142"/>
      <c r="F3" s="142"/>
      <c r="G3" s="142"/>
      <c r="H3" s="142"/>
      <c r="I3" s="142"/>
      <c r="J3" s="142"/>
      <c r="K3" s="142"/>
      <c r="L3" s="76"/>
    </row>
    <row r="4" spans="1:13" ht="15" customHeight="1" x14ac:dyDescent="0.3">
      <c r="A4" s="143" t="s">
        <v>0</v>
      </c>
      <c r="B4" s="143"/>
      <c r="C4" s="143"/>
      <c r="D4" s="143"/>
      <c r="E4" s="143"/>
      <c r="F4" s="143"/>
      <c r="G4" s="143"/>
      <c r="H4" s="143"/>
      <c r="I4" s="72"/>
    </row>
    <row r="5" spans="1:13" ht="15" customHeight="1" x14ac:dyDescent="0.3">
      <c r="A5" s="144" t="s">
        <v>369</v>
      </c>
      <c r="B5" s="144"/>
      <c r="C5" s="144"/>
      <c r="D5" s="144"/>
      <c r="E5" s="144"/>
      <c r="F5" s="144"/>
      <c r="G5" s="144"/>
      <c r="H5" s="144"/>
      <c r="I5" s="73"/>
    </row>
    <row r="6" spans="1:13" x14ac:dyDescent="0.3">
      <c r="A6" s="2"/>
      <c r="B6" s="3"/>
      <c r="C6" s="2"/>
      <c r="D6" s="4"/>
      <c r="E6" s="2"/>
      <c r="F6" s="2"/>
      <c r="G6" s="2"/>
      <c r="H6" s="2"/>
      <c r="I6" s="2"/>
    </row>
    <row r="7" spans="1:13" x14ac:dyDescent="0.3">
      <c r="A7" s="7"/>
      <c r="B7" s="7"/>
      <c r="C7" s="7"/>
      <c r="D7" s="7"/>
      <c r="E7" s="7"/>
      <c r="F7" s="7"/>
      <c r="G7" s="7"/>
      <c r="H7" s="7"/>
      <c r="I7" s="7"/>
      <c r="J7" s="7"/>
      <c r="K7" s="7"/>
      <c r="L7" s="77"/>
    </row>
    <row r="8" spans="1:13" ht="15" customHeight="1" x14ac:dyDescent="0.3">
      <c r="A8" s="54"/>
      <c r="B8" s="54"/>
      <c r="C8" s="56"/>
      <c r="D8" s="56"/>
      <c r="E8" s="56"/>
      <c r="F8" s="56"/>
      <c r="G8" s="54"/>
      <c r="H8" s="54"/>
      <c r="I8" s="54"/>
      <c r="J8" s="91"/>
      <c r="K8" s="54"/>
      <c r="L8" s="83"/>
      <c r="M8" s="6"/>
    </row>
    <row r="9" spans="1:13" ht="41.4" customHeight="1" x14ac:dyDescent="0.3">
      <c r="A9" s="67" t="s">
        <v>356</v>
      </c>
      <c r="B9" s="67"/>
      <c r="C9" s="68"/>
      <c r="D9" s="68"/>
      <c r="E9" s="68"/>
      <c r="F9" s="68"/>
      <c r="G9" s="69"/>
      <c r="H9" s="69"/>
      <c r="I9" s="69"/>
      <c r="J9" s="92"/>
      <c r="K9" s="54"/>
      <c r="L9" s="83"/>
      <c r="M9" s="6"/>
    </row>
    <row r="10" spans="1:13" ht="29.25" customHeight="1" x14ac:dyDescent="0.3">
      <c r="A10" s="129" t="s">
        <v>1</v>
      </c>
      <c r="B10" s="129" t="s">
        <v>2</v>
      </c>
      <c r="C10" s="131" t="s">
        <v>3</v>
      </c>
      <c r="D10" s="132"/>
      <c r="E10" s="132"/>
      <c r="F10" s="133"/>
      <c r="G10" s="129" t="s">
        <v>4</v>
      </c>
      <c r="H10" s="129" t="s">
        <v>5</v>
      </c>
      <c r="I10" s="129" t="s">
        <v>357</v>
      </c>
      <c r="J10" s="129" t="s">
        <v>6</v>
      </c>
      <c r="K10" s="129" t="s">
        <v>7</v>
      </c>
      <c r="L10" s="139" t="s">
        <v>358</v>
      </c>
      <c r="M10" s="6"/>
    </row>
    <row r="11" spans="1:13" ht="23.25" customHeight="1" x14ac:dyDescent="0.3">
      <c r="A11" s="130"/>
      <c r="B11" s="130"/>
      <c r="C11" s="134"/>
      <c r="D11" s="135"/>
      <c r="E11" s="135"/>
      <c r="F11" s="136"/>
      <c r="G11" s="130"/>
      <c r="H11" s="130"/>
      <c r="I11" s="130"/>
      <c r="J11" s="130"/>
      <c r="K11" s="130"/>
      <c r="L11" s="140"/>
      <c r="M11" s="6"/>
    </row>
    <row r="12" spans="1:13" ht="31.8" customHeight="1" x14ac:dyDescent="0.3">
      <c r="A12" s="127" t="s">
        <v>8</v>
      </c>
      <c r="B12" s="128"/>
      <c r="C12" s="128"/>
      <c r="D12" s="128"/>
      <c r="E12" s="128"/>
      <c r="F12" s="128"/>
      <c r="G12" s="128"/>
      <c r="H12" s="128"/>
      <c r="I12" s="128"/>
      <c r="J12" s="128"/>
      <c r="K12" s="128"/>
      <c r="L12" s="128"/>
      <c r="M12" s="6"/>
    </row>
    <row r="13" spans="1:13" ht="33" customHeight="1" x14ac:dyDescent="0.3">
      <c r="A13" s="25" t="s">
        <v>9</v>
      </c>
      <c r="B13" s="26" t="s">
        <v>10</v>
      </c>
      <c r="C13" s="27"/>
      <c r="D13" s="27"/>
      <c r="E13" s="27"/>
      <c r="F13" s="27"/>
      <c r="G13" s="28"/>
      <c r="H13" s="29"/>
      <c r="I13" s="29"/>
      <c r="J13" s="29"/>
      <c r="K13" s="27"/>
      <c r="L13" s="78"/>
      <c r="M13" s="6"/>
    </row>
    <row r="14" spans="1:13" ht="87" customHeight="1" x14ac:dyDescent="0.3">
      <c r="A14" s="30" t="s">
        <v>11</v>
      </c>
      <c r="B14" s="19" t="s">
        <v>12</v>
      </c>
      <c r="C14" s="117" t="s">
        <v>13</v>
      </c>
      <c r="D14" s="118"/>
      <c r="E14" s="118"/>
      <c r="F14" s="119"/>
      <c r="G14" s="12" t="s">
        <v>14</v>
      </c>
      <c r="H14" s="31">
        <v>40</v>
      </c>
      <c r="I14" s="31">
        <v>3.61</v>
      </c>
      <c r="J14" s="71">
        <f t="shared" ref="J14:J19" si="0">I14*1.21</f>
        <v>4.3681000000000001</v>
      </c>
      <c r="K14" s="88">
        <f>H14*J14</f>
        <v>174.72399999999999</v>
      </c>
      <c r="L14" s="71">
        <v>3.62</v>
      </c>
      <c r="M14" s="6"/>
    </row>
    <row r="15" spans="1:13" ht="78" customHeight="1" x14ac:dyDescent="0.3">
      <c r="A15" s="30" t="s">
        <v>15</v>
      </c>
      <c r="B15" s="19" t="s">
        <v>16</v>
      </c>
      <c r="C15" s="117" t="s">
        <v>17</v>
      </c>
      <c r="D15" s="118"/>
      <c r="E15" s="118"/>
      <c r="F15" s="119"/>
      <c r="G15" s="12" t="s">
        <v>14</v>
      </c>
      <c r="H15" s="31">
        <v>10</v>
      </c>
      <c r="I15" s="31">
        <v>1.78</v>
      </c>
      <c r="J15" s="71">
        <f t="shared" si="0"/>
        <v>2.1537999999999999</v>
      </c>
      <c r="K15" s="88">
        <f t="shared" ref="K15:K19" si="1">H15*J15</f>
        <v>21.538</v>
      </c>
      <c r="L15" s="71">
        <v>1.79</v>
      </c>
      <c r="M15" s="6"/>
    </row>
    <row r="16" spans="1:13" ht="66" customHeight="1" x14ac:dyDescent="0.3">
      <c r="A16" s="30" t="s">
        <v>18</v>
      </c>
      <c r="B16" s="19" t="s">
        <v>19</v>
      </c>
      <c r="C16" s="117" t="s">
        <v>20</v>
      </c>
      <c r="D16" s="118"/>
      <c r="E16" s="118"/>
      <c r="F16" s="119"/>
      <c r="G16" s="12" t="s">
        <v>14</v>
      </c>
      <c r="H16" s="31">
        <v>32</v>
      </c>
      <c r="I16" s="31">
        <v>7.93</v>
      </c>
      <c r="J16" s="71">
        <f t="shared" si="0"/>
        <v>9.5952999999999999</v>
      </c>
      <c r="K16" s="88">
        <f t="shared" si="1"/>
        <v>307.0496</v>
      </c>
      <c r="L16" s="71">
        <v>7.94</v>
      </c>
      <c r="M16" s="6"/>
    </row>
    <row r="17" spans="1:13" ht="72" customHeight="1" x14ac:dyDescent="0.3">
      <c r="A17" s="30" t="s">
        <v>21</v>
      </c>
      <c r="B17" s="19" t="s">
        <v>22</v>
      </c>
      <c r="C17" s="117" t="s">
        <v>23</v>
      </c>
      <c r="D17" s="118"/>
      <c r="E17" s="118"/>
      <c r="F17" s="119"/>
      <c r="G17" s="12" t="s">
        <v>14</v>
      </c>
      <c r="H17" s="31">
        <v>6</v>
      </c>
      <c r="I17" s="31">
        <v>7.22</v>
      </c>
      <c r="J17" s="71">
        <f t="shared" si="0"/>
        <v>8.7362000000000002</v>
      </c>
      <c r="K17" s="88">
        <f t="shared" si="1"/>
        <v>52.417200000000001</v>
      </c>
      <c r="L17" s="71">
        <v>7.23</v>
      </c>
      <c r="M17" s="6"/>
    </row>
    <row r="18" spans="1:13" ht="61.5" customHeight="1" x14ac:dyDescent="0.3">
      <c r="A18" s="30" t="s">
        <v>24</v>
      </c>
      <c r="B18" s="19" t="s">
        <v>25</v>
      </c>
      <c r="C18" s="117" t="s">
        <v>26</v>
      </c>
      <c r="D18" s="118"/>
      <c r="E18" s="118"/>
      <c r="F18" s="119"/>
      <c r="G18" s="12" t="s">
        <v>14</v>
      </c>
      <c r="H18" s="31">
        <v>6</v>
      </c>
      <c r="I18" s="31">
        <v>7.22</v>
      </c>
      <c r="J18" s="71">
        <f t="shared" si="0"/>
        <v>8.7362000000000002</v>
      </c>
      <c r="K18" s="88">
        <f t="shared" si="1"/>
        <v>52.417200000000001</v>
      </c>
      <c r="L18" s="71">
        <v>7.23</v>
      </c>
      <c r="M18" s="6"/>
    </row>
    <row r="19" spans="1:13" ht="61.5" customHeight="1" x14ac:dyDescent="0.3">
      <c r="A19" s="18" t="s">
        <v>27</v>
      </c>
      <c r="B19" s="19" t="s">
        <v>28</v>
      </c>
      <c r="C19" s="117" t="s">
        <v>29</v>
      </c>
      <c r="D19" s="118"/>
      <c r="E19" s="118"/>
      <c r="F19" s="119"/>
      <c r="G19" s="12" t="s">
        <v>14</v>
      </c>
      <c r="H19" s="31">
        <v>6</v>
      </c>
      <c r="I19" s="31">
        <v>3.87</v>
      </c>
      <c r="J19" s="71">
        <f t="shared" si="0"/>
        <v>4.6826999999999996</v>
      </c>
      <c r="K19" s="88">
        <f t="shared" si="1"/>
        <v>28.096199999999996</v>
      </c>
      <c r="L19" s="71">
        <v>3.88</v>
      </c>
      <c r="M19" s="6"/>
    </row>
    <row r="20" spans="1:13" ht="32.4" customHeight="1" x14ac:dyDescent="0.3">
      <c r="A20" s="32"/>
      <c r="B20" s="33"/>
      <c r="C20" s="34"/>
      <c r="D20" s="16"/>
      <c r="E20" s="101" t="s">
        <v>30</v>
      </c>
      <c r="F20" s="101"/>
      <c r="G20" s="101"/>
      <c r="H20" s="101"/>
      <c r="I20" s="101"/>
      <c r="J20" s="102"/>
      <c r="K20" s="115">
        <f>SUM(K14:K19)</f>
        <v>636.24219999999991</v>
      </c>
      <c r="L20" s="116"/>
      <c r="M20" s="6"/>
    </row>
    <row r="21" spans="1:13" ht="42.75" customHeight="1" x14ac:dyDescent="0.3">
      <c r="A21" s="35" t="s">
        <v>31</v>
      </c>
      <c r="B21" s="113" t="s">
        <v>32</v>
      </c>
      <c r="C21" s="114"/>
      <c r="D21" s="114"/>
      <c r="E21" s="114"/>
      <c r="F21" s="114"/>
      <c r="G21" s="114"/>
      <c r="H21" s="114"/>
      <c r="I21" s="114"/>
      <c r="J21" s="114"/>
      <c r="K21" s="114"/>
      <c r="L21" s="79"/>
      <c r="M21" s="6"/>
    </row>
    <row r="22" spans="1:13" ht="60" customHeight="1" x14ac:dyDescent="0.3">
      <c r="A22" s="10" t="s">
        <v>33</v>
      </c>
      <c r="B22" s="15" t="s">
        <v>34</v>
      </c>
      <c r="C22" s="98" t="s">
        <v>35</v>
      </c>
      <c r="D22" s="99"/>
      <c r="E22" s="99"/>
      <c r="F22" s="100"/>
      <c r="G22" s="12" t="s">
        <v>36</v>
      </c>
      <c r="H22" s="8">
        <v>30</v>
      </c>
      <c r="I22" s="8">
        <v>1.35</v>
      </c>
      <c r="J22" s="71">
        <f t="shared" ref="J22:J30" si="2">I22*1.21</f>
        <v>1.6335</v>
      </c>
      <c r="K22" s="88">
        <f>H22*J22</f>
        <v>49.004999999999995</v>
      </c>
      <c r="L22" s="71">
        <v>1.36</v>
      </c>
      <c r="M22" s="6"/>
    </row>
    <row r="23" spans="1:13" ht="54" customHeight="1" x14ac:dyDescent="0.3">
      <c r="A23" s="10" t="s">
        <v>37</v>
      </c>
      <c r="B23" s="15" t="s">
        <v>38</v>
      </c>
      <c r="C23" s="98" t="s">
        <v>39</v>
      </c>
      <c r="D23" s="99"/>
      <c r="E23" s="99"/>
      <c r="F23" s="100"/>
      <c r="G23" s="12" t="s">
        <v>14</v>
      </c>
      <c r="H23" s="8">
        <v>20.100000000000001</v>
      </c>
      <c r="I23" s="8">
        <v>5.52</v>
      </c>
      <c r="J23" s="71">
        <f t="shared" si="2"/>
        <v>6.6791999999999989</v>
      </c>
      <c r="K23" s="88">
        <f t="shared" ref="K23:K30" si="3">H23*J23</f>
        <v>134.25191999999998</v>
      </c>
      <c r="L23" s="71">
        <v>5.53</v>
      </c>
      <c r="M23" s="6"/>
    </row>
    <row r="24" spans="1:13" ht="63" customHeight="1" x14ac:dyDescent="0.3">
      <c r="A24" s="10" t="s">
        <v>40</v>
      </c>
      <c r="B24" s="15" t="s">
        <v>41</v>
      </c>
      <c r="C24" s="98" t="s">
        <v>42</v>
      </c>
      <c r="D24" s="99"/>
      <c r="E24" s="99"/>
      <c r="F24" s="100"/>
      <c r="G24" s="12" t="s">
        <v>14</v>
      </c>
      <c r="H24" s="8">
        <v>14.8</v>
      </c>
      <c r="I24" s="8">
        <v>8.44</v>
      </c>
      <c r="J24" s="71">
        <f t="shared" si="2"/>
        <v>10.212399999999999</v>
      </c>
      <c r="K24" s="88">
        <f t="shared" si="3"/>
        <v>151.14352</v>
      </c>
      <c r="L24" s="71">
        <v>8.4499999999999993</v>
      </c>
      <c r="M24" s="6"/>
    </row>
    <row r="25" spans="1:13" ht="74.400000000000006" customHeight="1" x14ac:dyDescent="0.3">
      <c r="A25" s="10" t="s">
        <v>43</v>
      </c>
      <c r="B25" s="15" t="s">
        <v>44</v>
      </c>
      <c r="C25" s="98" t="s">
        <v>45</v>
      </c>
      <c r="D25" s="99"/>
      <c r="E25" s="99"/>
      <c r="F25" s="100"/>
      <c r="G25" s="12" t="s">
        <v>14</v>
      </c>
      <c r="H25" s="8">
        <v>4.3</v>
      </c>
      <c r="I25" s="8">
        <v>14.43</v>
      </c>
      <c r="J25" s="71">
        <f t="shared" si="2"/>
        <v>17.4603</v>
      </c>
      <c r="K25" s="88">
        <f t="shared" si="3"/>
        <v>75.07929</v>
      </c>
      <c r="L25" s="71">
        <v>14.44</v>
      </c>
      <c r="M25" s="6"/>
    </row>
    <row r="26" spans="1:13" ht="55.2" customHeight="1" x14ac:dyDescent="0.3">
      <c r="A26" s="10" t="s">
        <v>46</v>
      </c>
      <c r="B26" s="15" t="s">
        <v>47</v>
      </c>
      <c r="C26" s="98" t="s">
        <v>48</v>
      </c>
      <c r="D26" s="99"/>
      <c r="E26" s="99"/>
      <c r="F26" s="100"/>
      <c r="G26" s="12" t="s">
        <v>14</v>
      </c>
      <c r="H26" s="8">
        <v>6</v>
      </c>
      <c r="I26" s="8">
        <v>24.78</v>
      </c>
      <c r="J26" s="71">
        <f t="shared" si="2"/>
        <v>29.983800000000002</v>
      </c>
      <c r="K26" s="88">
        <f t="shared" si="3"/>
        <v>179.90280000000001</v>
      </c>
      <c r="L26" s="71">
        <v>24.79</v>
      </c>
      <c r="M26" s="6"/>
    </row>
    <row r="27" spans="1:13" ht="45.75" customHeight="1" x14ac:dyDescent="0.3">
      <c r="A27" s="10" t="s">
        <v>49</v>
      </c>
      <c r="B27" s="15" t="s">
        <v>50</v>
      </c>
      <c r="C27" s="98" t="s">
        <v>51</v>
      </c>
      <c r="D27" s="99"/>
      <c r="E27" s="99"/>
      <c r="F27" s="100"/>
      <c r="G27" s="12" t="s">
        <v>14</v>
      </c>
      <c r="H27" s="8">
        <v>3.3</v>
      </c>
      <c r="I27" s="8">
        <v>14.25</v>
      </c>
      <c r="J27" s="71">
        <f t="shared" si="2"/>
        <v>17.2425</v>
      </c>
      <c r="K27" s="88">
        <f t="shared" si="3"/>
        <v>56.900249999999993</v>
      </c>
      <c r="L27" s="71">
        <v>14.26</v>
      </c>
      <c r="M27" s="6"/>
    </row>
    <row r="28" spans="1:13" ht="39" customHeight="1" x14ac:dyDescent="0.3">
      <c r="A28" s="10" t="s">
        <v>52</v>
      </c>
      <c r="B28" s="15" t="s">
        <v>53</v>
      </c>
      <c r="C28" s="98" t="s">
        <v>54</v>
      </c>
      <c r="D28" s="99"/>
      <c r="E28" s="99"/>
      <c r="F28" s="100"/>
      <c r="G28" s="12" t="s">
        <v>14</v>
      </c>
      <c r="H28" s="8">
        <v>9</v>
      </c>
      <c r="I28" s="8">
        <v>16.309999999999999</v>
      </c>
      <c r="J28" s="71">
        <f t="shared" si="2"/>
        <v>19.735099999999999</v>
      </c>
      <c r="K28" s="88">
        <f t="shared" si="3"/>
        <v>177.61589999999998</v>
      </c>
      <c r="L28" s="71">
        <v>16.32</v>
      </c>
      <c r="M28" s="6"/>
    </row>
    <row r="29" spans="1:13" ht="24.6" customHeight="1" x14ac:dyDescent="0.3">
      <c r="A29" s="10" t="s">
        <v>55</v>
      </c>
      <c r="B29" s="15" t="s">
        <v>56</v>
      </c>
      <c r="C29" s="98" t="s">
        <v>57</v>
      </c>
      <c r="D29" s="99"/>
      <c r="E29" s="99"/>
      <c r="F29" s="100"/>
      <c r="G29" s="12" t="s">
        <v>14</v>
      </c>
      <c r="H29" s="8">
        <v>8</v>
      </c>
      <c r="I29" s="8">
        <v>4.55</v>
      </c>
      <c r="J29" s="71">
        <f t="shared" si="2"/>
        <v>5.5054999999999996</v>
      </c>
      <c r="K29" s="88">
        <f t="shared" si="3"/>
        <v>44.043999999999997</v>
      </c>
      <c r="L29" s="71">
        <v>4.5599999999999996</v>
      </c>
      <c r="M29" s="6"/>
    </row>
    <row r="30" spans="1:13" ht="28.5" customHeight="1" x14ac:dyDescent="0.3">
      <c r="A30" s="18" t="s">
        <v>58</v>
      </c>
      <c r="B30" s="15" t="s">
        <v>59</v>
      </c>
      <c r="C30" s="98" t="s">
        <v>60</v>
      </c>
      <c r="D30" s="99"/>
      <c r="E30" s="99"/>
      <c r="F30" s="100"/>
      <c r="G30" s="12" t="s">
        <v>14</v>
      </c>
      <c r="H30" s="8">
        <v>4.5</v>
      </c>
      <c r="I30" s="8">
        <v>14.93</v>
      </c>
      <c r="J30" s="71">
        <f t="shared" si="2"/>
        <v>18.065300000000001</v>
      </c>
      <c r="K30" s="88">
        <f t="shared" si="3"/>
        <v>81.293850000000006</v>
      </c>
      <c r="L30" s="71">
        <v>14.94</v>
      </c>
      <c r="M30" s="6"/>
    </row>
    <row r="31" spans="1:13" ht="21" customHeight="1" x14ac:dyDescent="0.3">
      <c r="A31" s="36"/>
      <c r="B31" s="37"/>
      <c r="C31" s="38"/>
      <c r="D31" s="39"/>
      <c r="E31" s="101" t="s">
        <v>61</v>
      </c>
      <c r="F31" s="101"/>
      <c r="G31" s="101"/>
      <c r="H31" s="101"/>
      <c r="I31" s="101"/>
      <c r="J31" s="102"/>
      <c r="K31" s="115">
        <f>SUM(K22:K30)</f>
        <v>949.23653000000013</v>
      </c>
      <c r="L31" s="116"/>
      <c r="M31" s="6"/>
    </row>
    <row r="32" spans="1:13" ht="40.200000000000003" customHeight="1" x14ac:dyDescent="0.3">
      <c r="A32" s="40" t="s">
        <v>62</v>
      </c>
      <c r="B32" s="103" t="s">
        <v>63</v>
      </c>
      <c r="C32" s="104"/>
      <c r="D32" s="104"/>
      <c r="E32" s="104"/>
      <c r="F32" s="104"/>
      <c r="G32" s="104"/>
      <c r="H32" s="104"/>
      <c r="I32" s="104"/>
      <c r="J32" s="104"/>
      <c r="K32" s="104"/>
      <c r="L32" s="80"/>
      <c r="M32" s="6"/>
    </row>
    <row r="33" spans="1:13" ht="46.95" customHeight="1" x14ac:dyDescent="0.3">
      <c r="A33" s="10" t="s">
        <v>64</v>
      </c>
      <c r="B33" s="11" t="s">
        <v>65</v>
      </c>
      <c r="C33" s="98" t="s">
        <v>66</v>
      </c>
      <c r="D33" s="99"/>
      <c r="E33" s="99"/>
      <c r="F33" s="100"/>
      <c r="G33" s="12" t="s">
        <v>14</v>
      </c>
      <c r="H33" s="8">
        <v>6.8</v>
      </c>
      <c r="I33" s="8">
        <v>6.19</v>
      </c>
      <c r="J33" s="71">
        <f t="shared" ref="J33:J42" si="4">I33*1.21</f>
        <v>7.4899000000000004</v>
      </c>
      <c r="K33" s="88">
        <f>H33*J33</f>
        <v>50.931319999999999</v>
      </c>
      <c r="L33" s="71">
        <v>6.2</v>
      </c>
      <c r="M33" s="6"/>
    </row>
    <row r="34" spans="1:13" ht="39" customHeight="1" x14ac:dyDescent="0.3">
      <c r="A34" s="10" t="s">
        <v>67</v>
      </c>
      <c r="B34" s="11" t="s">
        <v>68</v>
      </c>
      <c r="C34" s="98" t="s">
        <v>69</v>
      </c>
      <c r="D34" s="99"/>
      <c r="E34" s="99"/>
      <c r="F34" s="100"/>
      <c r="G34" s="13" t="s">
        <v>14</v>
      </c>
      <c r="H34" s="14">
        <v>3</v>
      </c>
      <c r="I34" s="8">
        <v>6.19</v>
      </c>
      <c r="J34" s="71">
        <f t="shared" si="4"/>
        <v>7.4899000000000004</v>
      </c>
      <c r="K34" s="88">
        <f t="shared" ref="K34:K42" si="5">H34*J34</f>
        <v>22.469700000000003</v>
      </c>
      <c r="L34" s="71">
        <v>6.2</v>
      </c>
      <c r="M34" s="6"/>
    </row>
    <row r="35" spans="1:13" ht="40.5" customHeight="1" x14ac:dyDescent="0.3">
      <c r="A35" s="10" t="s">
        <v>70</v>
      </c>
      <c r="B35" s="11" t="s">
        <v>71</v>
      </c>
      <c r="C35" s="98" t="s">
        <v>72</v>
      </c>
      <c r="D35" s="99"/>
      <c r="E35" s="99"/>
      <c r="F35" s="100"/>
      <c r="G35" s="12" t="s">
        <v>14</v>
      </c>
      <c r="H35" s="14">
        <v>12.2</v>
      </c>
      <c r="I35" s="8">
        <v>8.2100000000000009</v>
      </c>
      <c r="J35" s="71">
        <f t="shared" si="4"/>
        <v>9.9341000000000008</v>
      </c>
      <c r="K35" s="88">
        <f t="shared" si="5"/>
        <v>121.19602</v>
      </c>
      <c r="L35" s="71">
        <v>8.2200000000000006</v>
      </c>
      <c r="M35" s="6"/>
    </row>
    <row r="36" spans="1:13" ht="57.6" customHeight="1" x14ac:dyDescent="0.3">
      <c r="A36" s="10" t="s">
        <v>73</v>
      </c>
      <c r="B36" s="11" t="s">
        <v>74</v>
      </c>
      <c r="C36" s="98" t="s">
        <v>75</v>
      </c>
      <c r="D36" s="99"/>
      <c r="E36" s="99"/>
      <c r="F36" s="100"/>
      <c r="G36" s="12" t="s">
        <v>14</v>
      </c>
      <c r="H36" s="14">
        <v>17</v>
      </c>
      <c r="I36" s="8">
        <v>9.9499999999999993</v>
      </c>
      <c r="J36" s="71">
        <f t="shared" si="4"/>
        <v>12.039499999999999</v>
      </c>
      <c r="K36" s="88">
        <f t="shared" si="5"/>
        <v>204.67149999999998</v>
      </c>
      <c r="L36" s="71">
        <v>9.9600000000000009</v>
      </c>
      <c r="M36" s="6"/>
    </row>
    <row r="37" spans="1:13" ht="54.6" customHeight="1" x14ac:dyDescent="0.3">
      <c r="A37" s="10" t="s">
        <v>76</v>
      </c>
      <c r="B37" s="11" t="s">
        <v>77</v>
      </c>
      <c r="C37" s="98" t="s">
        <v>75</v>
      </c>
      <c r="D37" s="99"/>
      <c r="E37" s="99"/>
      <c r="F37" s="100"/>
      <c r="G37" s="12" t="s">
        <v>14</v>
      </c>
      <c r="H37" s="14">
        <v>17</v>
      </c>
      <c r="I37" s="8">
        <v>19.78</v>
      </c>
      <c r="J37" s="71">
        <f t="shared" si="4"/>
        <v>23.933800000000002</v>
      </c>
      <c r="K37" s="88">
        <f t="shared" si="5"/>
        <v>406.87460000000004</v>
      </c>
      <c r="L37" s="71">
        <v>19.79</v>
      </c>
      <c r="M37" s="6"/>
    </row>
    <row r="38" spans="1:13" ht="49.95" customHeight="1" x14ac:dyDescent="0.3">
      <c r="A38" s="10" t="s">
        <v>78</v>
      </c>
      <c r="B38" s="15" t="s">
        <v>79</v>
      </c>
      <c r="C38" s="98" t="s">
        <v>80</v>
      </c>
      <c r="D38" s="99"/>
      <c r="E38" s="99"/>
      <c r="F38" s="100"/>
      <c r="G38" s="12" t="s">
        <v>14</v>
      </c>
      <c r="H38" s="8">
        <v>16.8</v>
      </c>
      <c r="I38" s="8">
        <v>12.52</v>
      </c>
      <c r="J38" s="71">
        <f t="shared" si="4"/>
        <v>15.149199999999999</v>
      </c>
      <c r="K38" s="88">
        <f t="shared" si="5"/>
        <v>254.50655999999998</v>
      </c>
      <c r="L38" s="71">
        <v>12.53</v>
      </c>
      <c r="M38" s="6"/>
    </row>
    <row r="39" spans="1:13" ht="48" customHeight="1" x14ac:dyDescent="0.3">
      <c r="A39" s="10" t="s">
        <v>81</v>
      </c>
      <c r="B39" s="15" t="s">
        <v>82</v>
      </c>
      <c r="C39" s="98" t="s">
        <v>83</v>
      </c>
      <c r="D39" s="99"/>
      <c r="E39" s="99"/>
      <c r="F39" s="100"/>
      <c r="G39" s="13" t="s">
        <v>14</v>
      </c>
      <c r="H39" s="8">
        <v>1</v>
      </c>
      <c r="I39" s="8">
        <v>27.22</v>
      </c>
      <c r="J39" s="71">
        <f t="shared" si="4"/>
        <v>32.936199999999999</v>
      </c>
      <c r="K39" s="88">
        <f t="shared" si="5"/>
        <v>32.936199999999999</v>
      </c>
      <c r="L39" s="71">
        <v>27.23</v>
      </c>
      <c r="M39" s="6"/>
    </row>
    <row r="40" spans="1:13" ht="33" customHeight="1" x14ac:dyDescent="0.3">
      <c r="A40" s="10" t="s">
        <v>84</v>
      </c>
      <c r="B40" s="15" t="s">
        <v>85</v>
      </c>
      <c r="C40" s="98" t="s">
        <v>86</v>
      </c>
      <c r="D40" s="99"/>
      <c r="E40" s="99"/>
      <c r="F40" s="100"/>
      <c r="G40" s="12" t="s">
        <v>14</v>
      </c>
      <c r="H40" s="8">
        <v>10.199999999999999</v>
      </c>
      <c r="I40" s="8">
        <v>9.82</v>
      </c>
      <c r="J40" s="71">
        <f t="shared" si="4"/>
        <v>11.882199999999999</v>
      </c>
      <c r="K40" s="88">
        <f t="shared" si="5"/>
        <v>121.19843999999998</v>
      </c>
      <c r="L40" s="71">
        <v>9.83</v>
      </c>
      <c r="M40" s="6"/>
    </row>
    <row r="41" spans="1:13" ht="36.75" customHeight="1" x14ac:dyDescent="0.3">
      <c r="A41" s="10" t="s">
        <v>87</v>
      </c>
      <c r="B41" s="15" t="s">
        <v>88</v>
      </c>
      <c r="C41" s="98" t="s">
        <v>89</v>
      </c>
      <c r="D41" s="99"/>
      <c r="E41" s="99"/>
      <c r="F41" s="100"/>
      <c r="G41" s="12" t="s">
        <v>14</v>
      </c>
      <c r="H41" s="8">
        <v>5</v>
      </c>
      <c r="I41" s="8">
        <v>8.91</v>
      </c>
      <c r="J41" s="71">
        <f t="shared" si="4"/>
        <v>10.7811</v>
      </c>
      <c r="K41" s="88">
        <f t="shared" si="5"/>
        <v>53.905500000000004</v>
      </c>
      <c r="L41" s="71">
        <v>8.92</v>
      </c>
      <c r="M41" s="6"/>
    </row>
    <row r="42" spans="1:13" ht="32.25" customHeight="1" x14ac:dyDescent="0.3">
      <c r="A42" s="10" t="s">
        <v>90</v>
      </c>
      <c r="B42" s="15" t="s">
        <v>91</v>
      </c>
      <c r="C42" s="98" t="s">
        <v>361</v>
      </c>
      <c r="D42" s="99"/>
      <c r="E42" s="99"/>
      <c r="F42" s="100"/>
      <c r="G42" s="12" t="s">
        <v>14</v>
      </c>
      <c r="H42" s="8">
        <v>11</v>
      </c>
      <c r="I42" s="8">
        <v>6.48</v>
      </c>
      <c r="J42" s="71">
        <f t="shared" si="4"/>
        <v>7.8408000000000007</v>
      </c>
      <c r="K42" s="88">
        <f t="shared" si="5"/>
        <v>86.248800000000003</v>
      </c>
      <c r="L42" s="71">
        <v>6.49</v>
      </c>
      <c r="M42" s="6"/>
    </row>
    <row r="43" spans="1:13" ht="20.399999999999999" customHeight="1" x14ac:dyDescent="0.3">
      <c r="A43" s="32"/>
      <c r="B43" s="33"/>
      <c r="C43" s="34"/>
      <c r="D43" s="16"/>
      <c r="E43" s="101" t="s">
        <v>92</v>
      </c>
      <c r="F43" s="101"/>
      <c r="G43" s="101"/>
      <c r="H43" s="101"/>
      <c r="I43" s="101"/>
      <c r="J43" s="102"/>
      <c r="K43" s="115">
        <f>SUM(K33:K42)</f>
        <v>1354.9386400000001</v>
      </c>
      <c r="L43" s="116"/>
      <c r="M43" s="6"/>
    </row>
    <row r="44" spans="1:13" ht="39.75" customHeight="1" x14ac:dyDescent="0.3">
      <c r="A44" s="41" t="s">
        <v>93</v>
      </c>
      <c r="B44" s="113" t="s">
        <v>94</v>
      </c>
      <c r="C44" s="114"/>
      <c r="D44" s="114"/>
      <c r="E44" s="114"/>
      <c r="F44" s="114"/>
      <c r="G44" s="114"/>
      <c r="H44" s="114"/>
      <c r="I44" s="114"/>
      <c r="J44" s="114"/>
      <c r="K44" s="89"/>
      <c r="L44" s="81"/>
      <c r="M44" s="6"/>
    </row>
    <row r="45" spans="1:13" ht="52.95" customHeight="1" x14ac:dyDescent="0.3">
      <c r="A45" s="42" t="s">
        <v>95</v>
      </c>
      <c r="B45" s="15" t="s">
        <v>96</v>
      </c>
      <c r="C45" s="98" t="s">
        <v>97</v>
      </c>
      <c r="D45" s="99"/>
      <c r="E45" s="99"/>
      <c r="F45" s="100"/>
      <c r="G45" s="12" t="s">
        <v>14</v>
      </c>
      <c r="H45" s="8">
        <v>88</v>
      </c>
      <c r="I45" s="8">
        <v>6.21</v>
      </c>
      <c r="J45" s="71">
        <f>I45*1.21</f>
        <v>7.5141</v>
      </c>
      <c r="K45" s="88">
        <f>H45*J45</f>
        <v>661.24080000000004</v>
      </c>
      <c r="L45" s="71">
        <v>6.22</v>
      </c>
      <c r="M45" s="6"/>
    </row>
    <row r="46" spans="1:13" ht="48" customHeight="1" x14ac:dyDescent="0.3">
      <c r="A46" s="42" t="s">
        <v>98</v>
      </c>
      <c r="B46" s="15" t="s">
        <v>99</v>
      </c>
      <c r="C46" s="98" t="s">
        <v>100</v>
      </c>
      <c r="D46" s="99"/>
      <c r="E46" s="99"/>
      <c r="F46" s="100"/>
      <c r="G46" s="12" t="s">
        <v>14</v>
      </c>
      <c r="H46" s="8">
        <v>2</v>
      </c>
      <c r="I46" s="8">
        <v>39.89</v>
      </c>
      <c r="J46" s="71">
        <f t="shared" ref="J46:J47" si="6">I46*1.21</f>
        <v>48.2669</v>
      </c>
      <c r="K46" s="88">
        <f t="shared" ref="K46:K47" si="7">H46*J46</f>
        <v>96.533799999999999</v>
      </c>
      <c r="L46" s="71">
        <v>39.9</v>
      </c>
      <c r="M46" s="6"/>
    </row>
    <row r="47" spans="1:13" ht="55.5" customHeight="1" x14ac:dyDescent="0.3">
      <c r="A47" s="42" t="s">
        <v>101</v>
      </c>
      <c r="B47" s="15" t="s">
        <v>102</v>
      </c>
      <c r="C47" s="98" t="s">
        <v>103</v>
      </c>
      <c r="D47" s="99"/>
      <c r="E47" s="99"/>
      <c r="F47" s="100"/>
      <c r="G47" s="12" t="s">
        <v>14</v>
      </c>
      <c r="H47" s="8">
        <v>10</v>
      </c>
      <c r="I47" s="8">
        <v>14.96</v>
      </c>
      <c r="J47" s="71">
        <f t="shared" si="6"/>
        <v>18.101600000000001</v>
      </c>
      <c r="K47" s="88">
        <f t="shared" si="7"/>
        <v>181.01600000000002</v>
      </c>
      <c r="L47" s="71">
        <v>14.97</v>
      </c>
      <c r="M47" s="6"/>
    </row>
    <row r="48" spans="1:13" ht="22.8" customHeight="1" x14ac:dyDescent="0.3">
      <c r="A48" s="32"/>
      <c r="B48" s="37"/>
      <c r="C48" s="38"/>
      <c r="D48" s="39"/>
      <c r="E48" s="101" t="s">
        <v>104</v>
      </c>
      <c r="F48" s="101"/>
      <c r="G48" s="101"/>
      <c r="H48" s="101"/>
      <c r="I48" s="101"/>
      <c r="J48" s="102"/>
      <c r="K48" s="115">
        <f>SUM(K45:K47)</f>
        <v>938.79060000000004</v>
      </c>
      <c r="L48" s="116"/>
      <c r="M48" s="6"/>
    </row>
    <row r="49" spans="1:13" ht="42" customHeight="1" x14ac:dyDescent="0.3">
      <c r="A49" s="43" t="s">
        <v>105</v>
      </c>
      <c r="B49" s="103" t="s">
        <v>106</v>
      </c>
      <c r="C49" s="104"/>
      <c r="D49" s="104"/>
      <c r="E49" s="104"/>
      <c r="F49" s="104"/>
      <c r="G49" s="24"/>
      <c r="H49" s="24"/>
      <c r="I49" s="24"/>
      <c r="J49" s="90"/>
      <c r="K49" s="24"/>
      <c r="L49" s="82"/>
      <c r="M49" s="6"/>
    </row>
    <row r="50" spans="1:13" ht="41.25" customHeight="1" x14ac:dyDescent="0.3">
      <c r="A50" s="18" t="s">
        <v>107</v>
      </c>
      <c r="B50" s="9" t="s">
        <v>108</v>
      </c>
      <c r="C50" s="98" t="s">
        <v>109</v>
      </c>
      <c r="D50" s="99"/>
      <c r="E50" s="99"/>
      <c r="F50" s="100"/>
      <c r="G50" s="12" t="s">
        <v>14</v>
      </c>
      <c r="H50" s="44">
        <v>30.8</v>
      </c>
      <c r="I50" s="44">
        <v>6.56</v>
      </c>
      <c r="J50" s="71">
        <f t="shared" ref="J50:J53" si="8">I50*1.21</f>
        <v>7.9375999999999989</v>
      </c>
      <c r="K50" s="88">
        <f>H50*J50</f>
        <v>244.47807999999998</v>
      </c>
      <c r="L50" s="71">
        <v>6.57</v>
      </c>
      <c r="M50" s="6"/>
    </row>
    <row r="51" spans="1:13" ht="42.75" customHeight="1" x14ac:dyDescent="0.3">
      <c r="A51" s="18" t="s">
        <v>110</v>
      </c>
      <c r="B51" s="9" t="s">
        <v>111</v>
      </c>
      <c r="C51" s="98" t="s">
        <v>112</v>
      </c>
      <c r="D51" s="99"/>
      <c r="E51" s="99"/>
      <c r="F51" s="100"/>
      <c r="G51" s="12" t="s">
        <v>14</v>
      </c>
      <c r="H51" s="8">
        <v>9.5</v>
      </c>
      <c r="I51" s="44">
        <v>5.99</v>
      </c>
      <c r="J51" s="71">
        <f t="shared" si="8"/>
        <v>7.2479000000000005</v>
      </c>
      <c r="K51" s="88">
        <f t="shared" ref="K51:K53" si="9">H51*J51</f>
        <v>68.855050000000006</v>
      </c>
      <c r="L51" s="71">
        <v>6.01</v>
      </c>
      <c r="M51" s="6"/>
    </row>
    <row r="52" spans="1:13" ht="47.25" customHeight="1" x14ac:dyDescent="0.3">
      <c r="A52" s="18" t="s">
        <v>113</v>
      </c>
      <c r="B52" s="9" t="s">
        <v>114</v>
      </c>
      <c r="C52" s="98" t="s">
        <v>115</v>
      </c>
      <c r="D52" s="99"/>
      <c r="E52" s="99"/>
      <c r="F52" s="100"/>
      <c r="G52" s="12" t="s">
        <v>14</v>
      </c>
      <c r="H52" s="8">
        <v>17.399999999999999</v>
      </c>
      <c r="I52" s="44">
        <v>20.23</v>
      </c>
      <c r="J52" s="71">
        <f t="shared" si="8"/>
        <v>24.478300000000001</v>
      </c>
      <c r="K52" s="88">
        <f t="shared" si="9"/>
        <v>425.92241999999999</v>
      </c>
      <c r="L52" s="71">
        <v>20.239999999999998</v>
      </c>
      <c r="M52" s="6"/>
    </row>
    <row r="53" spans="1:13" ht="39" customHeight="1" x14ac:dyDescent="0.3">
      <c r="A53" s="18" t="s">
        <v>116</v>
      </c>
      <c r="B53" s="9" t="s">
        <v>117</v>
      </c>
      <c r="C53" s="98" t="s">
        <v>118</v>
      </c>
      <c r="D53" s="99"/>
      <c r="E53" s="99"/>
      <c r="F53" s="100"/>
      <c r="G53" s="12" t="s">
        <v>14</v>
      </c>
      <c r="H53" s="8">
        <v>42.3</v>
      </c>
      <c r="I53" s="44">
        <v>8.17</v>
      </c>
      <c r="J53" s="71">
        <f t="shared" si="8"/>
        <v>9.8856999999999999</v>
      </c>
      <c r="K53" s="88">
        <f t="shared" si="9"/>
        <v>418.16510999999997</v>
      </c>
      <c r="L53" s="71">
        <v>8.18</v>
      </c>
      <c r="M53" s="6"/>
    </row>
    <row r="54" spans="1:13" ht="21" customHeight="1" x14ac:dyDescent="0.3">
      <c r="A54" s="45"/>
      <c r="B54" s="33"/>
      <c r="C54" s="34"/>
      <c r="D54" s="16"/>
      <c r="E54" s="101" t="s">
        <v>119</v>
      </c>
      <c r="F54" s="101"/>
      <c r="G54" s="101"/>
      <c r="H54" s="101"/>
      <c r="I54" s="101"/>
      <c r="J54" s="102"/>
      <c r="K54" s="115">
        <f>SUM(K50:K53)</f>
        <v>1157.42066</v>
      </c>
      <c r="L54" s="116"/>
      <c r="M54" s="6"/>
    </row>
    <row r="55" spans="1:13" ht="37.5" customHeight="1" x14ac:dyDescent="0.3">
      <c r="A55" s="46" t="s">
        <v>120</v>
      </c>
      <c r="B55" s="103" t="s">
        <v>121</v>
      </c>
      <c r="C55" s="104"/>
      <c r="D55" s="104"/>
      <c r="E55" s="104"/>
      <c r="F55" s="104"/>
      <c r="G55" s="104"/>
      <c r="H55" s="104"/>
      <c r="I55" s="104"/>
      <c r="J55" s="104"/>
      <c r="K55" s="104"/>
      <c r="L55" s="80"/>
      <c r="M55" s="6"/>
    </row>
    <row r="56" spans="1:13" ht="39.75" customHeight="1" x14ac:dyDescent="0.3">
      <c r="A56" s="18" t="s">
        <v>122</v>
      </c>
      <c r="B56" s="19" t="s">
        <v>123</v>
      </c>
      <c r="C56" s="98" t="s">
        <v>124</v>
      </c>
      <c r="D56" s="99"/>
      <c r="E56" s="99"/>
      <c r="F56" s="100"/>
      <c r="G56" s="12" t="s">
        <v>36</v>
      </c>
      <c r="H56" s="8">
        <v>65.3</v>
      </c>
      <c r="I56" s="8">
        <v>3.89</v>
      </c>
      <c r="J56" s="71">
        <f t="shared" ref="J56:J57" si="10">I56*1.21</f>
        <v>4.7069000000000001</v>
      </c>
      <c r="K56" s="88">
        <f>H56*J56</f>
        <v>307.36057</v>
      </c>
      <c r="L56" s="71">
        <v>3.9</v>
      </c>
      <c r="M56" s="6"/>
    </row>
    <row r="57" spans="1:13" ht="33.75" customHeight="1" x14ac:dyDescent="0.3">
      <c r="A57" s="18" t="s">
        <v>125</v>
      </c>
      <c r="B57" s="19" t="s">
        <v>126</v>
      </c>
      <c r="C57" s="98" t="s">
        <v>127</v>
      </c>
      <c r="D57" s="99"/>
      <c r="E57" s="99"/>
      <c r="F57" s="100"/>
      <c r="G57" s="12" t="s">
        <v>14</v>
      </c>
      <c r="H57" s="8">
        <v>34.700000000000003</v>
      </c>
      <c r="I57" s="8">
        <v>6.22</v>
      </c>
      <c r="J57" s="71">
        <f t="shared" si="10"/>
        <v>7.5261999999999993</v>
      </c>
      <c r="K57" s="88">
        <f>H57*J57</f>
        <v>261.15913999999998</v>
      </c>
      <c r="L57" s="71">
        <v>6.23</v>
      </c>
      <c r="M57" s="6"/>
    </row>
    <row r="58" spans="1:13" ht="21" customHeight="1" x14ac:dyDescent="0.3">
      <c r="A58" s="47"/>
      <c r="B58" s="37"/>
      <c r="C58" s="38"/>
      <c r="D58" s="39"/>
      <c r="E58" s="101" t="s">
        <v>128</v>
      </c>
      <c r="F58" s="101"/>
      <c r="G58" s="101"/>
      <c r="H58" s="101"/>
      <c r="I58" s="101"/>
      <c r="J58" s="102"/>
      <c r="K58" s="115">
        <f>SUM(K56:K57)</f>
        <v>568.51971000000003</v>
      </c>
      <c r="L58" s="116"/>
      <c r="M58" s="6"/>
    </row>
    <row r="59" spans="1:13" ht="39" customHeight="1" x14ac:dyDescent="0.3">
      <c r="A59" s="43" t="s">
        <v>129</v>
      </c>
      <c r="B59" s="103" t="s">
        <v>130</v>
      </c>
      <c r="C59" s="104"/>
      <c r="D59" s="104"/>
      <c r="E59" s="104"/>
      <c r="F59" s="104"/>
      <c r="G59" s="104"/>
      <c r="H59" s="104"/>
      <c r="I59" s="104"/>
      <c r="J59" s="104"/>
      <c r="K59" s="104"/>
      <c r="L59" s="80"/>
      <c r="M59" s="6"/>
    </row>
    <row r="60" spans="1:13" ht="15" customHeight="1" x14ac:dyDescent="0.3">
      <c r="A60" s="18" t="s">
        <v>131</v>
      </c>
      <c r="B60" s="19" t="s">
        <v>132</v>
      </c>
      <c r="C60" s="98" t="s">
        <v>133</v>
      </c>
      <c r="D60" s="99"/>
      <c r="E60" s="99"/>
      <c r="F60" s="100"/>
      <c r="G60" s="12" t="s">
        <v>14</v>
      </c>
      <c r="H60" s="8">
        <v>42.6</v>
      </c>
      <c r="I60" s="8">
        <v>20.22</v>
      </c>
      <c r="J60" s="71">
        <f t="shared" ref="J60:J62" si="11">I60*1.21</f>
        <v>24.466199999999997</v>
      </c>
      <c r="K60" s="88">
        <f>H60*J60</f>
        <v>1042.2601199999999</v>
      </c>
      <c r="L60" s="71">
        <v>20.23</v>
      </c>
      <c r="M60" s="6"/>
    </row>
    <row r="61" spans="1:13" ht="21" customHeight="1" x14ac:dyDescent="0.3">
      <c r="A61" s="18" t="s">
        <v>134</v>
      </c>
      <c r="B61" s="19" t="s">
        <v>135</v>
      </c>
      <c r="C61" s="98" t="s">
        <v>136</v>
      </c>
      <c r="D61" s="99"/>
      <c r="E61" s="99"/>
      <c r="F61" s="100"/>
      <c r="G61" s="12" t="s">
        <v>14</v>
      </c>
      <c r="H61" s="8">
        <v>3.7</v>
      </c>
      <c r="I61" s="8">
        <v>24.75</v>
      </c>
      <c r="J61" s="71">
        <f t="shared" si="11"/>
        <v>29.947499999999998</v>
      </c>
      <c r="K61" s="88">
        <f t="shared" ref="K61:K62" si="12">H61*J61</f>
        <v>110.80575</v>
      </c>
      <c r="L61" s="71">
        <v>24.76</v>
      </c>
      <c r="M61" s="6"/>
    </row>
    <row r="62" spans="1:13" ht="20.25" customHeight="1" x14ac:dyDescent="0.3">
      <c r="A62" s="18" t="s">
        <v>137</v>
      </c>
      <c r="B62" s="15" t="s">
        <v>138</v>
      </c>
      <c r="C62" s="98" t="s">
        <v>139</v>
      </c>
      <c r="D62" s="99"/>
      <c r="E62" s="99"/>
      <c r="F62" s="100"/>
      <c r="G62" s="12" t="s">
        <v>14</v>
      </c>
      <c r="H62" s="8">
        <v>53.7</v>
      </c>
      <c r="I62" s="8">
        <v>31.03</v>
      </c>
      <c r="J62" s="71">
        <f t="shared" si="11"/>
        <v>37.546300000000002</v>
      </c>
      <c r="K62" s="88">
        <f t="shared" si="12"/>
        <v>2016.2363100000002</v>
      </c>
      <c r="L62" s="71">
        <v>31.04</v>
      </c>
      <c r="M62" s="6"/>
    </row>
    <row r="63" spans="1:13" ht="20.399999999999999" customHeight="1" x14ac:dyDescent="0.3">
      <c r="A63" s="48"/>
      <c r="B63" s="49"/>
      <c r="C63" s="50"/>
      <c r="D63" s="51"/>
      <c r="E63" s="101" t="s">
        <v>140</v>
      </c>
      <c r="F63" s="101"/>
      <c r="G63" s="101"/>
      <c r="H63" s="101"/>
      <c r="I63" s="101"/>
      <c r="J63" s="102"/>
      <c r="K63" s="125">
        <f>SUM(K60:K62)</f>
        <v>3169.3021800000001</v>
      </c>
      <c r="L63" s="126"/>
      <c r="M63" s="6"/>
    </row>
    <row r="64" spans="1:13" ht="46.2" customHeight="1" x14ac:dyDescent="0.3">
      <c r="A64" s="52" t="s">
        <v>141</v>
      </c>
      <c r="B64" s="123" t="s">
        <v>142</v>
      </c>
      <c r="C64" s="124"/>
      <c r="D64" s="124"/>
      <c r="E64" s="20" t="s">
        <v>143</v>
      </c>
      <c r="F64" s="20"/>
      <c r="G64" s="53"/>
      <c r="H64" s="53"/>
      <c r="I64" s="53"/>
      <c r="J64" s="91"/>
      <c r="K64" s="54"/>
      <c r="L64" s="83"/>
      <c r="M64" s="6"/>
    </row>
    <row r="65" spans="1:13" ht="58.5" customHeight="1" x14ac:dyDescent="0.3">
      <c r="A65" s="42" t="s">
        <v>144</v>
      </c>
      <c r="B65" s="19" t="s">
        <v>145</v>
      </c>
      <c r="C65" s="98" t="s">
        <v>146</v>
      </c>
      <c r="D65" s="99"/>
      <c r="E65" s="99"/>
      <c r="F65" s="100"/>
      <c r="G65" s="12" t="s">
        <v>36</v>
      </c>
      <c r="H65" s="8">
        <v>19.2</v>
      </c>
      <c r="I65" s="8">
        <v>1.93</v>
      </c>
      <c r="J65" s="71">
        <f t="shared" ref="J65:J68" si="13">I65*1.21</f>
        <v>2.3352999999999997</v>
      </c>
      <c r="K65" s="88">
        <f>H65*J65</f>
        <v>44.837759999999996</v>
      </c>
      <c r="L65" s="71">
        <v>1.94</v>
      </c>
      <c r="M65" s="6"/>
    </row>
    <row r="66" spans="1:13" ht="45" customHeight="1" x14ac:dyDescent="0.3">
      <c r="A66" s="42" t="s">
        <v>147</v>
      </c>
      <c r="B66" s="15" t="s">
        <v>148</v>
      </c>
      <c r="C66" s="98" t="s">
        <v>149</v>
      </c>
      <c r="D66" s="99"/>
      <c r="E66" s="99"/>
      <c r="F66" s="100"/>
      <c r="G66" s="12" t="s">
        <v>36</v>
      </c>
      <c r="H66" s="8">
        <v>37.299999999999997</v>
      </c>
      <c r="I66" s="8">
        <v>1.79</v>
      </c>
      <c r="J66" s="71">
        <f t="shared" si="13"/>
        <v>2.1659000000000002</v>
      </c>
      <c r="K66" s="88">
        <f t="shared" ref="K66:K68" si="14">H66*J66</f>
        <v>80.788070000000005</v>
      </c>
      <c r="L66" s="71">
        <v>1.8</v>
      </c>
      <c r="M66" s="6"/>
    </row>
    <row r="67" spans="1:13" ht="49.5" customHeight="1" x14ac:dyDescent="0.3">
      <c r="A67" s="42" t="s">
        <v>150</v>
      </c>
      <c r="B67" s="19" t="s">
        <v>151</v>
      </c>
      <c r="C67" s="98" t="s">
        <v>152</v>
      </c>
      <c r="D67" s="99"/>
      <c r="E67" s="99"/>
      <c r="F67" s="100"/>
      <c r="G67" s="12" t="s">
        <v>36</v>
      </c>
      <c r="H67" s="8">
        <v>26.9</v>
      </c>
      <c r="I67" s="8">
        <v>0.61</v>
      </c>
      <c r="J67" s="71">
        <f t="shared" si="13"/>
        <v>0.73809999999999998</v>
      </c>
      <c r="K67" s="88">
        <f t="shared" si="14"/>
        <v>19.854889999999997</v>
      </c>
      <c r="L67" s="71">
        <v>0.62</v>
      </c>
      <c r="M67" s="6"/>
    </row>
    <row r="68" spans="1:13" ht="19.5" customHeight="1" x14ac:dyDescent="0.3">
      <c r="A68" s="42" t="s">
        <v>153</v>
      </c>
      <c r="B68" s="19" t="s">
        <v>154</v>
      </c>
      <c r="C68" s="98" t="s">
        <v>155</v>
      </c>
      <c r="D68" s="99"/>
      <c r="E68" s="99"/>
      <c r="F68" s="100"/>
      <c r="G68" s="12" t="s">
        <v>36</v>
      </c>
      <c r="H68" s="8">
        <v>16.600000000000001</v>
      </c>
      <c r="I68" s="8">
        <v>1.39</v>
      </c>
      <c r="J68" s="71">
        <f t="shared" si="13"/>
        <v>1.6818999999999997</v>
      </c>
      <c r="K68" s="88">
        <f t="shared" si="14"/>
        <v>27.919539999999998</v>
      </c>
      <c r="L68" s="71">
        <v>1.4</v>
      </c>
      <c r="M68" s="6"/>
    </row>
    <row r="69" spans="1:13" ht="23.4" customHeight="1" x14ac:dyDescent="0.3">
      <c r="A69" s="55"/>
      <c r="B69" s="53"/>
      <c r="C69" s="20"/>
      <c r="D69" s="16"/>
      <c r="E69" s="101" t="s">
        <v>156</v>
      </c>
      <c r="F69" s="101"/>
      <c r="G69" s="101"/>
      <c r="H69" s="101"/>
      <c r="I69" s="101"/>
      <c r="J69" s="102"/>
      <c r="K69" s="115">
        <f>SUM(K65:K68)</f>
        <v>173.40026</v>
      </c>
      <c r="L69" s="116"/>
      <c r="M69" s="6"/>
    </row>
    <row r="70" spans="1:13" ht="32.4" customHeight="1" x14ac:dyDescent="0.3">
      <c r="A70" s="23" t="s">
        <v>157</v>
      </c>
      <c r="B70" s="103" t="s">
        <v>158</v>
      </c>
      <c r="C70" s="104"/>
      <c r="D70" s="104"/>
      <c r="E70" s="104"/>
      <c r="F70" s="104"/>
      <c r="G70" s="104"/>
      <c r="H70" s="104"/>
      <c r="I70" s="104"/>
      <c r="J70" s="104"/>
      <c r="K70" s="104"/>
      <c r="L70" s="80"/>
      <c r="M70" s="6"/>
    </row>
    <row r="71" spans="1:13" ht="32.25" customHeight="1" x14ac:dyDescent="0.3">
      <c r="A71" s="18" t="s">
        <v>159</v>
      </c>
      <c r="B71" s="15" t="s">
        <v>160</v>
      </c>
      <c r="C71" s="98" t="s">
        <v>161</v>
      </c>
      <c r="D71" s="99"/>
      <c r="E71" s="99"/>
      <c r="F71" s="100"/>
      <c r="G71" s="12" t="s">
        <v>14</v>
      </c>
      <c r="H71" s="8">
        <v>32.1</v>
      </c>
      <c r="I71" s="8">
        <v>11.03</v>
      </c>
      <c r="J71" s="88">
        <f t="shared" ref="J71:J74" si="15">I71*1.21</f>
        <v>13.346299999999999</v>
      </c>
      <c r="K71" s="88">
        <f>H71*J71</f>
        <v>428.41622999999998</v>
      </c>
      <c r="L71" s="88">
        <v>11.04</v>
      </c>
      <c r="M71" s="6"/>
    </row>
    <row r="72" spans="1:13" ht="15" customHeight="1" x14ac:dyDescent="0.3">
      <c r="A72" s="18" t="s">
        <v>162</v>
      </c>
      <c r="B72" s="15" t="s">
        <v>163</v>
      </c>
      <c r="C72" s="98" t="s">
        <v>164</v>
      </c>
      <c r="D72" s="99"/>
      <c r="E72" s="99"/>
      <c r="F72" s="100"/>
      <c r="G72" s="12" t="s">
        <v>14</v>
      </c>
      <c r="H72" s="8">
        <v>4.5999999999999996</v>
      </c>
      <c r="I72" s="8">
        <v>4.24</v>
      </c>
      <c r="J72" s="71">
        <f t="shared" si="15"/>
        <v>5.1303999999999998</v>
      </c>
      <c r="K72" s="88">
        <f t="shared" ref="K72:K74" si="16">H72*J72</f>
        <v>23.599839999999997</v>
      </c>
      <c r="L72" s="71">
        <v>4.25</v>
      </c>
      <c r="M72" s="6"/>
    </row>
    <row r="73" spans="1:13" ht="32.4" customHeight="1" x14ac:dyDescent="0.3">
      <c r="A73" s="18" t="s">
        <v>165</v>
      </c>
      <c r="B73" s="15" t="s">
        <v>166</v>
      </c>
      <c r="C73" s="98" t="s">
        <v>167</v>
      </c>
      <c r="D73" s="99"/>
      <c r="E73" s="99"/>
      <c r="F73" s="100"/>
      <c r="G73" s="12" t="s">
        <v>14</v>
      </c>
      <c r="H73" s="8">
        <v>8.3000000000000007</v>
      </c>
      <c r="I73" s="8">
        <v>8.99</v>
      </c>
      <c r="J73" s="88">
        <f t="shared" si="15"/>
        <v>10.8779</v>
      </c>
      <c r="K73" s="88">
        <f t="shared" si="16"/>
        <v>90.286570000000012</v>
      </c>
      <c r="L73" s="88">
        <v>36.299999999999997</v>
      </c>
      <c r="M73" s="6"/>
    </row>
    <row r="74" spans="1:13" x14ac:dyDescent="0.3">
      <c r="A74" s="18" t="s">
        <v>168</v>
      </c>
      <c r="B74" s="19" t="s">
        <v>169</v>
      </c>
      <c r="C74" s="98" t="s">
        <v>170</v>
      </c>
      <c r="D74" s="99"/>
      <c r="E74" s="99"/>
      <c r="F74" s="100"/>
      <c r="G74" s="12" t="s">
        <v>14</v>
      </c>
      <c r="H74" s="8">
        <v>55</v>
      </c>
      <c r="I74" s="8">
        <v>1.29</v>
      </c>
      <c r="J74" s="71">
        <f t="shared" si="15"/>
        <v>1.5609</v>
      </c>
      <c r="K74" s="88">
        <f t="shared" si="16"/>
        <v>85.849499999999992</v>
      </c>
      <c r="L74" s="71">
        <v>1.31</v>
      </c>
      <c r="M74" s="6"/>
    </row>
    <row r="75" spans="1:13" ht="15" customHeight="1" x14ac:dyDescent="0.3">
      <c r="A75" s="48"/>
      <c r="B75" s="54"/>
      <c r="C75" s="56"/>
      <c r="D75" s="16"/>
      <c r="E75" s="101" t="s">
        <v>171</v>
      </c>
      <c r="F75" s="101"/>
      <c r="G75" s="101"/>
      <c r="H75" s="101"/>
      <c r="I75" s="101"/>
      <c r="J75" s="102"/>
      <c r="K75" s="115">
        <f>SUM(K71:K74)</f>
        <v>628.15214000000003</v>
      </c>
      <c r="L75" s="116"/>
      <c r="M75" s="6"/>
    </row>
    <row r="76" spans="1:13" ht="24.75" customHeight="1" x14ac:dyDescent="0.3">
      <c r="A76" s="23" t="s">
        <v>172</v>
      </c>
      <c r="B76" s="103" t="s">
        <v>173</v>
      </c>
      <c r="C76" s="104"/>
      <c r="D76" s="104"/>
      <c r="E76" s="104"/>
      <c r="F76" s="104"/>
      <c r="G76" s="104"/>
      <c r="H76" s="104"/>
      <c r="I76" s="104"/>
      <c r="J76" s="104"/>
      <c r="K76" s="104"/>
      <c r="L76" s="80"/>
      <c r="M76" s="6"/>
    </row>
    <row r="77" spans="1:13" ht="24.75" customHeight="1" x14ac:dyDescent="0.3">
      <c r="A77" s="18" t="s">
        <v>174</v>
      </c>
      <c r="B77" s="21" t="s">
        <v>175</v>
      </c>
      <c r="C77" s="117" t="s">
        <v>176</v>
      </c>
      <c r="D77" s="118"/>
      <c r="E77" s="118"/>
      <c r="F77" s="119"/>
      <c r="G77" s="12" t="s">
        <v>14</v>
      </c>
      <c r="H77" s="8">
        <v>14.7</v>
      </c>
      <c r="I77" s="8">
        <v>8.84</v>
      </c>
      <c r="J77" s="71">
        <f>I77*1.21</f>
        <v>10.696399999999999</v>
      </c>
      <c r="K77" s="88">
        <f>H77*J77</f>
        <v>157.23707999999996</v>
      </c>
      <c r="L77" s="71">
        <v>8.85</v>
      </c>
      <c r="M77" s="6"/>
    </row>
    <row r="78" spans="1:13" ht="32.25" customHeight="1" x14ac:dyDescent="0.3">
      <c r="A78" s="18" t="s">
        <v>177</v>
      </c>
      <c r="B78" s="19" t="s">
        <v>178</v>
      </c>
      <c r="C78" s="117" t="s">
        <v>179</v>
      </c>
      <c r="D78" s="118"/>
      <c r="E78" s="118"/>
      <c r="F78" s="119"/>
      <c r="G78" s="12" t="s">
        <v>14</v>
      </c>
      <c r="H78" s="8">
        <v>11.8</v>
      </c>
      <c r="I78" s="8">
        <v>24.58</v>
      </c>
      <c r="J78" s="71">
        <f>I78*1.21</f>
        <v>29.741799999999998</v>
      </c>
      <c r="K78" s="88">
        <f t="shared" ref="K78:K79" si="17">H78*J78</f>
        <v>350.95323999999999</v>
      </c>
      <c r="L78" s="71">
        <v>24.59</v>
      </c>
      <c r="M78" s="6"/>
    </row>
    <row r="79" spans="1:13" ht="51.6" customHeight="1" x14ac:dyDescent="0.3">
      <c r="A79" s="18" t="s">
        <v>180</v>
      </c>
      <c r="B79" s="19" t="s">
        <v>181</v>
      </c>
      <c r="C79" s="117" t="s">
        <v>182</v>
      </c>
      <c r="D79" s="118"/>
      <c r="E79" s="118"/>
      <c r="F79" s="119"/>
      <c r="G79" s="70" t="s">
        <v>14</v>
      </c>
      <c r="H79" s="8">
        <v>73.5</v>
      </c>
      <c r="I79" s="8">
        <v>7.05</v>
      </c>
      <c r="J79" s="71">
        <f t="shared" ref="J79" si="18">I79*1.21</f>
        <v>8.5305</v>
      </c>
      <c r="K79" s="88">
        <f t="shared" si="17"/>
        <v>626.99175000000002</v>
      </c>
      <c r="L79" s="71">
        <v>7.06</v>
      </c>
      <c r="M79" s="6"/>
    </row>
    <row r="80" spans="1:13" ht="18.600000000000001" customHeight="1" x14ac:dyDescent="0.3">
      <c r="A80" s="48"/>
      <c r="B80" s="49"/>
      <c r="C80" s="50"/>
      <c r="D80" s="39"/>
      <c r="E80" s="101" t="s">
        <v>183</v>
      </c>
      <c r="F80" s="101"/>
      <c r="G80" s="101"/>
      <c r="H80" s="101"/>
      <c r="I80" s="101"/>
      <c r="J80" s="102"/>
      <c r="K80" s="115">
        <f>SUM(K77:K79)</f>
        <v>1135.1820699999998</v>
      </c>
      <c r="L80" s="116"/>
      <c r="M80" s="6"/>
    </row>
    <row r="81" spans="1:15" ht="31.5" customHeight="1" x14ac:dyDescent="0.3">
      <c r="A81" s="23" t="s">
        <v>184</v>
      </c>
      <c r="B81" s="103" t="s">
        <v>185</v>
      </c>
      <c r="C81" s="104"/>
      <c r="D81" s="104"/>
      <c r="E81" s="104"/>
      <c r="F81" s="104"/>
      <c r="G81" s="104"/>
      <c r="H81" s="104"/>
      <c r="I81" s="104"/>
      <c r="J81" s="104"/>
      <c r="K81" s="104"/>
      <c r="L81" s="80"/>
      <c r="M81" s="6"/>
    </row>
    <row r="82" spans="1:15" ht="48" customHeight="1" x14ac:dyDescent="0.3">
      <c r="A82" s="22" t="s">
        <v>186</v>
      </c>
      <c r="B82" s="19" t="s">
        <v>187</v>
      </c>
      <c r="C82" s="98" t="s">
        <v>188</v>
      </c>
      <c r="D82" s="99"/>
      <c r="E82" s="99"/>
      <c r="F82" s="100"/>
      <c r="G82" s="12" t="s">
        <v>14</v>
      </c>
      <c r="H82" s="8">
        <v>20</v>
      </c>
      <c r="I82" s="8">
        <v>2.13</v>
      </c>
      <c r="J82" s="71">
        <f t="shared" ref="J82:J85" si="19">I82*1.21</f>
        <v>2.5772999999999997</v>
      </c>
      <c r="K82" s="88">
        <f>H82*J82</f>
        <v>51.545999999999992</v>
      </c>
      <c r="L82" s="71">
        <v>2.14</v>
      </c>
      <c r="M82" s="6"/>
    </row>
    <row r="83" spans="1:15" ht="15" customHeight="1" x14ac:dyDescent="0.3">
      <c r="A83" s="22" t="s">
        <v>189</v>
      </c>
      <c r="B83" s="19" t="s">
        <v>190</v>
      </c>
      <c r="C83" s="98" t="s">
        <v>191</v>
      </c>
      <c r="D83" s="99"/>
      <c r="E83" s="99"/>
      <c r="F83" s="100"/>
      <c r="G83" s="12" t="s">
        <v>14</v>
      </c>
      <c r="H83" s="8">
        <v>31.5</v>
      </c>
      <c r="I83" s="8">
        <v>3.11</v>
      </c>
      <c r="J83" s="71">
        <f t="shared" si="19"/>
        <v>3.7630999999999997</v>
      </c>
      <c r="K83" s="88">
        <f t="shared" ref="K83:K85" si="20">H83*J83</f>
        <v>118.53764999999999</v>
      </c>
      <c r="L83" s="71">
        <v>3.12</v>
      </c>
      <c r="M83" s="6"/>
    </row>
    <row r="84" spans="1:15" ht="24" customHeight="1" x14ac:dyDescent="0.3">
      <c r="A84" s="22" t="s">
        <v>192</v>
      </c>
      <c r="B84" s="19" t="s">
        <v>193</v>
      </c>
      <c r="C84" s="98" t="s">
        <v>194</v>
      </c>
      <c r="D84" s="99"/>
      <c r="E84" s="99"/>
      <c r="F84" s="100"/>
      <c r="G84" s="12" t="s">
        <v>14</v>
      </c>
      <c r="H84" s="8">
        <v>30.5</v>
      </c>
      <c r="I84" s="8">
        <v>2.4500000000000002</v>
      </c>
      <c r="J84" s="71">
        <f t="shared" si="19"/>
        <v>2.9645000000000001</v>
      </c>
      <c r="K84" s="88">
        <f t="shared" si="20"/>
        <v>90.41725000000001</v>
      </c>
      <c r="L84" s="71">
        <v>2.46</v>
      </c>
      <c r="M84" s="6"/>
    </row>
    <row r="85" spans="1:15" ht="27" customHeight="1" x14ac:dyDescent="0.3">
      <c r="A85" s="22" t="s">
        <v>195</v>
      </c>
      <c r="B85" s="19" t="s">
        <v>196</v>
      </c>
      <c r="C85" s="120" t="s">
        <v>197</v>
      </c>
      <c r="D85" s="121"/>
      <c r="E85" s="121"/>
      <c r="F85" s="122"/>
      <c r="G85" s="12" t="s">
        <v>14</v>
      </c>
      <c r="H85" s="8">
        <v>18</v>
      </c>
      <c r="I85" s="8">
        <v>2.4500000000000002</v>
      </c>
      <c r="J85" s="71">
        <f t="shared" si="19"/>
        <v>2.9645000000000001</v>
      </c>
      <c r="K85" s="88">
        <f t="shared" si="20"/>
        <v>53.361000000000004</v>
      </c>
      <c r="L85" s="71">
        <v>2.46</v>
      </c>
      <c r="M85" s="6"/>
    </row>
    <row r="86" spans="1:15" ht="28.2" customHeight="1" x14ac:dyDescent="0.3">
      <c r="A86" s="57"/>
      <c r="B86" s="54"/>
      <c r="C86" s="56"/>
      <c r="D86" s="16"/>
      <c r="E86" s="101" t="s">
        <v>198</v>
      </c>
      <c r="F86" s="101"/>
      <c r="G86" s="101"/>
      <c r="H86" s="101"/>
      <c r="I86" s="101"/>
      <c r="J86" s="102"/>
      <c r="K86" s="115">
        <f>SUM(K82:K85)</f>
        <v>313.86189999999999</v>
      </c>
      <c r="L86" s="116"/>
      <c r="M86" s="6"/>
    </row>
    <row r="87" spans="1:15" ht="36" customHeight="1" x14ac:dyDescent="0.3">
      <c r="A87" s="52" t="s">
        <v>199</v>
      </c>
      <c r="B87" s="103" t="s">
        <v>200</v>
      </c>
      <c r="C87" s="104"/>
      <c r="D87" s="104"/>
      <c r="E87" s="104"/>
      <c r="F87" s="104"/>
      <c r="G87" s="104"/>
      <c r="H87" s="104"/>
      <c r="I87" s="104"/>
      <c r="J87" s="104"/>
      <c r="K87" s="104"/>
      <c r="L87" s="80"/>
      <c r="M87" s="6"/>
    </row>
    <row r="88" spans="1:15" ht="40.950000000000003" customHeight="1" x14ac:dyDescent="0.3">
      <c r="A88" s="22" t="s">
        <v>201</v>
      </c>
      <c r="B88" s="19" t="s">
        <v>202</v>
      </c>
      <c r="C88" s="98" t="s">
        <v>203</v>
      </c>
      <c r="D88" s="99"/>
      <c r="E88" s="99"/>
      <c r="F88" s="100"/>
      <c r="G88" s="12" t="s">
        <v>36</v>
      </c>
      <c r="H88" s="8">
        <v>21.1</v>
      </c>
      <c r="I88" s="8">
        <v>4.97</v>
      </c>
      <c r="J88" s="71">
        <f t="shared" ref="J88:J92" si="21">I88*1.21</f>
        <v>6.0136999999999992</v>
      </c>
      <c r="K88" s="88">
        <f>H88*J88</f>
        <v>126.88906999999999</v>
      </c>
      <c r="L88" s="71">
        <v>4.9800000000000004</v>
      </c>
      <c r="M88" s="6"/>
      <c r="N88" s="93"/>
      <c r="O88" s="95"/>
    </row>
    <row r="89" spans="1:15" ht="35.25" customHeight="1" x14ac:dyDescent="0.3">
      <c r="A89" s="22" t="s">
        <v>204</v>
      </c>
      <c r="B89" s="94" t="s">
        <v>362</v>
      </c>
      <c r="C89" s="98" t="s">
        <v>363</v>
      </c>
      <c r="D89" s="99"/>
      <c r="E89" s="99"/>
      <c r="F89" s="100"/>
      <c r="G89" s="12" t="s">
        <v>14</v>
      </c>
      <c r="H89" s="8">
        <v>25.2</v>
      </c>
      <c r="I89" s="8">
        <v>5.09</v>
      </c>
      <c r="J89" s="71">
        <f t="shared" si="21"/>
        <v>6.1589</v>
      </c>
      <c r="K89" s="88">
        <f t="shared" ref="K89:K92" si="22">H89*J89</f>
        <v>155.20427999999998</v>
      </c>
      <c r="L89" s="71">
        <v>5.0999999999999996</v>
      </c>
      <c r="M89" s="6"/>
    </row>
    <row r="90" spans="1:15" ht="32.25" customHeight="1" x14ac:dyDescent="0.3">
      <c r="A90" s="22" t="s">
        <v>205</v>
      </c>
      <c r="B90" s="19" t="s">
        <v>206</v>
      </c>
      <c r="C90" s="98" t="s">
        <v>207</v>
      </c>
      <c r="D90" s="99"/>
      <c r="E90" s="99"/>
      <c r="F90" s="100"/>
      <c r="G90" s="12" t="s">
        <v>36</v>
      </c>
      <c r="H90" s="8">
        <v>19.3</v>
      </c>
      <c r="I90" s="8">
        <v>6.15</v>
      </c>
      <c r="J90" s="71">
        <f t="shared" si="21"/>
        <v>7.4415000000000004</v>
      </c>
      <c r="K90" s="88">
        <f t="shared" si="22"/>
        <v>143.62095000000002</v>
      </c>
      <c r="L90" s="71">
        <v>6.16</v>
      </c>
      <c r="M90" s="6"/>
    </row>
    <row r="91" spans="1:15" ht="26.25" customHeight="1" x14ac:dyDescent="0.3">
      <c r="A91" s="22" t="s">
        <v>208</v>
      </c>
      <c r="B91" s="19" t="s">
        <v>209</v>
      </c>
      <c r="C91" s="98" t="s">
        <v>210</v>
      </c>
      <c r="D91" s="99"/>
      <c r="E91" s="99"/>
      <c r="F91" s="100"/>
      <c r="G91" s="12" t="s">
        <v>36</v>
      </c>
      <c r="H91" s="8">
        <v>19.3</v>
      </c>
      <c r="I91" s="8">
        <v>5.17</v>
      </c>
      <c r="J91" s="71">
        <f t="shared" si="21"/>
        <v>6.2557</v>
      </c>
      <c r="K91" s="88">
        <f t="shared" si="22"/>
        <v>120.73501</v>
      </c>
      <c r="L91" s="71">
        <v>5.18</v>
      </c>
      <c r="M91" s="6"/>
    </row>
    <row r="92" spans="1:15" x14ac:dyDescent="0.3">
      <c r="A92" s="22" t="s">
        <v>211</v>
      </c>
      <c r="B92" s="15" t="s">
        <v>212</v>
      </c>
      <c r="C92" s="98" t="s">
        <v>213</v>
      </c>
      <c r="D92" s="99"/>
      <c r="E92" s="99"/>
      <c r="F92" s="100"/>
      <c r="G92" s="12" t="s">
        <v>36</v>
      </c>
      <c r="H92" s="8">
        <v>15.1</v>
      </c>
      <c r="I92" s="8">
        <v>7.43</v>
      </c>
      <c r="J92" s="71">
        <f t="shared" si="21"/>
        <v>8.9902999999999995</v>
      </c>
      <c r="K92" s="88">
        <f t="shared" si="22"/>
        <v>135.75352999999998</v>
      </c>
      <c r="L92" s="71">
        <v>7.44</v>
      </c>
      <c r="M92" s="6"/>
    </row>
    <row r="93" spans="1:15" ht="15" customHeight="1" x14ac:dyDescent="0.3">
      <c r="A93" s="57"/>
      <c r="B93" s="54"/>
      <c r="C93" s="56"/>
      <c r="D93" s="16"/>
      <c r="E93" s="101" t="s">
        <v>214</v>
      </c>
      <c r="F93" s="101"/>
      <c r="G93" s="101"/>
      <c r="H93" s="101"/>
      <c r="I93" s="101"/>
      <c r="J93" s="102"/>
      <c r="K93" s="115">
        <f>SUM(K88:K92)</f>
        <v>682.20283999999992</v>
      </c>
      <c r="L93" s="116"/>
      <c r="M93" s="6"/>
    </row>
    <row r="94" spans="1:15" ht="15" customHeight="1" x14ac:dyDescent="0.3">
      <c r="A94" s="23" t="s">
        <v>215</v>
      </c>
      <c r="B94" s="103" t="s">
        <v>216</v>
      </c>
      <c r="C94" s="104"/>
      <c r="D94" s="104"/>
      <c r="E94" s="104"/>
      <c r="F94" s="104"/>
      <c r="G94" s="104"/>
      <c r="H94" s="104"/>
      <c r="I94" s="104"/>
      <c r="J94" s="104"/>
      <c r="K94" s="104"/>
      <c r="L94" s="80"/>
      <c r="M94" s="6"/>
    </row>
    <row r="95" spans="1:15" ht="42" customHeight="1" x14ac:dyDescent="0.3">
      <c r="A95" s="22" t="s">
        <v>217</v>
      </c>
      <c r="B95" s="19" t="s">
        <v>216</v>
      </c>
      <c r="C95" s="98" t="s">
        <v>218</v>
      </c>
      <c r="D95" s="99"/>
      <c r="E95" s="99"/>
      <c r="F95" s="100"/>
      <c r="G95" s="12" t="s">
        <v>219</v>
      </c>
      <c r="H95" s="8">
        <v>100</v>
      </c>
      <c r="I95" s="8">
        <v>2.39</v>
      </c>
      <c r="J95" s="71">
        <f t="shared" ref="J95" si="23">I95*1.21</f>
        <v>2.8919000000000001</v>
      </c>
      <c r="K95" s="88">
        <f>H95*J95</f>
        <v>289.19</v>
      </c>
      <c r="L95" s="71">
        <v>2.4</v>
      </c>
      <c r="M95" s="6"/>
    </row>
    <row r="96" spans="1:15" ht="19.8" customHeight="1" x14ac:dyDescent="0.3">
      <c r="A96" s="57"/>
      <c r="B96" s="54"/>
      <c r="C96" s="56"/>
      <c r="D96" s="16"/>
      <c r="E96" s="101" t="s">
        <v>220</v>
      </c>
      <c r="F96" s="101"/>
      <c r="G96" s="101"/>
      <c r="H96" s="101"/>
      <c r="I96" s="101"/>
      <c r="J96" s="102"/>
      <c r="K96" s="115">
        <f>SUM(K95)</f>
        <v>289.19</v>
      </c>
      <c r="L96" s="116"/>
      <c r="M96" s="6"/>
    </row>
    <row r="97" spans="1:13" ht="49.5" customHeight="1" x14ac:dyDescent="0.3">
      <c r="A97" s="23" t="s">
        <v>221</v>
      </c>
      <c r="B97" s="103" t="s">
        <v>222</v>
      </c>
      <c r="C97" s="104"/>
      <c r="D97" s="104"/>
      <c r="E97" s="104"/>
      <c r="F97" s="104"/>
      <c r="G97" s="104"/>
      <c r="H97" s="104"/>
      <c r="I97" s="104"/>
      <c r="J97" s="104"/>
      <c r="K97" s="104"/>
      <c r="L97" s="80"/>
      <c r="M97" s="6"/>
    </row>
    <row r="98" spans="1:13" ht="49.5" customHeight="1" x14ac:dyDescent="0.3">
      <c r="A98" s="22" t="s">
        <v>223</v>
      </c>
      <c r="B98" s="19" t="s">
        <v>224</v>
      </c>
      <c r="C98" s="98" t="s">
        <v>225</v>
      </c>
      <c r="D98" s="99"/>
      <c r="E98" s="99"/>
      <c r="F98" s="100"/>
      <c r="G98" s="12" t="s">
        <v>14</v>
      </c>
      <c r="H98" s="8">
        <v>17.600000000000001</v>
      </c>
      <c r="I98" s="8">
        <v>1.1399999999999999</v>
      </c>
      <c r="J98" s="71">
        <f t="shared" ref="J98:J118" si="24">I98*1.21</f>
        <v>1.3793999999999997</v>
      </c>
      <c r="K98" s="88">
        <f>H98*J98</f>
        <v>24.277439999999999</v>
      </c>
      <c r="L98" s="71">
        <v>1.1499999999999999</v>
      </c>
      <c r="M98" s="6"/>
    </row>
    <row r="99" spans="1:13" ht="49.5" customHeight="1" x14ac:dyDescent="0.3">
      <c r="A99" s="22" t="s">
        <v>226</v>
      </c>
      <c r="B99" s="19" t="s">
        <v>227</v>
      </c>
      <c r="C99" s="98" t="s">
        <v>228</v>
      </c>
      <c r="D99" s="99"/>
      <c r="E99" s="99"/>
      <c r="F99" s="100"/>
      <c r="G99" s="12" t="s">
        <v>14</v>
      </c>
      <c r="H99" s="8">
        <v>17.600000000000001</v>
      </c>
      <c r="I99" s="8">
        <v>0.89</v>
      </c>
      <c r="J99" s="71">
        <f t="shared" si="24"/>
        <v>1.0769</v>
      </c>
      <c r="K99" s="88">
        <f t="shared" ref="K99:K118" si="25">H99*J99</f>
        <v>18.953440000000001</v>
      </c>
      <c r="L99" s="71">
        <v>0.9</v>
      </c>
      <c r="M99" s="6"/>
    </row>
    <row r="100" spans="1:13" ht="49.5" customHeight="1" x14ac:dyDescent="0.3">
      <c r="A100" s="22" t="s">
        <v>229</v>
      </c>
      <c r="B100" s="19" t="s">
        <v>230</v>
      </c>
      <c r="C100" s="117" t="s">
        <v>231</v>
      </c>
      <c r="D100" s="118"/>
      <c r="E100" s="118"/>
      <c r="F100" s="119"/>
      <c r="G100" s="12" t="s">
        <v>14</v>
      </c>
      <c r="H100" s="8">
        <v>1.8</v>
      </c>
      <c r="I100" s="8">
        <v>1.1399999999999999</v>
      </c>
      <c r="J100" s="71">
        <f t="shared" si="24"/>
        <v>1.3793999999999997</v>
      </c>
      <c r="K100" s="88">
        <f t="shared" si="25"/>
        <v>2.4829199999999996</v>
      </c>
      <c r="L100" s="71">
        <v>1.1499999999999999</v>
      </c>
      <c r="M100" s="6"/>
    </row>
    <row r="101" spans="1:13" ht="49.5" customHeight="1" x14ac:dyDescent="0.3">
      <c r="A101" s="22" t="s">
        <v>232</v>
      </c>
      <c r="B101" s="19" t="s">
        <v>233</v>
      </c>
      <c r="C101" s="98" t="s">
        <v>231</v>
      </c>
      <c r="D101" s="99"/>
      <c r="E101" s="99"/>
      <c r="F101" s="100"/>
      <c r="G101" s="12" t="s">
        <v>14</v>
      </c>
      <c r="H101" s="8">
        <v>1.8</v>
      </c>
      <c r="I101" s="8">
        <v>0.89</v>
      </c>
      <c r="J101" s="71">
        <f t="shared" si="24"/>
        <v>1.0769</v>
      </c>
      <c r="K101" s="88">
        <f t="shared" si="25"/>
        <v>1.93842</v>
      </c>
      <c r="L101" s="71">
        <v>0.9</v>
      </c>
      <c r="M101" s="6"/>
    </row>
    <row r="102" spans="1:13" ht="61.5" customHeight="1" x14ac:dyDescent="0.3">
      <c r="A102" s="22" t="s">
        <v>234</v>
      </c>
      <c r="B102" s="15" t="s">
        <v>235</v>
      </c>
      <c r="C102" s="98" t="s">
        <v>236</v>
      </c>
      <c r="D102" s="99"/>
      <c r="E102" s="99"/>
      <c r="F102" s="100"/>
      <c r="G102" s="12" t="s">
        <v>14</v>
      </c>
      <c r="H102" s="8">
        <v>3.3</v>
      </c>
      <c r="I102" s="8">
        <v>0.89</v>
      </c>
      <c r="J102" s="71">
        <f t="shared" si="24"/>
        <v>1.0769</v>
      </c>
      <c r="K102" s="88">
        <f t="shared" si="25"/>
        <v>3.5537699999999997</v>
      </c>
      <c r="L102" s="71">
        <v>0.9</v>
      </c>
      <c r="M102" s="6"/>
    </row>
    <row r="103" spans="1:13" ht="49.5" customHeight="1" x14ac:dyDescent="0.3">
      <c r="A103" s="22" t="s">
        <v>237</v>
      </c>
      <c r="B103" s="15" t="s">
        <v>238</v>
      </c>
      <c r="C103" s="98" t="s">
        <v>239</v>
      </c>
      <c r="D103" s="99"/>
      <c r="E103" s="99"/>
      <c r="F103" s="100"/>
      <c r="G103" s="12" t="s">
        <v>14</v>
      </c>
      <c r="H103" s="8">
        <v>3.3</v>
      </c>
      <c r="I103" s="8">
        <v>1.1399999999999999</v>
      </c>
      <c r="J103" s="71">
        <f t="shared" si="24"/>
        <v>1.3793999999999997</v>
      </c>
      <c r="K103" s="88">
        <f t="shared" si="25"/>
        <v>4.5520199999999988</v>
      </c>
      <c r="L103" s="71">
        <v>1.1499999999999999</v>
      </c>
      <c r="M103" s="6"/>
    </row>
    <row r="104" spans="1:13" ht="61.5" customHeight="1" x14ac:dyDescent="0.3">
      <c r="A104" s="22" t="s">
        <v>240</v>
      </c>
      <c r="B104" s="15" t="s">
        <v>241</v>
      </c>
      <c r="C104" s="98" t="s">
        <v>242</v>
      </c>
      <c r="D104" s="99"/>
      <c r="E104" s="99"/>
      <c r="F104" s="100"/>
      <c r="G104" s="12" t="s">
        <v>14</v>
      </c>
      <c r="H104" s="8">
        <v>3.3</v>
      </c>
      <c r="I104" s="8">
        <v>5.97</v>
      </c>
      <c r="J104" s="71">
        <f t="shared" si="24"/>
        <v>7.2236999999999991</v>
      </c>
      <c r="K104" s="88">
        <f t="shared" si="25"/>
        <v>23.838209999999997</v>
      </c>
      <c r="L104" s="71">
        <v>5.98</v>
      </c>
      <c r="M104" s="6"/>
    </row>
    <row r="105" spans="1:13" ht="49.5" customHeight="1" x14ac:dyDescent="0.3">
      <c r="A105" s="22" t="s">
        <v>243</v>
      </c>
      <c r="B105" s="15" t="s">
        <v>244</v>
      </c>
      <c r="C105" s="98" t="s">
        <v>242</v>
      </c>
      <c r="D105" s="99"/>
      <c r="E105" s="99"/>
      <c r="F105" s="100"/>
      <c r="G105" s="12" t="s">
        <v>14</v>
      </c>
      <c r="H105" s="8">
        <v>3.3</v>
      </c>
      <c r="I105" s="8">
        <v>3.12</v>
      </c>
      <c r="J105" s="71">
        <f t="shared" si="24"/>
        <v>3.7751999999999999</v>
      </c>
      <c r="K105" s="88">
        <f t="shared" si="25"/>
        <v>12.458159999999999</v>
      </c>
      <c r="L105" s="71">
        <v>3.13</v>
      </c>
      <c r="M105" s="6"/>
    </row>
    <row r="106" spans="1:13" ht="49.5" customHeight="1" x14ac:dyDescent="0.3">
      <c r="A106" s="22" t="s">
        <v>245</v>
      </c>
      <c r="B106" s="15" t="s">
        <v>246</v>
      </c>
      <c r="C106" s="98" t="s">
        <v>247</v>
      </c>
      <c r="D106" s="99"/>
      <c r="E106" s="99"/>
      <c r="F106" s="100"/>
      <c r="G106" s="12" t="s">
        <v>14</v>
      </c>
      <c r="H106" s="8">
        <v>3.6</v>
      </c>
      <c r="I106" s="8">
        <v>7.89</v>
      </c>
      <c r="J106" s="71">
        <f t="shared" si="24"/>
        <v>9.5468999999999991</v>
      </c>
      <c r="K106" s="88">
        <f t="shared" si="25"/>
        <v>34.368839999999999</v>
      </c>
      <c r="L106" s="71">
        <v>7.9</v>
      </c>
      <c r="M106" s="6"/>
    </row>
    <row r="107" spans="1:13" ht="49.5" customHeight="1" x14ac:dyDescent="0.3">
      <c r="A107" s="22" t="s">
        <v>248</v>
      </c>
      <c r="B107" s="15" t="s">
        <v>249</v>
      </c>
      <c r="C107" s="98" t="s">
        <v>247</v>
      </c>
      <c r="D107" s="99"/>
      <c r="E107" s="99"/>
      <c r="F107" s="100"/>
      <c r="G107" s="12" t="s">
        <v>14</v>
      </c>
      <c r="H107" s="8">
        <v>3.6</v>
      </c>
      <c r="I107" s="8">
        <v>6.03</v>
      </c>
      <c r="J107" s="71">
        <f t="shared" si="24"/>
        <v>7.2963000000000005</v>
      </c>
      <c r="K107" s="88">
        <f t="shared" si="25"/>
        <v>26.266680000000001</v>
      </c>
      <c r="L107" s="71">
        <v>6.04</v>
      </c>
      <c r="M107" s="6"/>
    </row>
    <row r="108" spans="1:13" ht="61.5" customHeight="1" x14ac:dyDescent="0.3">
      <c r="A108" s="22" t="s">
        <v>250</v>
      </c>
      <c r="B108" s="15" t="s">
        <v>251</v>
      </c>
      <c r="C108" s="98" t="s">
        <v>252</v>
      </c>
      <c r="D108" s="99"/>
      <c r="E108" s="99"/>
      <c r="F108" s="100"/>
      <c r="G108" s="12" t="s">
        <v>14</v>
      </c>
      <c r="H108" s="8">
        <v>0.3</v>
      </c>
      <c r="I108" s="8">
        <v>1.63</v>
      </c>
      <c r="J108" s="71">
        <f t="shared" si="24"/>
        <v>1.9722999999999997</v>
      </c>
      <c r="K108" s="88">
        <f t="shared" si="25"/>
        <v>0.59168999999999994</v>
      </c>
      <c r="L108" s="71">
        <v>1.64</v>
      </c>
      <c r="M108" s="6"/>
    </row>
    <row r="109" spans="1:13" ht="49.5" customHeight="1" x14ac:dyDescent="0.3">
      <c r="A109" s="22" t="s">
        <v>253</v>
      </c>
      <c r="B109" s="15" t="s">
        <v>254</v>
      </c>
      <c r="C109" s="98" t="s">
        <v>252</v>
      </c>
      <c r="D109" s="99"/>
      <c r="E109" s="99"/>
      <c r="F109" s="100"/>
      <c r="G109" s="12" t="s">
        <v>14</v>
      </c>
      <c r="H109" s="8">
        <v>0.3</v>
      </c>
      <c r="I109" s="8">
        <v>5.19</v>
      </c>
      <c r="J109" s="71">
        <f t="shared" si="24"/>
        <v>6.2799000000000005</v>
      </c>
      <c r="K109" s="88">
        <f t="shared" si="25"/>
        <v>1.8839700000000001</v>
      </c>
      <c r="L109" s="71">
        <v>5.2</v>
      </c>
      <c r="M109" s="6"/>
    </row>
    <row r="110" spans="1:13" ht="61.5" customHeight="1" x14ac:dyDescent="0.3">
      <c r="A110" s="22" t="s">
        <v>255</v>
      </c>
      <c r="B110" s="15" t="s">
        <v>256</v>
      </c>
      <c r="C110" s="98" t="s">
        <v>257</v>
      </c>
      <c r="D110" s="99"/>
      <c r="E110" s="99"/>
      <c r="F110" s="100"/>
      <c r="G110" s="12" t="s">
        <v>14</v>
      </c>
      <c r="H110" s="8">
        <v>1.8</v>
      </c>
      <c r="I110" s="8">
        <v>2.21</v>
      </c>
      <c r="J110" s="71">
        <f t="shared" si="24"/>
        <v>2.6740999999999997</v>
      </c>
      <c r="K110" s="88">
        <f t="shared" si="25"/>
        <v>4.8133799999999995</v>
      </c>
      <c r="L110" s="71">
        <v>2.2200000000000002</v>
      </c>
      <c r="M110" s="6"/>
    </row>
    <row r="111" spans="1:13" ht="49.5" customHeight="1" x14ac:dyDescent="0.3">
      <c r="A111" s="22" t="s">
        <v>258</v>
      </c>
      <c r="B111" s="15" t="s">
        <v>259</v>
      </c>
      <c r="C111" s="98" t="s">
        <v>257</v>
      </c>
      <c r="D111" s="99"/>
      <c r="E111" s="99"/>
      <c r="F111" s="100"/>
      <c r="G111" s="12" t="s">
        <v>14</v>
      </c>
      <c r="H111" s="8">
        <v>1.8</v>
      </c>
      <c r="I111" s="8">
        <v>1.63</v>
      </c>
      <c r="J111" s="71">
        <f t="shared" si="24"/>
        <v>1.9722999999999997</v>
      </c>
      <c r="K111" s="88">
        <f t="shared" si="25"/>
        <v>3.5501399999999994</v>
      </c>
      <c r="L111" s="71">
        <v>1.64</v>
      </c>
      <c r="M111" s="6"/>
    </row>
    <row r="112" spans="1:13" ht="61.5" customHeight="1" x14ac:dyDescent="0.3">
      <c r="A112" s="22" t="s">
        <v>260</v>
      </c>
      <c r="B112" s="15" t="s">
        <v>261</v>
      </c>
      <c r="C112" s="98" t="s">
        <v>262</v>
      </c>
      <c r="D112" s="99"/>
      <c r="E112" s="99"/>
      <c r="F112" s="100"/>
      <c r="G112" s="12" t="s">
        <v>14</v>
      </c>
      <c r="H112" s="8">
        <v>3.3</v>
      </c>
      <c r="I112" s="8">
        <v>1.47</v>
      </c>
      <c r="J112" s="71">
        <f t="shared" si="24"/>
        <v>1.7786999999999999</v>
      </c>
      <c r="K112" s="88">
        <f t="shared" si="25"/>
        <v>5.8697099999999995</v>
      </c>
      <c r="L112" s="71">
        <v>1.48</v>
      </c>
      <c r="M112" s="6"/>
    </row>
    <row r="113" spans="1:13" ht="49.5" customHeight="1" x14ac:dyDescent="0.3">
      <c r="A113" s="22" t="s">
        <v>263</v>
      </c>
      <c r="B113" s="15" t="s">
        <v>264</v>
      </c>
      <c r="C113" s="98" t="s">
        <v>262</v>
      </c>
      <c r="D113" s="99"/>
      <c r="E113" s="99"/>
      <c r="F113" s="100"/>
      <c r="G113" s="12" t="s">
        <v>14</v>
      </c>
      <c r="H113" s="8">
        <v>3.3</v>
      </c>
      <c r="I113" s="8">
        <v>1.47</v>
      </c>
      <c r="J113" s="71">
        <f t="shared" si="24"/>
        <v>1.7786999999999999</v>
      </c>
      <c r="K113" s="88">
        <f t="shared" si="25"/>
        <v>5.8697099999999995</v>
      </c>
      <c r="L113" s="71">
        <v>1.48</v>
      </c>
      <c r="M113" s="6"/>
    </row>
    <row r="114" spans="1:13" ht="49.5" customHeight="1" x14ac:dyDescent="0.3">
      <c r="A114" s="22" t="s">
        <v>265</v>
      </c>
      <c r="B114" s="15" t="s">
        <v>266</v>
      </c>
      <c r="C114" s="98" t="s">
        <v>267</v>
      </c>
      <c r="D114" s="99"/>
      <c r="E114" s="99"/>
      <c r="F114" s="100"/>
      <c r="G114" s="12" t="s">
        <v>14</v>
      </c>
      <c r="H114" s="8">
        <v>1.8</v>
      </c>
      <c r="I114" s="8">
        <v>4.93</v>
      </c>
      <c r="J114" s="71">
        <f t="shared" si="24"/>
        <v>5.9652999999999992</v>
      </c>
      <c r="K114" s="88">
        <f t="shared" si="25"/>
        <v>10.737539999999999</v>
      </c>
      <c r="L114" s="71">
        <v>4.9400000000000004</v>
      </c>
      <c r="M114" s="6"/>
    </row>
    <row r="115" spans="1:13" ht="49.5" customHeight="1" x14ac:dyDescent="0.3">
      <c r="A115" s="22" t="s">
        <v>268</v>
      </c>
      <c r="B115" s="19" t="s">
        <v>269</v>
      </c>
      <c r="C115" s="98" t="s">
        <v>267</v>
      </c>
      <c r="D115" s="99"/>
      <c r="E115" s="99"/>
      <c r="F115" s="100"/>
      <c r="G115" s="12" t="s">
        <v>14</v>
      </c>
      <c r="H115" s="8">
        <v>1.8</v>
      </c>
      <c r="I115" s="8">
        <v>2.21</v>
      </c>
      <c r="J115" s="71">
        <f t="shared" si="24"/>
        <v>2.6740999999999997</v>
      </c>
      <c r="K115" s="88">
        <f t="shared" si="25"/>
        <v>4.8133799999999995</v>
      </c>
      <c r="L115" s="71">
        <v>2.2200000000000002</v>
      </c>
      <c r="M115" s="6"/>
    </row>
    <row r="116" spans="1:13" ht="24.75" customHeight="1" x14ac:dyDescent="0.3">
      <c r="A116" s="22" t="s">
        <v>270</v>
      </c>
      <c r="B116" s="19" t="s">
        <v>271</v>
      </c>
      <c r="C116" s="98" t="s">
        <v>272</v>
      </c>
      <c r="D116" s="99"/>
      <c r="E116" s="99"/>
      <c r="F116" s="100"/>
      <c r="G116" s="12" t="s">
        <v>14</v>
      </c>
      <c r="H116" s="8">
        <v>12.2</v>
      </c>
      <c r="I116" s="8">
        <v>2.21</v>
      </c>
      <c r="J116" s="71">
        <f t="shared" si="24"/>
        <v>2.6740999999999997</v>
      </c>
      <c r="K116" s="88">
        <f t="shared" si="25"/>
        <v>32.624019999999994</v>
      </c>
      <c r="L116" s="84">
        <v>2.2200000000000002</v>
      </c>
      <c r="M116" s="6"/>
    </row>
    <row r="117" spans="1:13" ht="44.25" customHeight="1" x14ac:dyDescent="0.3">
      <c r="A117" s="22" t="s">
        <v>273</v>
      </c>
      <c r="B117" s="19" t="s">
        <v>274</v>
      </c>
      <c r="C117" s="98" t="s">
        <v>272</v>
      </c>
      <c r="D117" s="99"/>
      <c r="E117" s="99"/>
      <c r="F117" s="100"/>
      <c r="G117" s="12" t="s">
        <v>14</v>
      </c>
      <c r="H117" s="8">
        <v>12.2</v>
      </c>
      <c r="I117" s="8">
        <v>1.55</v>
      </c>
      <c r="J117" s="71">
        <f t="shared" si="24"/>
        <v>1.8754999999999999</v>
      </c>
      <c r="K117" s="88">
        <f t="shared" si="25"/>
        <v>22.881099999999996</v>
      </c>
      <c r="L117" s="84">
        <v>1.56</v>
      </c>
      <c r="M117" s="6"/>
    </row>
    <row r="118" spans="1:13" ht="50.25" customHeight="1" x14ac:dyDescent="0.3">
      <c r="A118" s="22" t="s">
        <v>275</v>
      </c>
      <c r="B118" s="19" t="s">
        <v>365</v>
      </c>
      <c r="C118" s="98" t="s">
        <v>364</v>
      </c>
      <c r="D118" s="99"/>
      <c r="E118" s="99"/>
      <c r="F118" s="100"/>
      <c r="G118" s="12" t="s">
        <v>14</v>
      </c>
      <c r="H118" s="8">
        <v>2</v>
      </c>
      <c r="I118" s="8">
        <v>3.16</v>
      </c>
      <c r="J118" s="71">
        <f t="shared" si="24"/>
        <v>3.8235999999999999</v>
      </c>
      <c r="K118" s="88">
        <f t="shared" si="25"/>
        <v>7.6471999999999998</v>
      </c>
      <c r="L118" s="84">
        <v>3.17</v>
      </c>
      <c r="M118" s="6"/>
    </row>
    <row r="119" spans="1:13" ht="21.75" customHeight="1" x14ac:dyDescent="0.3">
      <c r="A119" s="58"/>
      <c r="B119" s="59"/>
      <c r="C119" s="60"/>
      <c r="D119" s="61"/>
      <c r="E119" s="101" t="s">
        <v>276</v>
      </c>
      <c r="F119" s="101"/>
      <c r="G119" s="101"/>
      <c r="H119" s="101"/>
      <c r="I119" s="101"/>
      <c r="J119" s="102"/>
      <c r="K119" s="115">
        <f>SUM(K98:K118)</f>
        <v>253.97173999999998</v>
      </c>
      <c r="L119" s="116"/>
      <c r="M119" s="6"/>
    </row>
    <row r="120" spans="1:13" ht="24" customHeight="1" x14ac:dyDescent="0.3">
      <c r="A120" s="109" t="s">
        <v>277</v>
      </c>
      <c r="B120" s="110"/>
      <c r="C120" s="110"/>
      <c r="D120" s="110"/>
      <c r="E120" s="110"/>
      <c r="F120" s="110"/>
      <c r="G120" s="110"/>
      <c r="H120" s="110"/>
      <c r="I120" s="110"/>
      <c r="J120" s="110"/>
      <c r="K120" s="110"/>
      <c r="L120" s="110"/>
      <c r="M120" s="6"/>
    </row>
    <row r="121" spans="1:13" ht="21.6" customHeight="1" x14ac:dyDescent="0.3">
      <c r="A121" s="111"/>
      <c r="B121" s="112"/>
      <c r="C121" s="112"/>
      <c r="D121" s="112"/>
      <c r="E121" s="112"/>
      <c r="F121" s="112"/>
      <c r="G121" s="112"/>
      <c r="H121" s="112"/>
      <c r="I121" s="112"/>
      <c r="J121" s="112"/>
      <c r="K121" s="112"/>
      <c r="L121" s="112"/>
      <c r="M121" s="6"/>
    </row>
    <row r="122" spans="1:13" ht="52.95" customHeight="1" x14ac:dyDescent="0.3">
      <c r="A122" s="62" t="s">
        <v>278</v>
      </c>
      <c r="B122" s="103" t="s">
        <v>279</v>
      </c>
      <c r="C122" s="104"/>
      <c r="D122" s="104"/>
      <c r="E122" s="104"/>
      <c r="F122" s="104"/>
      <c r="G122" s="104"/>
      <c r="H122" s="104"/>
      <c r="I122" s="104"/>
      <c r="J122" s="104"/>
      <c r="K122" s="104"/>
      <c r="L122" s="80"/>
      <c r="M122" s="6"/>
    </row>
    <row r="123" spans="1:13" ht="41.4" customHeight="1" x14ac:dyDescent="0.3">
      <c r="A123" s="42" t="s">
        <v>280</v>
      </c>
      <c r="B123" s="15" t="s">
        <v>281</v>
      </c>
      <c r="C123" s="98" t="s">
        <v>282</v>
      </c>
      <c r="D123" s="99"/>
      <c r="E123" s="99"/>
      <c r="F123" s="100"/>
      <c r="G123" s="12" t="s">
        <v>14</v>
      </c>
      <c r="H123" s="8">
        <v>22.4</v>
      </c>
      <c r="I123" s="8">
        <v>8.99</v>
      </c>
      <c r="J123" s="71">
        <f t="shared" ref="J123:J127" si="26">I123*1.21</f>
        <v>10.8779</v>
      </c>
      <c r="K123" s="88">
        <f>H123*J123</f>
        <v>243.66495999999998</v>
      </c>
      <c r="L123" s="71">
        <v>11</v>
      </c>
      <c r="M123" s="6"/>
    </row>
    <row r="124" spans="1:13" ht="43.2" customHeight="1" x14ac:dyDescent="0.3">
      <c r="A124" s="42" t="s">
        <v>283</v>
      </c>
      <c r="B124" s="15" t="s">
        <v>284</v>
      </c>
      <c r="C124" s="98" t="s">
        <v>285</v>
      </c>
      <c r="D124" s="99"/>
      <c r="E124" s="99"/>
      <c r="F124" s="100"/>
      <c r="G124" s="12" t="s">
        <v>36</v>
      </c>
      <c r="H124" s="8">
        <v>28.6</v>
      </c>
      <c r="I124" s="8">
        <v>4.99</v>
      </c>
      <c r="J124" s="71">
        <f t="shared" si="26"/>
        <v>6.0379000000000005</v>
      </c>
      <c r="K124" s="88">
        <f t="shared" ref="K124:K127" si="27">H124*J124</f>
        <v>172.68394000000004</v>
      </c>
      <c r="L124" s="71">
        <v>5.2</v>
      </c>
      <c r="M124" s="6"/>
    </row>
    <row r="125" spans="1:13" ht="48.6" customHeight="1" x14ac:dyDescent="0.3">
      <c r="A125" s="42" t="s">
        <v>286</v>
      </c>
      <c r="B125" s="15" t="s">
        <v>287</v>
      </c>
      <c r="C125" s="98" t="s">
        <v>288</v>
      </c>
      <c r="D125" s="99"/>
      <c r="E125" s="99"/>
      <c r="F125" s="100"/>
      <c r="G125" s="12" t="s">
        <v>36</v>
      </c>
      <c r="H125" s="8">
        <v>22.4</v>
      </c>
      <c r="I125" s="8">
        <v>17.989999999999998</v>
      </c>
      <c r="J125" s="71">
        <f t="shared" si="26"/>
        <v>21.767899999999997</v>
      </c>
      <c r="K125" s="88">
        <f t="shared" si="27"/>
        <v>487.60095999999993</v>
      </c>
      <c r="L125" s="71">
        <v>18.3</v>
      </c>
      <c r="M125" s="6"/>
    </row>
    <row r="126" spans="1:13" ht="27" customHeight="1" x14ac:dyDescent="0.3">
      <c r="A126" s="42" t="s">
        <v>289</v>
      </c>
      <c r="B126" s="15" t="s">
        <v>290</v>
      </c>
      <c r="C126" s="98" t="s">
        <v>291</v>
      </c>
      <c r="D126" s="99"/>
      <c r="E126" s="99"/>
      <c r="F126" s="100"/>
      <c r="G126" s="12" t="s">
        <v>36</v>
      </c>
      <c r="H126" s="8">
        <v>8.1999999999999993</v>
      </c>
      <c r="I126" s="8">
        <v>29.99</v>
      </c>
      <c r="J126" s="71">
        <f t="shared" si="26"/>
        <v>36.2879</v>
      </c>
      <c r="K126" s="88">
        <f t="shared" si="27"/>
        <v>297.56077999999997</v>
      </c>
      <c r="L126" s="71">
        <v>31.93</v>
      </c>
      <c r="M126" s="6"/>
    </row>
    <row r="127" spans="1:13" ht="15" customHeight="1" x14ac:dyDescent="0.3">
      <c r="A127" s="42" t="s">
        <v>292</v>
      </c>
      <c r="B127" s="15" t="s">
        <v>293</v>
      </c>
      <c r="C127" s="98" t="s">
        <v>294</v>
      </c>
      <c r="D127" s="99"/>
      <c r="E127" s="99"/>
      <c r="F127" s="100"/>
      <c r="G127" s="12" t="s">
        <v>36</v>
      </c>
      <c r="H127" s="8">
        <v>18.399999999999999</v>
      </c>
      <c r="I127" s="8">
        <v>39.99</v>
      </c>
      <c r="J127" s="71">
        <f t="shared" si="26"/>
        <v>48.387900000000002</v>
      </c>
      <c r="K127" s="88">
        <f t="shared" si="27"/>
        <v>890.33735999999999</v>
      </c>
      <c r="L127" s="71">
        <v>49.9</v>
      </c>
      <c r="M127" s="6"/>
    </row>
    <row r="128" spans="1:13" ht="24.75" customHeight="1" x14ac:dyDescent="0.3">
      <c r="A128" s="45"/>
      <c r="B128" s="33"/>
      <c r="C128" s="34"/>
      <c r="D128" s="16"/>
      <c r="E128" s="101" t="s">
        <v>295</v>
      </c>
      <c r="F128" s="101"/>
      <c r="G128" s="101"/>
      <c r="H128" s="101"/>
      <c r="I128" s="101"/>
      <c r="J128" s="102"/>
      <c r="K128" s="115">
        <f>SUM(K123:K127)</f>
        <v>2091.848</v>
      </c>
      <c r="L128" s="116"/>
      <c r="M128" s="6"/>
    </row>
    <row r="129" spans="1:13" ht="61.95" customHeight="1" x14ac:dyDescent="0.3">
      <c r="A129" s="23" t="s">
        <v>296</v>
      </c>
      <c r="B129" s="103" t="s">
        <v>297</v>
      </c>
      <c r="C129" s="104"/>
      <c r="D129" s="104"/>
      <c r="E129" s="104"/>
      <c r="F129" s="104"/>
      <c r="G129" s="104"/>
      <c r="H129" s="104"/>
      <c r="I129" s="104"/>
      <c r="J129" s="104"/>
      <c r="K129" s="104"/>
      <c r="L129" s="80"/>
      <c r="M129" s="6"/>
    </row>
    <row r="130" spans="1:13" ht="32.25" customHeight="1" x14ac:dyDescent="0.3">
      <c r="A130" s="63" t="s">
        <v>298</v>
      </c>
      <c r="B130" s="17" t="s">
        <v>299</v>
      </c>
      <c r="C130" s="98" t="s">
        <v>300</v>
      </c>
      <c r="D130" s="99"/>
      <c r="E130" s="99"/>
      <c r="F130" s="100"/>
      <c r="G130" s="8" t="s">
        <v>14</v>
      </c>
      <c r="H130" s="8">
        <v>41.6</v>
      </c>
      <c r="I130" s="8">
        <v>5.99</v>
      </c>
      <c r="J130" s="71">
        <f t="shared" ref="J130:J131" si="28">I130*1.21</f>
        <v>7.2479000000000005</v>
      </c>
      <c r="K130" s="88">
        <f>H130*J130</f>
        <v>301.51264000000003</v>
      </c>
      <c r="L130" s="71">
        <v>7.42</v>
      </c>
      <c r="M130" s="6"/>
    </row>
    <row r="131" spans="1:13" ht="15" customHeight="1" x14ac:dyDescent="0.3">
      <c r="A131" s="63" t="s">
        <v>301</v>
      </c>
      <c r="B131" s="17" t="s">
        <v>302</v>
      </c>
      <c r="C131" s="98" t="s">
        <v>303</v>
      </c>
      <c r="D131" s="99"/>
      <c r="E131" s="99"/>
      <c r="F131" s="100"/>
      <c r="G131" s="12" t="s">
        <v>36</v>
      </c>
      <c r="H131" s="8">
        <v>58.4</v>
      </c>
      <c r="I131" s="8">
        <v>3.99</v>
      </c>
      <c r="J131" s="71">
        <f t="shared" si="28"/>
        <v>4.8279000000000005</v>
      </c>
      <c r="K131" s="88">
        <f>H131*J131</f>
        <v>281.94936000000001</v>
      </c>
      <c r="L131" s="71">
        <v>4.03</v>
      </c>
      <c r="M131" s="6"/>
    </row>
    <row r="132" spans="1:13" ht="15" customHeight="1" x14ac:dyDescent="0.3">
      <c r="A132" s="45"/>
      <c r="B132" s="33"/>
      <c r="C132" s="34"/>
      <c r="D132" s="16"/>
      <c r="E132" s="101" t="s">
        <v>304</v>
      </c>
      <c r="F132" s="101"/>
      <c r="G132" s="101"/>
      <c r="H132" s="101"/>
      <c r="I132" s="101"/>
      <c r="J132" s="102"/>
      <c r="K132" s="115">
        <f>SUM(K130:K131)</f>
        <v>583.46199999999999</v>
      </c>
      <c r="L132" s="116"/>
      <c r="M132" s="6"/>
    </row>
    <row r="133" spans="1:13" ht="27" customHeight="1" x14ac:dyDescent="0.3">
      <c r="A133" s="23" t="s">
        <v>305</v>
      </c>
      <c r="B133" s="103" t="s">
        <v>306</v>
      </c>
      <c r="C133" s="104"/>
      <c r="D133" s="104"/>
      <c r="E133" s="104"/>
      <c r="F133" s="104"/>
      <c r="G133" s="104"/>
      <c r="H133" s="104"/>
      <c r="I133" s="104"/>
      <c r="J133" s="104"/>
      <c r="K133" s="104"/>
      <c r="L133" s="80"/>
      <c r="M133" s="6"/>
    </row>
    <row r="134" spans="1:13" x14ac:dyDescent="0.3">
      <c r="A134" s="42" t="s">
        <v>307</v>
      </c>
      <c r="B134" s="15" t="s">
        <v>308</v>
      </c>
      <c r="C134" s="98" t="s">
        <v>309</v>
      </c>
      <c r="D134" s="99"/>
      <c r="E134" s="99"/>
      <c r="F134" s="100"/>
      <c r="G134" s="12" t="s">
        <v>36</v>
      </c>
      <c r="H134" s="8">
        <v>17.5</v>
      </c>
      <c r="I134" s="8">
        <v>55.99</v>
      </c>
      <c r="J134" s="71">
        <f t="shared" ref="J134:J136" si="29">I134*1.21</f>
        <v>67.747900000000001</v>
      </c>
      <c r="K134" s="88">
        <f>H134*J134</f>
        <v>1185.58825</v>
      </c>
      <c r="L134" s="71">
        <v>63.87</v>
      </c>
      <c r="M134" s="6"/>
    </row>
    <row r="135" spans="1:13" ht="15" customHeight="1" x14ac:dyDescent="0.3">
      <c r="A135" s="42" t="s">
        <v>310</v>
      </c>
      <c r="B135" s="15" t="s">
        <v>311</v>
      </c>
      <c r="C135" s="98" t="s">
        <v>312</v>
      </c>
      <c r="D135" s="99"/>
      <c r="E135" s="99"/>
      <c r="F135" s="100"/>
      <c r="G135" s="12" t="s">
        <v>219</v>
      </c>
      <c r="H135" s="8">
        <v>52.5</v>
      </c>
      <c r="I135" s="8">
        <v>2.69</v>
      </c>
      <c r="J135" s="71">
        <f t="shared" si="29"/>
        <v>3.2548999999999997</v>
      </c>
      <c r="K135" s="88">
        <f t="shared" ref="K135:K136" si="30">H135*J135</f>
        <v>170.88224999999997</v>
      </c>
      <c r="L135" s="71">
        <v>3.71</v>
      </c>
      <c r="M135" s="6"/>
    </row>
    <row r="136" spans="1:13" ht="24.75" customHeight="1" x14ac:dyDescent="0.3">
      <c r="A136" s="42" t="s">
        <v>313</v>
      </c>
      <c r="B136" s="15" t="s">
        <v>314</v>
      </c>
      <c r="C136" s="98" t="s">
        <v>315</v>
      </c>
      <c r="D136" s="99"/>
      <c r="E136" s="99"/>
      <c r="F136" s="100"/>
      <c r="G136" s="12" t="s">
        <v>316</v>
      </c>
      <c r="H136" s="8">
        <v>30</v>
      </c>
      <c r="I136" s="8">
        <v>1.22</v>
      </c>
      <c r="J136" s="71">
        <f t="shared" si="29"/>
        <v>1.4762</v>
      </c>
      <c r="K136" s="88">
        <f t="shared" si="30"/>
        <v>44.286000000000001</v>
      </c>
      <c r="L136" s="71">
        <v>1.23</v>
      </c>
      <c r="M136" s="6"/>
    </row>
    <row r="137" spans="1:13" ht="15" customHeight="1" x14ac:dyDescent="0.3">
      <c r="A137" s="57"/>
      <c r="B137" s="54"/>
      <c r="C137" s="56"/>
      <c r="D137" s="64"/>
      <c r="E137" s="101" t="s">
        <v>317</v>
      </c>
      <c r="F137" s="101"/>
      <c r="G137" s="101"/>
      <c r="H137" s="101"/>
      <c r="I137" s="101"/>
      <c r="J137" s="102"/>
      <c r="K137" s="125">
        <f>SUM(K134:K136)</f>
        <v>1400.7565</v>
      </c>
      <c r="L137" s="126"/>
      <c r="M137" s="6"/>
    </row>
    <row r="138" spans="1:13" ht="29.25" customHeight="1" x14ac:dyDescent="0.3">
      <c r="A138" s="23" t="s">
        <v>318</v>
      </c>
      <c r="B138" s="103" t="s">
        <v>319</v>
      </c>
      <c r="C138" s="104"/>
      <c r="D138" s="104"/>
      <c r="E138" s="104"/>
      <c r="F138" s="104"/>
      <c r="G138" s="104"/>
      <c r="H138" s="104"/>
      <c r="I138" s="104"/>
      <c r="J138" s="104"/>
      <c r="K138" s="104"/>
      <c r="L138" s="80"/>
      <c r="M138" s="6"/>
    </row>
    <row r="139" spans="1:13" ht="34.950000000000003" customHeight="1" x14ac:dyDescent="0.3">
      <c r="A139" s="42" t="s">
        <v>320</v>
      </c>
      <c r="B139" s="19" t="s">
        <v>319</v>
      </c>
      <c r="C139" s="98" t="s">
        <v>321</v>
      </c>
      <c r="D139" s="99"/>
      <c r="E139" s="99"/>
      <c r="F139" s="100"/>
      <c r="G139" s="12" t="s">
        <v>219</v>
      </c>
      <c r="H139" s="8">
        <v>87.3</v>
      </c>
      <c r="I139" s="8">
        <v>2.96</v>
      </c>
      <c r="J139" s="71">
        <f>I139*1.21</f>
        <v>3.5815999999999999</v>
      </c>
      <c r="K139" s="88">
        <f>H139*J139</f>
        <v>312.67367999999999</v>
      </c>
      <c r="L139" s="71">
        <v>2.97</v>
      </c>
      <c r="M139" s="6"/>
    </row>
    <row r="140" spans="1:13" ht="15" customHeight="1" x14ac:dyDescent="0.3">
      <c r="A140" s="42" t="s">
        <v>322</v>
      </c>
      <c r="B140" s="19" t="s">
        <v>319</v>
      </c>
      <c r="C140" s="98" t="s">
        <v>323</v>
      </c>
      <c r="D140" s="99"/>
      <c r="E140" s="99"/>
      <c r="F140" s="100"/>
      <c r="G140" s="12" t="s">
        <v>219</v>
      </c>
      <c r="H140" s="8">
        <v>12.7</v>
      </c>
      <c r="I140" s="8">
        <v>3.54</v>
      </c>
      <c r="J140" s="71">
        <f>I140*1.21</f>
        <v>4.2834000000000003</v>
      </c>
      <c r="K140" s="88">
        <f>H140*J140</f>
        <v>54.399180000000001</v>
      </c>
      <c r="L140" s="71">
        <v>3.55</v>
      </c>
      <c r="M140" s="6"/>
    </row>
    <row r="141" spans="1:13" ht="24.6" customHeight="1" x14ac:dyDescent="0.3">
      <c r="A141" s="45"/>
      <c r="B141" s="33"/>
      <c r="C141" s="34"/>
      <c r="D141" s="16"/>
      <c r="E141" s="101" t="s">
        <v>324</v>
      </c>
      <c r="F141" s="101"/>
      <c r="G141" s="101"/>
      <c r="H141" s="101"/>
      <c r="I141" s="101"/>
      <c r="J141" s="102"/>
      <c r="K141" s="115">
        <f>SUM(K139:K140)</f>
        <v>367.07285999999999</v>
      </c>
      <c r="L141" s="116"/>
      <c r="M141" s="6"/>
    </row>
    <row r="142" spans="1:13" ht="34.950000000000003" customHeight="1" x14ac:dyDescent="0.3">
      <c r="A142" s="52" t="s">
        <v>325</v>
      </c>
      <c r="B142" s="103" t="s">
        <v>326</v>
      </c>
      <c r="C142" s="104"/>
      <c r="D142" s="104"/>
      <c r="E142" s="104"/>
      <c r="F142" s="104"/>
      <c r="G142" s="104"/>
      <c r="H142" s="104"/>
      <c r="I142" s="104"/>
      <c r="J142" s="104"/>
      <c r="K142" s="104"/>
      <c r="L142" s="80"/>
      <c r="M142" s="6"/>
    </row>
    <row r="143" spans="1:13" ht="36.75" customHeight="1" x14ac:dyDescent="0.3">
      <c r="A143" s="65" t="s">
        <v>327</v>
      </c>
      <c r="B143" s="19" t="s">
        <v>328</v>
      </c>
      <c r="C143" s="98" t="s">
        <v>329</v>
      </c>
      <c r="D143" s="99"/>
      <c r="E143" s="99"/>
      <c r="F143" s="100"/>
      <c r="G143" s="12" t="s">
        <v>316</v>
      </c>
      <c r="H143" s="8">
        <v>30.5</v>
      </c>
      <c r="I143" s="8">
        <v>3.78</v>
      </c>
      <c r="J143" s="71">
        <f>I143*1.21</f>
        <v>4.5737999999999994</v>
      </c>
      <c r="K143" s="88">
        <f>H143*J143</f>
        <v>139.50089999999997</v>
      </c>
      <c r="L143" s="71">
        <v>3.79</v>
      </c>
      <c r="M143" s="6"/>
    </row>
    <row r="144" spans="1:13" ht="42" customHeight="1" x14ac:dyDescent="0.3">
      <c r="A144" s="65" t="s">
        <v>330</v>
      </c>
      <c r="B144" s="19" t="s">
        <v>331</v>
      </c>
      <c r="C144" s="98" t="s">
        <v>332</v>
      </c>
      <c r="D144" s="99"/>
      <c r="E144" s="99"/>
      <c r="F144" s="100"/>
      <c r="G144" s="12" t="s">
        <v>219</v>
      </c>
      <c r="H144" s="8">
        <v>27.5</v>
      </c>
      <c r="I144" s="8">
        <v>13.62</v>
      </c>
      <c r="J144" s="71">
        <f>I144*1.21</f>
        <v>16.4802</v>
      </c>
      <c r="K144" s="88">
        <f t="shared" ref="K144:K145" si="31">H144*J144</f>
        <v>453.20549999999997</v>
      </c>
      <c r="L144" s="71">
        <v>13.63</v>
      </c>
      <c r="M144" s="6"/>
    </row>
    <row r="145" spans="1:13" ht="32.4" customHeight="1" x14ac:dyDescent="0.3">
      <c r="A145" s="65" t="s">
        <v>333</v>
      </c>
      <c r="B145" s="19" t="s">
        <v>334</v>
      </c>
      <c r="C145" s="98" t="s">
        <v>335</v>
      </c>
      <c r="D145" s="99"/>
      <c r="E145" s="99"/>
      <c r="F145" s="100"/>
      <c r="G145" s="12" t="s">
        <v>316</v>
      </c>
      <c r="H145" s="8">
        <v>42</v>
      </c>
      <c r="I145" s="8">
        <v>0.61</v>
      </c>
      <c r="J145" s="71">
        <f t="shared" ref="J145" si="32">I145*1.21</f>
        <v>0.73809999999999998</v>
      </c>
      <c r="K145" s="88">
        <f t="shared" si="31"/>
        <v>31.0002</v>
      </c>
      <c r="L145" s="71">
        <v>0.62</v>
      </c>
      <c r="M145" s="6"/>
    </row>
    <row r="146" spans="1:13" ht="25.2" customHeight="1" x14ac:dyDescent="0.3">
      <c r="A146" s="66"/>
      <c r="B146" s="53"/>
      <c r="C146" s="20"/>
      <c r="D146" s="16"/>
      <c r="E146" s="101" t="s">
        <v>336</v>
      </c>
      <c r="F146" s="101"/>
      <c r="G146" s="101"/>
      <c r="H146" s="101"/>
      <c r="I146" s="101"/>
      <c r="J146" s="102"/>
      <c r="K146" s="115">
        <f>SUM(K143:K145)</f>
        <v>623.70659999999987</v>
      </c>
      <c r="L146" s="116"/>
      <c r="M146" s="6"/>
    </row>
    <row r="147" spans="1:13" ht="35.4" customHeight="1" x14ac:dyDescent="0.3">
      <c r="A147" s="105" t="s">
        <v>337</v>
      </c>
      <c r="B147" s="106"/>
      <c r="C147" s="106"/>
      <c r="D147" s="106"/>
      <c r="E147" s="106"/>
      <c r="F147" s="106"/>
      <c r="G147" s="106"/>
      <c r="H147" s="106"/>
      <c r="I147" s="106"/>
      <c r="J147" s="106"/>
      <c r="K147" s="106"/>
      <c r="L147" s="85"/>
      <c r="M147" s="6"/>
    </row>
    <row r="148" spans="1:13" ht="63" customHeight="1" x14ac:dyDescent="0.3">
      <c r="A148" s="42" t="s">
        <v>338</v>
      </c>
      <c r="B148" s="19" t="s">
        <v>339</v>
      </c>
      <c r="C148" s="98" t="s">
        <v>340</v>
      </c>
      <c r="D148" s="99"/>
      <c r="E148" s="99"/>
      <c r="F148" s="100"/>
      <c r="G148" s="12" t="s">
        <v>219</v>
      </c>
      <c r="H148" s="8">
        <v>16.899999999999999</v>
      </c>
      <c r="I148" s="8">
        <v>0.49</v>
      </c>
      <c r="J148" s="71">
        <f t="shared" ref="J148:J153" si="33">I148*1.21</f>
        <v>0.59289999999999998</v>
      </c>
      <c r="K148" s="88">
        <f>H148*J148</f>
        <v>10.020009999999999</v>
      </c>
      <c r="L148" s="71">
        <v>0.5</v>
      </c>
      <c r="M148" s="6"/>
    </row>
    <row r="149" spans="1:13" ht="29.4" customHeight="1" x14ac:dyDescent="0.3">
      <c r="A149" s="42" t="s">
        <v>341</v>
      </c>
      <c r="B149" s="19" t="s">
        <v>342</v>
      </c>
      <c r="C149" s="98" t="s">
        <v>366</v>
      </c>
      <c r="D149" s="99"/>
      <c r="E149" s="99"/>
      <c r="F149" s="100"/>
      <c r="G149" s="12" t="s">
        <v>219</v>
      </c>
      <c r="H149" s="8">
        <v>14</v>
      </c>
      <c r="I149" s="8">
        <v>1.65</v>
      </c>
      <c r="J149" s="71">
        <f t="shared" si="33"/>
        <v>1.9964999999999999</v>
      </c>
      <c r="K149" s="88">
        <f t="shared" ref="K149:K153" si="34">H149*J149</f>
        <v>27.951000000000001</v>
      </c>
      <c r="L149" s="71">
        <v>1.65</v>
      </c>
      <c r="M149" s="6"/>
    </row>
    <row r="150" spans="1:13" ht="29.4" customHeight="1" x14ac:dyDescent="0.3">
      <c r="A150" s="42" t="s">
        <v>343</v>
      </c>
      <c r="B150" s="19" t="s">
        <v>342</v>
      </c>
      <c r="C150" s="98" t="s">
        <v>367</v>
      </c>
      <c r="D150" s="99"/>
      <c r="E150" s="99"/>
      <c r="F150" s="100"/>
      <c r="G150" s="12" t="s">
        <v>219</v>
      </c>
      <c r="H150" s="8">
        <v>14</v>
      </c>
      <c r="I150" s="8">
        <v>3.14</v>
      </c>
      <c r="J150" s="71">
        <f t="shared" si="33"/>
        <v>3.7993999999999999</v>
      </c>
      <c r="K150" s="88">
        <f t="shared" si="34"/>
        <v>53.191600000000001</v>
      </c>
      <c r="L150" s="71">
        <v>3.14</v>
      </c>
      <c r="M150" s="6"/>
    </row>
    <row r="151" spans="1:13" ht="15" customHeight="1" x14ac:dyDescent="0.3">
      <c r="A151" s="42" t="s">
        <v>346</v>
      </c>
      <c r="B151" s="19" t="s">
        <v>344</v>
      </c>
      <c r="C151" s="98" t="s">
        <v>345</v>
      </c>
      <c r="D151" s="99"/>
      <c r="E151" s="99"/>
      <c r="F151" s="100"/>
      <c r="G151" s="12" t="s">
        <v>316</v>
      </c>
      <c r="H151" s="8">
        <v>4</v>
      </c>
      <c r="I151" s="8">
        <v>1.97</v>
      </c>
      <c r="J151" s="71">
        <f t="shared" si="33"/>
        <v>2.3836999999999997</v>
      </c>
      <c r="K151" s="88">
        <f t="shared" si="34"/>
        <v>9.5347999999999988</v>
      </c>
      <c r="L151" s="71">
        <v>1.98</v>
      </c>
      <c r="M151" s="6"/>
    </row>
    <row r="152" spans="1:13" ht="37.200000000000003" customHeight="1" x14ac:dyDescent="0.3">
      <c r="A152" s="42" t="s">
        <v>349</v>
      </c>
      <c r="B152" s="19" t="s">
        <v>347</v>
      </c>
      <c r="C152" s="98" t="s">
        <v>348</v>
      </c>
      <c r="D152" s="99"/>
      <c r="E152" s="99"/>
      <c r="F152" s="100"/>
      <c r="G152" s="12" t="s">
        <v>219</v>
      </c>
      <c r="H152" s="8">
        <v>35.799999999999997</v>
      </c>
      <c r="I152" s="8">
        <v>0.15</v>
      </c>
      <c r="J152" s="71">
        <f t="shared" si="33"/>
        <v>0.18149999999999999</v>
      </c>
      <c r="K152" s="88">
        <f t="shared" si="34"/>
        <v>6.4976999999999991</v>
      </c>
      <c r="L152" s="71">
        <v>0.25</v>
      </c>
      <c r="M152" s="6"/>
    </row>
    <row r="153" spans="1:13" x14ac:dyDescent="0.3">
      <c r="A153" s="42" t="s">
        <v>355</v>
      </c>
      <c r="B153" s="19" t="s">
        <v>350</v>
      </c>
      <c r="C153" s="98" t="s">
        <v>351</v>
      </c>
      <c r="D153" s="99"/>
      <c r="E153" s="99"/>
      <c r="F153" s="100"/>
      <c r="G153" s="12" t="s">
        <v>352</v>
      </c>
      <c r="H153" s="8">
        <v>15.3</v>
      </c>
      <c r="I153" s="8">
        <v>0.1</v>
      </c>
      <c r="J153" s="71">
        <f t="shared" si="33"/>
        <v>0.121</v>
      </c>
      <c r="K153" s="88">
        <f t="shared" si="34"/>
        <v>1.8512999999999999</v>
      </c>
      <c r="L153" s="71">
        <v>0.12</v>
      </c>
      <c r="M153" s="6"/>
    </row>
    <row r="154" spans="1:13" x14ac:dyDescent="0.3">
      <c r="A154" s="57"/>
      <c r="B154" s="54"/>
      <c r="C154" s="56"/>
      <c r="D154" s="64"/>
      <c r="E154" s="101" t="s">
        <v>353</v>
      </c>
      <c r="F154" s="101"/>
      <c r="G154" s="101"/>
      <c r="H154" s="101"/>
      <c r="I154" s="101"/>
      <c r="J154" s="102"/>
      <c r="K154" s="125">
        <f>SUM(K148:K153)</f>
        <v>109.04640999999999</v>
      </c>
      <c r="L154" s="126"/>
      <c r="M154" s="6"/>
    </row>
    <row r="155" spans="1:13" x14ac:dyDescent="0.3">
      <c r="A155" s="54"/>
      <c r="B155" s="107"/>
      <c r="C155" s="107"/>
      <c r="D155" s="107"/>
      <c r="E155" s="107"/>
      <c r="F155" s="107"/>
      <c r="G155" s="107"/>
      <c r="H155" s="107"/>
      <c r="I155" s="107"/>
      <c r="J155" s="107"/>
      <c r="K155" s="107"/>
      <c r="L155" s="86"/>
      <c r="M155" s="6"/>
    </row>
    <row r="156" spans="1:13" ht="18" x14ac:dyDescent="0.35">
      <c r="A156" s="137" t="s">
        <v>368</v>
      </c>
      <c r="B156" s="138"/>
      <c r="C156" s="138"/>
      <c r="D156" s="138"/>
      <c r="E156" s="138"/>
      <c r="F156" s="138"/>
      <c r="G156" s="97">
        <f>K20+K31+K43+K48+K54+K58+K63+K69+K75+K80+K86+K93+K96+K119+K128+K132+K137+K141+K146+K154</f>
        <v>17426.30384</v>
      </c>
      <c r="H156" s="96"/>
      <c r="I156" s="96"/>
      <c r="J156" s="96"/>
      <c r="K156" s="96"/>
      <c r="L156" s="96"/>
      <c r="M156" s="6"/>
    </row>
    <row r="157" spans="1:13" x14ac:dyDescent="0.3">
      <c r="A157" s="54"/>
      <c r="B157" s="54"/>
      <c r="C157" s="56"/>
      <c r="D157" s="56"/>
      <c r="E157" s="56"/>
      <c r="F157" s="56"/>
      <c r="G157" s="54"/>
      <c r="H157" s="54"/>
      <c r="I157" s="54"/>
      <c r="J157" s="91"/>
      <c r="K157" s="54"/>
      <c r="L157" s="83"/>
      <c r="M157" s="6"/>
    </row>
    <row r="158" spans="1:13" ht="30" customHeight="1" x14ac:dyDescent="0.3">
      <c r="A158" s="108" t="s">
        <v>354</v>
      </c>
      <c r="B158" s="108"/>
      <c r="C158" s="108"/>
      <c r="D158" s="108"/>
      <c r="E158" s="108"/>
      <c r="F158" s="108"/>
      <c r="G158" s="54"/>
      <c r="H158" s="54"/>
      <c r="I158" s="54"/>
      <c r="J158" s="91"/>
      <c r="K158" s="54"/>
      <c r="L158" s="83"/>
      <c r="M158" s="6"/>
    </row>
    <row r="159" spans="1:13" ht="2.4" customHeight="1" x14ac:dyDescent="0.3">
      <c r="A159" s="54"/>
      <c r="B159" s="54"/>
      <c r="C159" s="56"/>
      <c r="D159" s="56"/>
      <c r="E159" s="56"/>
      <c r="F159" s="56"/>
      <c r="G159" s="54"/>
      <c r="H159" s="54"/>
      <c r="I159" s="54"/>
      <c r="J159" s="91"/>
      <c r="K159" s="54"/>
      <c r="L159" s="83"/>
      <c r="M159" s="6"/>
    </row>
  </sheetData>
  <mergeCells count="178">
    <mergeCell ref="I10:I11"/>
    <mergeCell ref="L10:L11"/>
    <mergeCell ref="K43:L43"/>
    <mergeCell ref="C79:F79"/>
    <mergeCell ref="A156:F156"/>
    <mergeCell ref="K154:L154"/>
    <mergeCell ref="K48:L48"/>
    <mergeCell ref="K54:L54"/>
    <mergeCell ref="K137:L137"/>
    <mergeCell ref="A147:K147"/>
    <mergeCell ref="C153:F153"/>
    <mergeCell ref="E154:J154"/>
    <mergeCell ref="K146:L146"/>
    <mergeCell ref="E146:J146"/>
    <mergeCell ref="K141:L141"/>
    <mergeCell ref="E1:K1"/>
    <mergeCell ref="A2:F2"/>
    <mergeCell ref="A3:K3"/>
    <mergeCell ref="A4:H4"/>
    <mergeCell ref="A5:H5"/>
    <mergeCell ref="A12:L12"/>
    <mergeCell ref="C14:F14"/>
    <mergeCell ref="C15:F15"/>
    <mergeCell ref="C16:F16"/>
    <mergeCell ref="A10:A11"/>
    <mergeCell ref="B10:B11"/>
    <mergeCell ref="C10:F11"/>
    <mergeCell ref="G10:G11"/>
    <mergeCell ref="H10:H11"/>
    <mergeCell ref="J10:J11"/>
    <mergeCell ref="K10:K11"/>
    <mergeCell ref="C17:F17"/>
    <mergeCell ref="C18:F18"/>
    <mergeCell ref="C19:F19"/>
    <mergeCell ref="E20:J20"/>
    <mergeCell ref="B21:K21"/>
    <mergeCell ref="C22:F22"/>
    <mergeCell ref="C23:F23"/>
    <mergeCell ref="C24:F24"/>
    <mergeCell ref="C25:F25"/>
    <mergeCell ref="C26:F26"/>
    <mergeCell ref="C27:F27"/>
    <mergeCell ref="C28:F28"/>
    <mergeCell ref="C29:F29"/>
    <mergeCell ref="C30:F30"/>
    <mergeCell ref="E31:J31"/>
    <mergeCell ref="B32:K32"/>
    <mergeCell ref="C33:F33"/>
    <mergeCell ref="C34:F34"/>
    <mergeCell ref="K20:L20"/>
    <mergeCell ref="K31:L31"/>
    <mergeCell ref="C35:F35"/>
    <mergeCell ref="C36:F36"/>
    <mergeCell ref="C37:F37"/>
    <mergeCell ref="C38:F38"/>
    <mergeCell ref="C39:F39"/>
    <mergeCell ref="C40:F40"/>
    <mergeCell ref="C41:F41"/>
    <mergeCell ref="C42:F42"/>
    <mergeCell ref="E43:J43"/>
    <mergeCell ref="B44:J44"/>
    <mergeCell ref="C45:F45"/>
    <mergeCell ref="C46:F46"/>
    <mergeCell ref="C47:F47"/>
    <mergeCell ref="E48:J48"/>
    <mergeCell ref="B49:F49"/>
    <mergeCell ref="C50:F50"/>
    <mergeCell ref="C51:F51"/>
    <mergeCell ref="C52:F52"/>
    <mergeCell ref="C53:F53"/>
    <mergeCell ref="E54:J54"/>
    <mergeCell ref="B55:K55"/>
    <mergeCell ref="C56:F56"/>
    <mergeCell ref="C57:F57"/>
    <mergeCell ref="E58:J58"/>
    <mergeCell ref="B59:K59"/>
    <mergeCell ref="C60:F60"/>
    <mergeCell ref="C61:F61"/>
    <mergeCell ref="C62:F62"/>
    <mergeCell ref="E63:J63"/>
    <mergeCell ref="B64:D64"/>
    <mergeCell ref="C65:F65"/>
    <mergeCell ref="C66:F66"/>
    <mergeCell ref="C67:F67"/>
    <mergeCell ref="C68:F68"/>
    <mergeCell ref="K58:L58"/>
    <mergeCell ref="K63:L63"/>
    <mergeCell ref="C108:F108"/>
    <mergeCell ref="C109:F109"/>
    <mergeCell ref="C110:F110"/>
    <mergeCell ref="C111:F111"/>
    <mergeCell ref="E69:J69"/>
    <mergeCell ref="B70:K70"/>
    <mergeCell ref="C71:F71"/>
    <mergeCell ref="C72:F72"/>
    <mergeCell ref="C73:F73"/>
    <mergeCell ref="C74:F74"/>
    <mergeCell ref="E75:J75"/>
    <mergeCell ref="B76:K76"/>
    <mergeCell ref="C77:F77"/>
    <mergeCell ref="C78:F78"/>
    <mergeCell ref="E80:J80"/>
    <mergeCell ref="B81:K81"/>
    <mergeCell ref="C82:F82"/>
    <mergeCell ref="C83:F83"/>
    <mergeCell ref="C84:F84"/>
    <mergeCell ref="C85:F85"/>
    <mergeCell ref="K69:L69"/>
    <mergeCell ref="K75:L75"/>
    <mergeCell ref="K80:L80"/>
    <mergeCell ref="C135:F135"/>
    <mergeCell ref="C136:F136"/>
    <mergeCell ref="E137:J137"/>
    <mergeCell ref="B138:K138"/>
    <mergeCell ref="K119:L119"/>
    <mergeCell ref="K128:L128"/>
    <mergeCell ref="K132:L132"/>
    <mergeCell ref="E86:J86"/>
    <mergeCell ref="B87:K87"/>
    <mergeCell ref="C88:F88"/>
    <mergeCell ref="C89:F89"/>
    <mergeCell ref="C90:F90"/>
    <mergeCell ref="C91:F91"/>
    <mergeCell ref="C92:F92"/>
    <mergeCell ref="E93:J93"/>
    <mergeCell ref="B94:K94"/>
    <mergeCell ref="C95:F95"/>
    <mergeCell ref="E96:J96"/>
    <mergeCell ref="B97:K97"/>
    <mergeCell ref="C98:F98"/>
    <mergeCell ref="C99:F99"/>
    <mergeCell ref="C100:F100"/>
    <mergeCell ref="C101:F101"/>
    <mergeCell ref="C102:F102"/>
    <mergeCell ref="K93:L93"/>
    <mergeCell ref="K96:L96"/>
    <mergeCell ref="K86:L86"/>
    <mergeCell ref="C103:F103"/>
    <mergeCell ref="C104:F104"/>
    <mergeCell ref="C105:F105"/>
    <mergeCell ref="C106:F106"/>
    <mergeCell ref="C107:F107"/>
    <mergeCell ref="C150:F150"/>
    <mergeCell ref="C112:F112"/>
    <mergeCell ref="C113:F113"/>
    <mergeCell ref="C114:F114"/>
    <mergeCell ref="C115:F115"/>
    <mergeCell ref="C116:F116"/>
    <mergeCell ref="C117:F117"/>
    <mergeCell ref="C118:F118"/>
    <mergeCell ref="E119:J119"/>
    <mergeCell ref="C143:F143"/>
    <mergeCell ref="C148:F148"/>
    <mergeCell ref="C149:F149"/>
    <mergeCell ref="C151:F151"/>
    <mergeCell ref="C152:F152"/>
    <mergeCell ref="A120:L121"/>
    <mergeCell ref="B122:K122"/>
    <mergeCell ref="C123:F123"/>
    <mergeCell ref="C124:F124"/>
    <mergeCell ref="C131:F131"/>
    <mergeCell ref="E132:J132"/>
    <mergeCell ref="B133:K133"/>
    <mergeCell ref="C140:F140"/>
    <mergeCell ref="E141:J141"/>
    <mergeCell ref="B142:K142"/>
    <mergeCell ref="C144:F144"/>
    <mergeCell ref="C145:F145"/>
    <mergeCell ref="B155:K155"/>
    <mergeCell ref="A158:F158"/>
    <mergeCell ref="C125:F125"/>
    <mergeCell ref="C126:F126"/>
    <mergeCell ref="C127:F127"/>
    <mergeCell ref="C130:F130"/>
    <mergeCell ref="C134:F134"/>
    <mergeCell ref="C139:F139"/>
    <mergeCell ref="E128:J128"/>
    <mergeCell ref="B129:K129"/>
  </mergeCells>
  <pageMargins left="0.25" right="0.25" top="0.75" bottom="0.75" header="0.3" footer="0.3"/>
  <pageSetup paperSize="9" scale="55"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43af1b84-0166-47d2-af31-9cfdcf96d785" xsi:nil="true"/>
    <lcf76f155ced4ddcb4097134ff3c332f xmlns="c367e3b4-71cf-4c09-a744-3c294705b86c">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kumentas" ma:contentTypeID="0x0101003506803F95A98D4EB0CD7BB0DC689FCC" ma:contentTypeVersion="16" ma:contentTypeDescription="Kurkite naują dokumentą." ma:contentTypeScope="" ma:versionID="a1a26b36b8e027e4237aceb563d5d447">
  <xsd:schema xmlns:xsd="http://www.w3.org/2001/XMLSchema" xmlns:xs="http://www.w3.org/2001/XMLSchema" xmlns:p="http://schemas.microsoft.com/office/2006/metadata/properties" xmlns:ns2="43af1b84-0166-47d2-af31-9cfdcf96d785" xmlns:ns3="c367e3b4-71cf-4c09-a744-3c294705b86c" targetNamespace="http://schemas.microsoft.com/office/2006/metadata/properties" ma:root="true" ma:fieldsID="221b7193927ebc654c7620b8da183505" ns2:_="" ns3:_="">
    <xsd:import namespace="43af1b84-0166-47d2-af31-9cfdcf96d785"/>
    <xsd:import namespace="c367e3b4-71cf-4c09-a744-3c294705b86c"/>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SearchProperties" minOccurs="0"/>
                <xsd:element ref="ns3:MediaServiceObjectDetectorVersions" minOccurs="0"/>
                <xsd:element ref="ns3:MediaServiceDateTaken"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MediaServiceLocation"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3af1b84-0166-47d2-af31-9cfdcf96d785" elementFormDefault="qualified">
    <xsd:import namespace="http://schemas.microsoft.com/office/2006/documentManagement/types"/>
    <xsd:import namespace="http://schemas.microsoft.com/office/infopath/2007/PartnerControls"/>
    <xsd:element name="SharedWithUsers" ma:index="8"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Bendrinta su išsamia informacija" ma:internalName="SharedWithDetails" ma:readOnly="true">
      <xsd:simpleType>
        <xsd:restriction base="dms:Note">
          <xsd:maxLength value="255"/>
        </xsd:restriction>
      </xsd:simpleType>
    </xsd:element>
    <xsd:element name="TaxCatchAll" ma:index="20" nillable="true" ma:displayName="Taxonomy Catch All Column" ma:hidden="true" ma:list="{2c99fcf0-e873-40bb-98e2-2792f19e9566}" ma:internalName="TaxCatchAll" ma:showField="CatchAllData" ma:web="43af1b84-0166-47d2-af31-9cfdcf96d785">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367e3b4-71cf-4c09-a744-3c294705b86c"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Vaizdų žymės" ma:readOnly="false" ma:fieldId="{5cf76f15-5ced-4ddc-b409-7134ff3c332f}" ma:taxonomyMulti="true" ma:sspId="c1375f84-8723-4cca-993f-d8caf4e185f2"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element name="MediaServiceLocation" ma:index="22" nillable="true" ma:displayName="Location" ma:indexed="true" ma:internalName="MediaServiceLocation" ma:readOnly="true">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44F17E9-4B6A-434E-B6F0-3381E9A7ECAA}">
  <ds:schemaRefs>
    <ds:schemaRef ds:uri="http://schemas.microsoft.com/sharepoint/v3/contenttype/forms"/>
  </ds:schemaRefs>
</ds:datastoreItem>
</file>

<file path=customXml/itemProps2.xml><?xml version="1.0" encoding="utf-8"?>
<ds:datastoreItem xmlns:ds="http://schemas.openxmlformats.org/officeDocument/2006/customXml" ds:itemID="{A1A15E45-E43C-4398-96C1-C1D306AF4DE7}">
  <ds:schemaRefs>
    <ds:schemaRef ds:uri="http://schemas.microsoft.com/office/2006/documentManagement/types"/>
    <ds:schemaRef ds:uri="http://purl.org/dc/elements/1.1/"/>
    <ds:schemaRef ds:uri="http://schemas.microsoft.com/office/infopath/2007/PartnerControls"/>
    <ds:schemaRef ds:uri="http://www.w3.org/XML/1998/namespace"/>
    <ds:schemaRef ds:uri="http://purl.org/dc/terms/"/>
    <ds:schemaRef ds:uri="http://purl.org/dc/dcmitype/"/>
    <ds:schemaRef ds:uri="http://schemas.microsoft.com/office/2006/metadata/properties"/>
    <ds:schemaRef ds:uri="http://schemas.openxmlformats.org/package/2006/metadata/core-properties"/>
    <ds:schemaRef ds:uri="c367e3b4-71cf-4c09-a744-3c294705b86c"/>
    <ds:schemaRef ds:uri="43af1b84-0166-47d2-af31-9cfdcf96d785"/>
  </ds:schemaRefs>
</ds:datastoreItem>
</file>

<file path=customXml/itemProps3.xml><?xml version="1.0" encoding="utf-8"?>
<ds:datastoreItem xmlns:ds="http://schemas.openxmlformats.org/officeDocument/2006/customXml" ds:itemID="{838FF252-512D-4A40-A768-C3ECF0DAB0C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3af1b84-0166-47d2-af31-9cfdcf96d785"/>
    <ds:schemaRef ds:uri="c367e3b4-71cf-4c09-a744-3c294705b86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Lapas1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2015-06-05T18:19:34Z</dcterms:created>
  <dcterms:modified xsi:type="dcterms:W3CDTF">2026-02-18T09:15:27Z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0x0101003506803F95A98D4EB0CD7BB0DC689FCC</vt:lpwstr>
  </property>
  <property fmtid="{D5CDD505-2E9C-101B-9397-08002B2CF9AE}" pid="3" name="MediaServiceImageTags">
    <vt:lpwstr/>
  </property>
</Properties>
</file>