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tetaslt.sharepoint.com/sites/F_VVD/PPPS/$/S_5771205 - Jašiūnų TP 110 kV skirstyklos rekonstravimas/Papildoma/"/>
    </mc:Choice>
  </mc:AlternateContent>
  <xr:revisionPtr revIDLastSave="453" documentId="8_{147567F5-0B2D-4925-A6B7-43EDBDF81737}" xr6:coauthVersionLast="47" xr6:coauthVersionMax="47" xr10:uidLastSave="{6E8F7D6B-ABD0-4E11-A334-8A91BCA830E1}"/>
  <bookViews>
    <workbookView xWindow="-120" yWindow="-120" windowWidth="38640" windowHeight="21120" xr2:uid="{00000000-000D-0000-FFFF-FFFF00000000}"/>
  </bookViews>
  <sheets>
    <sheet name="110 kV Žiniaraštis Rangovui"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vnt.'!$A$4:$E$236</definedName>
    <definedName name="_xlnm.Print_Area" localSheetId="2">'Turto grupės, IMT vnt.'!$A$4:$E$236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vnt.'!$A$4:$E$236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vnt.'!$A$4:$E$236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7" l="1"/>
  <c r="F140" i="17"/>
  <c r="E138" i="17"/>
  <c r="F138" i="17"/>
  <c r="E135" i="17"/>
  <c r="F135" i="17"/>
  <c r="E130" i="17"/>
  <c r="F130" i="17"/>
  <c r="E126" i="17"/>
  <c r="F126" i="17"/>
  <c r="E124" i="17"/>
  <c r="F124" i="17"/>
  <c r="E121" i="17"/>
  <c r="F121" i="17"/>
  <c r="E118" i="17"/>
  <c r="F118" i="17"/>
  <c r="E115" i="17"/>
  <c r="F115" i="17"/>
  <c r="E113" i="17"/>
  <c r="F113" i="17"/>
  <c r="E111" i="17"/>
  <c r="F111" i="17"/>
  <c r="E93" i="17"/>
  <c r="F93" i="17"/>
  <c r="E88" i="17"/>
  <c r="F88" i="17"/>
  <c r="E79" i="17"/>
  <c r="F79" i="17"/>
  <c r="E50" i="17"/>
  <c r="F50" i="17"/>
  <c r="E29" i="17"/>
  <c r="F29" i="17"/>
  <c r="E26" i="17"/>
  <c r="F26" i="17"/>
  <c r="E23" i="17"/>
  <c r="F23" i="17"/>
  <c r="E21" i="17"/>
  <c r="F21" i="17"/>
  <c r="E18" i="17"/>
  <c r="F18" i="17"/>
  <c r="E15" i="17"/>
  <c r="F15" i="17"/>
  <c r="E13" i="17"/>
  <c r="F13" i="17"/>
  <c r="E8" i="17"/>
  <c r="F8" i="17"/>
  <c r="D8" i="17"/>
  <c r="G142" i="17"/>
  <c r="G143" i="17"/>
  <c r="G144" i="17"/>
  <c r="G145" i="17"/>
  <c r="G146" i="17"/>
  <c r="G141" i="17"/>
  <c r="G139" i="17"/>
  <c r="G138" i="17" s="1"/>
  <c r="G137" i="17"/>
  <c r="G136" i="17"/>
  <c r="G132" i="17"/>
  <c r="G133" i="17"/>
  <c r="G134" i="17"/>
  <c r="G131" i="17"/>
  <c r="G128" i="17"/>
  <c r="G127" i="17"/>
  <c r="G125" i="17"/>
  <c r="G124" i="17" s="1"/>
  <c r="G123" i="17"/>
  <c r="G122" i="17"/>
  <c r="G119" i="17"/>
  <c r="G118" i="17" s="1"/>
  <c r="G117" i="17"/>
  <c r="G116" i="17"/>
  <c r="G115" i="17" s="1"/>
  <c r="G114" i="17"/>
  <c r="G113" i="17" s="1"/>
  <c r="G112" i="17"/>
  <c r="G111" i="17" s="1"/>
  <c r="G95" i="17"/>
  <c r="G96" i="17"/>
  <c r="G97" i="17"/>
  <c r="G98" i="17"/>
  <c r="G99" i="17"/>
  <c r="G100" i="17"/>
  <c r="G101" i="17"/>
  <c r="G102" i="17"/>
  <c r="G103" i="17"/>
  <c r="G104" i="17"/>
  <c r="G105" i="17"/>
  <c r="G106" i="17"/>
  <c r="G107" i="17"/>
  <c r="G108" i="17"/>
  <c r="G109" i="17"/>
  <c r="G110" i="17"/>
  <c r="G94" i="17"/>
  <c r="G90" i="17"/>
  <c r="G91" i="17"/>
  <c r="G89" i="17"/>
  <c r="G81" i="17"/>
  <c r="G82" i="17"/>
  <c r="G83" i="17"/>
  <c r="G84" i="17"/>
  <c r="G85" i="17"/>
  <c r="G86" i="17"/>
  <c r="G87" i="17"/>
  <c r="G80"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51" i="17"/>
  <c r="G31" i="17"/>
  <c r="G32" i="17"/>
  <c r="G33" i="17"/>
  <c r="G34" i="17"/>
  <c r="G35" i="17"/>
  <c r="G36" i="17"/>
  <c r="G37" i="17"/>
  <c r="G38" i="17"/>
  <c r="G39" i="17"/>
  <c r="G40" i="17"/>
  <c r="G41" i="17"/>
  <c r="G42" i="17"/>
  <c r="G43" i="17"/>
  <c r="G44" i="17"/>
  <c r="G45" i="17"/>
  <c r="G46" i="17"/>
  <c r="G47" i="17"/>
  <c r="G48" i="17"/>
  <c r="G49" i="17"/>
  <c r="G30" i="17"/>
  <c r="G27" i="17"/>
  <c r="G26" i="17" s="1"/>
  <c r="G25" i="17"/>
  <c r="G24" i="17"/>
  <c r="G22" i="17"/>
  <c r="G21" i="17" s="1"/>
  <c r="G20" i="17"/>
  <c r="G19" i="17"/>
  <c r="G16" i="17"/>
  <c r="G15" i="17" s="1"/>
  <c r="G14" i="17"/>
  <c r="G13" i="17" s="1"/>
  <c r="G10" i="17"/>
  <c r="G11" i="17"/>
  <c r="G12" i="17"/>
  <c r="G9" i="17"/>
  <c r="G126" i="17" l="1"/>
  <c r="E120" i="17"/>
  <c r="G121" i="17"/>
  <c r="G120" i="17" s="1"/>
  <c r="F120" i="17"/>
  <c r="G88" i="17"/>
  <c r="G79" i="17"/>
  <c r="G130" i="17"/>
  <c r="E92" i="17"/>
  <c r="G29" i="17"/>
  <c r="G50" i="17"/>
  <c r="G18" i="17"/>
  <c r="G135" i="17"/>
  <c r="G140" i="17"/>
  <c r="G23" i="17"/>
  <c r="G93" i="17"/>
  <c r="G92" i="17" s="1"/>
  <c r="F129" i="17"/>
  <c r="E129" i="17"/>
  <c r="F92" i="17"/>
  <c r="E28" i="17"/>
  <c r="F17" i="17"/>
  <c r="E17" i="17"/>
  <c r="G8" i="17"/>
  <c r="F28" i="17"/>
  <c r="D29" i="17"/>
  <c r="G17" i="17" l="1"/>
  <c r="G129" i="17"/>
  <c r="G28" i="17"/>
  <c r="E147" i="17"/>
  <c r="F147" i="17"/>
  <c r="G147" i="17" l="1"/>
  <c r="F148" i="17"/>
  <c r="F149" i="17" s="1"/>
  <c r="D50" i="17" l="1"/>
  <c r="D140" i="17"/>
  <c r="D138" i="17"/>
  <c r="D135" i="17"/>
  <c r="D130" i="17"/>
  <c r="D124" i="17"/>
  <c r="D121" i="17"/>
  <c r="D118" i="17"/>
  <c r="D115" i="17"/>
  <c r="D113" i="17"/>
  <c r="D111" i="17"/>
  <c r="D93" i="17"/>
  <c r="D88" i="17"/>
  <c r="D79" i="17"/>
  <c r="D26" i="17"/>
  <c r="D23" i="17"/>
  <c r="D21" i="17"/>
  <c r="D18" i="17"/>
  <c r="D28" i="17" l="1"/>
  <c r="D92" i="17"/>
  <c r="D129" i="17"/>
  <c r="D17" i="17"/>
  <c r="D120" i="17"/>
  <c r="D126" i="17" l="1"/>
  <c r="D15" i="17"/>
  <c r="D13" i="17"/>
  <c r="D147" i="17" l="1"/>
  <c r="D148" i="17" l="1"/>
  <c r="D149" i="17" s="1"/>
  <c r="E148" i="17" l="1"/>
  <c r="E149" i="17" s="1"/>
  <c r="G148" i="17"/>
  <c r="G149" i="17" s="1"/>
</calcChain>
</file>

<file path=xl/sharedStrings.xml><?xml version="1.0" encoding="utf-8"?>
<sst xmlns="http://schemas.openxmlformats.org/spreadsheetml/2006/main" count="643" uniqueCount="542">
  <si>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</si>
  <si>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</si>
  <si>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</si>
  <si>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</si>
  <si>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</si>
  <si>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</si>
  <si>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</si>
  <si>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</si>
  <si>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</si>
  <si>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</si>
  <si>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</si>
  <si>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</si>
  <si>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</si>
  <si>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</si>
  <si>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</si>
  <si>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</si>
  <si>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</si>
  <si>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</si>
  <si>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</si>
  <si>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</si>
  <si>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</si>
  <si>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</si>
  <si>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</si>
  <si>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</si>
  <si>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</si>
  <si>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</si>
  <si>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</si>
  <si>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</si>
  <si>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</si>
  <si>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</si>
  <si>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</si>
  <si>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</si>
  <si>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</si>
  <si>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</si>
  <si>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</si>
  <si>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</si>
  <si>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</si>
  <si>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</si>
  <si>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</si>
  <si>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</si>
  <si>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</si>
  <si>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</si>
  <si>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</si>
  <si>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</si>
  <si>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</si>
  <si>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</si>
  <si>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</si>
  <si>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</si>
  <si>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</si>
  <si>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</si>
  <si>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</si>
  <si>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</si>
  <si>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</si>
  <si>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</si>
  <si>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</si>
  <si>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</si>
  <si>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</si>
  <si>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</si>
  <si>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</si>
  <si>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</si>
  <si>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</si>
  <si>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</si>
  <si>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</si>
  <si>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</si>
  <si>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</si>
  <si>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</si>
  <si>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</si>
  <si>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</si>
  <si>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</si>
  <si>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</si>
  <si>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</si>
  <si>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</si>
  <si>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</si>
  <si>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</si>
  <si>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</si>
  <si>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</si>
  <si>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</si>
  <si>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</si>
  <si>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</si>
  <si>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</si>
  <si>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</si>
  <si>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</si>
  <si>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</si>
  <si>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</si>
  <si>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Šynolaidžių laikančios konstrukcijos su montavimo darbais</t>
  </si>
  <si>
    <t>Mano vnt.</t>
  </si>
  <si>
    <t>3f kompl.</t>
  </si>
  <si>
    <t>m2</t>
  </si>
  <si>
    <t>m</t>
  </si>
  <si>
    <t>m3</t>
  </si>
  <si>
    <t>Eil.Nr.</t>
  </si>
  <si>
    <t>Turto grupės finansinėse ataskaitose</t>
  </si>
  <si>
    <t>Ilgalaikio turto grupės kodas</t>
  </si>
  <si>
    <t>Turto grupės aprašymas</t>
  </si>
  <si>
    <t>Standartinis turto vieneto, kuriam suteikiamas inventorinis numeris, pavadinimas</t>
  </si>
  <si>
    <t>I.</t>
  </si>
  <si>
    <t>I.1</t>
  </si>
  <si>
    <t>Patentai ir licencijos</t>
  </si>
  <si>
    <t>Programinės įrangos licencijos</t>
  </si>
  <si>
    <t>Licencija</t>
  </si>
  <si>
    <t>I.2</t>
  </si>
  <si>
    <t>Programinė įranga</t>
  </si>
  <si>
    <t>Programinės įrangos paketas</t>
  </si>
  <si>
    <t>I.3</t>
  </si>
  <si>
    <t>Kitas nematerialusis turtas</t>
  </si>
  <si>
    <t xml:space="preserve">Techninis projektas
</t>
  </si>
  <si>
    <t>Darbų vykdymo technologinis projektas</t>
  </si>
  <si>
    <t>Sprendinių sąvadas</t>
  </si>
  <si>
    <t>Tinklalapis</t>
  </si>
  <si>
    <t>I.4</t>
  </si>
  <si>
    <t>Prestižas</t>
  </si>
  <si>
    <t>II.</t>
  </si>
  <si>
    <t>II.1</t>
  </si>
  <si>
    <t>Žemė</t>
  </si>
  <si>
    <t>II.1.1</t>
  </si>
  <si>
    <t>Žemės sklypai</t>
  </si>
  <si>
    <t>Žemės sklypas</t>
  </si>
  <si>
    <t>II.2.</t>
  </si>
  <si>
    <t>II.2.1</t>
  </si>
  <si>
    <t>Sistemos valdymo pastatas</t>
  </si>
  <si>
    <t>Technologinis pastatas</t>
  </si>
  <si>
    <t>Srovės keitiklio valdymo pastatas</t>
  </si>
  <si>
    <t>Srovės keitiklio ventilių pastatas</t>
  </si>
  <si>
    <t>Slėptuvė</t>
  </si>
  <si>
    <t>Sinchroninio kompensatoriaus pastatas</t>
  </si>
  <si>
    <t>Stacionarus sandėlis</t>
  </si>
  <si>
    <t>II.2.2</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</si>
  <si>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</si>
  <si>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</si>
  <si>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</si>
  <si>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</si>
  <si>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</si>
  <si>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</si>
  <si>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</si>
  <si>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</si>
  <si>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</si>
  <si>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</si>
  <si>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</si>
  <si>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</si>
  <si>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</si>
  <si>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</si>
  <si>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</si>
  <si>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</si>
  <si>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</si>
  <si>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</si>
  <si>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</si>
  <si>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</si>
  <si>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</si>
  <si>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</si>
  <si>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</si>
  <si>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</si>
  <si>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</si>
  <si>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</si>
  <si>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</si>
  <si>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</si>
  <si>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</si>
  <si>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</si>
  <si>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</si>
  <si>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</si>
  <si>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</si>
  <si>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</si>
  <si>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</si>
  <si>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</si>
  <si>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II.3.4.</t>
  </si>
  <si>
    <t>Laikinas sandėlis</t>
  </si>
  <si>
    <t>Stoginė</t>
  </si>
  <si>
    <t>II.4.</t>
  </si>
  <si>
    <t>II.4.1</t>
  </si>
  <si>
    <t>Oro linija tarp 330-400 kv transformatorių pastočių su atšaka (iki 4 atramų) arba be jos, įskaitant metalines tarpines ir kampines atramas</t>
  </si>
  <si>
    <t xml:space="preserve">Oro linija </t>
  </si>
  <si>
    <t xml:space="preserve">Atšaka </t>
  </si>
  <si>
    <t>Oro linija (su oro kabelių ruožais) iš 35- 330 kv transformatorių pastotės ar 10 kv skirstomojo punkto iki elektros energijos tiekimo normaliųjų nutraukimų</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</si>
  <si>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</si>
  <si>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</si>
  <si>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</si>
  <si>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</si>
  <si>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</si>
  <si>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</si>
  <si>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</si>
  <si>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</si>
  <si>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</si>
  <si>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</si>
  <si>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</si>
  <si>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</si>
  <si>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</si>
  <si>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</si>
  <si>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</si>
  <si>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</si>
  <si>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</si>
  <si>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</si>
  <si>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</si>
  <si>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</si>
  <si>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</si>
  <si>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</si>
  <si>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</si>
  <si>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</si>
  <si>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</si>
  <si>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</si>
  <si>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</si>
  <si>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Galios transformatorius</t>
  </si>
  <si>
    <t>Autotransformatorius</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</si>
  <si>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</si>
  <si>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</si>
  <si>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</si>
  <si>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</si>
  <si>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</si>
  <si>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</si>
  <si>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</si>
  <si>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</si>
  <si>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</si>
  <si>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</si>
  <si>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</si>
  <si>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</si>
  <si>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</si>
  <si>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</si>
  <si>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</si>
  <si>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</si>
  <si>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</si>
  <si>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</si>
  <si>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</si>
  <si>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</si>
  <si>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</si>
  <si>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</si>
  <si>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</si>
  <si>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</si>
  <si>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</si>
  <si>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</si>
  <si>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</si>
  <si>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</si>
  <si>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</si>
  <si>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Lauko komplektinė transformatorinė</t>
  </si>
  <si>
    <t>Vidaus komplektinė transformatorinė</t>
  </si>
  <si>
    <t>Modulinės transformatorinės (MT)</t>
  </si>
  <si>
    <t>Betoninės transformatorinės (BT)</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</si>
  <si>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</si>
  <si>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</si>
  <si>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</si>
  <si>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</si>
  <si>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</si>
  <si>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</si>
  <si>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</si>
  <si>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</si>
  <si>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</si>
  <si>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</si>
  <si>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</si>
  <si>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</si>
  <si>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</si>
  <si>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</si>
  <si>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</si>
  <si>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</si>
  <si>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</si>
  <si>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</si>
  <si>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</si>
  <si>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</si>
  <si>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</si>
  <si>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</si>
  <si>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</si>
  <si>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</si>
  <si>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</si>
  <si>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</si>
  <si>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</si>
  <si>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</si>
  <si>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</si>
  <si>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</si>
  <si>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</si>
  <si>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</si>
  <si>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</si>
  <si>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</si>
  <si>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</si>
  <si>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</si>
  <si>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</si>
  <si>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</si>
  <si>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</si>
  <si>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</si>
  <si>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</si>
  <si>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</si>
  <si>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</si>
  <si>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</si>
  <si>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</si>
  <si>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</si>
  <si>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</si>
  <si>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</si>
  <si>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</si>
  <si>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</si>
  <si>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</si>
  <si>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</si>
  <si>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</si>
  <si>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</si>
  <si>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</si>
  <si>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</si>
  <si>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</si>
  <si>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</si>
  <si>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</si>
  <si>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</si>
  <si>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</si>
  <si>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Elektros kokybės analizatorius</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</si>
  <si>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</si>
  <si>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</si>
  <si>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</si>
  <si>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</si>
  <si>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</si>
  <si>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</si>
  <si>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</si>
  <si>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</si>
  <si>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</si>
  <si>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</si>
  <si>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</si>
  <si>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</si>
  <si>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</si>
  <si>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</si>
  <si>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</si>
  <si>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</si>
  <si>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</si>
  <si>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</si>
  <si>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</si>
  <si>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</si>
  <si>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</si>
  <si>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</si>
  <si>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</si>
  <si>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</si>
  <si>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</si>
  <si>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</si>
  <si>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</si>
  <si>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</si>
  <si>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</si>
  <si>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</si>
  <si>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</si>
  <si>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</si>
  <si>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</si>
  <si>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</si>
  <si>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</si>
  <si>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</si>
  <si>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</si>
  <si>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</si>
  <si>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</si>
  <si>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</si>
  <si>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</si>
  <si>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</si>
  <si>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</si>
  <si>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</si>
  <si>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Kitas materialus turtas</t>
  </si>
  <si>
    <t>II.9.1.</t>
  </si>
  <si>
    <t>Kompiuterinė technika</t>
  </si>
  <si>
    <t>Tarnybinė stotis (Serveris)</t>
  </si>
  <si>
    <t>Nešiojamas kompiuteris</t>
  </si>
  <si>
    <t xml:space="preserve">Stacionarus kompiuteris </t>
  </si>
  <si>
    <t>Monitorius</t>
  </si>
  <si>
    <t>Duomenų saugyklos</t>
  </si>
  <si>
    <t>Pokalbių įrašymo įranga</t>
  </si>
  <si>
    <t>II.9.2.</t>
  </si>
  <si>
    <t>Ryšių priemonės</t>
  </si>
  <si>
    <t>Mobilus telefonas (Telefono aparatas)</t>
  </si>
  <si>
    <t>Stacionarus telefonas</t>
  </si>
  <si>
    <t>Dispečerinės darbo vietos ryšio įranga</t>
  </si>
  <si>
    <t>Palydovinio ryšio įranga</t>
  </si>
  <si>
    <t>II.9.3.</t>
  </si>
  <si>
    <t>Biuro orgtechnika</t>
  </si>
  <si>
    <t>Susegiklis</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</si>
  <si>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</si>
  <si>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</si>
  <si>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</si>
  <si>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</si>
  <si>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</si>
  <si>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</si>
  <si>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</si>
  <si>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</si>
  <si>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</si>
  <si>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</si>
  <si>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</si>
  <si>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</si>
  <si>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</si>
  <si>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</si>
  <si>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</si>
  <si>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</si>
  <si>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</si>
  <si>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</si>
  <si>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</si>
  <si>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</si>
  <si>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</si>
  <si>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</si>
  <si>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</si>
  <si>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</si>
  <si>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</si>
  <si>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</si>
  <si>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</si>
  <si>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</si>
  <si>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</si>
  <si>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</si>
  <si>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</si>
  <si>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</si>
  <si>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</si>
  <si>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</si>
  <si>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</si>
  <si>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</si>
  <si>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</si>
  <si>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</si>
  <si>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</si>
  <si>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</si>
  <si>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</si>
  <si>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</si>
  <si>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</si>
  <si>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</si>
  <si>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</si>
  <si>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</si>
  <si>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</si>
  <si>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</si>
  <si>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</si>
  <si>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</si>
  <si>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</si>
  <si>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</si>
  <si>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</si>
  <si>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</si>
  <si>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</si>
  <si>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</si>
  <si>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</si>
  <si>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</si>
  <si>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</si>
  <si>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</si>
  <si>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</si>
  <si>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</si>
  <si>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</si>
  <si>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</si>
  <si>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</si>
  <si>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</si>
  <si>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</si>
  <si>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</si>
  <si>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</si>
  <si>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</si>
  <si>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Sandėlio lentynos</t>
  </si>
  <si>
    <t>Sportinis inventorius</t>
  </si>
  <si>
    <t>II.10.3.</t>
  </si>
  <si>
    <t>Kiti įrengimai ir įrankiai</t>
  </si>
  <si>
    <t>Mokymo priemonės ir medicininė įranga</t>
  </si>
  <si>
    <t>Defibriliatorius</t>
  </si>
  <si>
    <t>Akių plovimo prietaisas</t>
  </si>
  <si>
    <t>Speciali mokymo priemonė</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</si>
  <si>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</si>
  <si>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</si>
  <si>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</si>
  <si>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</si>
  <si>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</si>
  <si>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</si>
  <si>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</si>
  <si>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</si>
  <si>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</si>
  <si>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</si>
  <si>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</si>
  <si>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</si>
  <si>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</si>
  <si>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</si>
  <si>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</si>
  <si>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</si>
  <si>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</si>
  <si>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</si>
  <si>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</si>
  <si>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</si>
  <si>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</si>
  <si>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</si>
  <si>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</si>
  <si>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</si>
  <si>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</si>
  <si>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</si>
  <si>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</si>
  <si>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</si>
  <si>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</si>
  <si>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</si>
  <si>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</si>
  <si>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</si>
  <si>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</si>
  <si>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</si>
  <si>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</si>
  <si>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</si>
  <si>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</si>
  <si>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</si>
  <si>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</si>
  <si>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</si>
  <si>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</si>
  <si>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</si>
  <si>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</si>
  <si>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</si>
  <si>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</si>
  <si>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</si>
  <si>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</si>
  <si>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</si>
  <si>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</si>
  <si>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</si>
  <si>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</si>
  <si>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</si>
  <si>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</si>
  <si>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</si>
  <si>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</si>
  <si>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</si>
  <si>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</si>
  <si>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</si>
  <si>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</si>
  <si>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</si>
  <si>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</si>
  <si>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</si>
  <si>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</si>
  <si>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</si>
  <si>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</si>
  <si>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</si>
  <si>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</si>
  <si>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</si>
  <si>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</si>
  <si>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</si>
  <si>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</si>
  <si>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</si>
  <si>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</si>
  <si>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</si>
  <si>
    <t>Turto grupių ir turto vienetų klasifikatorius</t>
  </si>
  <si>
    <t>bei Ilgalaikio materialiojo ir nematerialiojo turto nusidėvėjimo (amortizacijos) normatyvai (tiesinis metodas) taikomi nuo 2025-01-01</t>
  </si>
  <si>
    <t>Tipiniai techniniai projektai, darbo projektai, projektiniai pasiūlymai, techniniai darbo projektai, darbų vykdymo technologiniai projektai, darbų vykdymo technologinės kortos, sprendinių sąvadai</t>
  </si>
  <si>
    <t>Techniniai darbo projektai</t>
  </si>
  <si>
    <t>Darbų vykdymo technologinės kortos</t>
  </si>
  <si>
    <t xml:space="preserve">Vieno ir daugiau aukštų gamybiniai- technologiniai pastatai su vidaus inžinieriniais tinklais, įskaitant 330 ar 400 kv pastotėse esantys gamybiniai-technologiniai pastatai, Sinchroninių kompensatorių pastatai, avarinio rezervo įrenginių ir medžiagų sandėliai, išskyrus modulinius pastočių valdymo punktus </t>
  </si>
  <si>
    <t xml:space="preserve">Vieno ir daugiau aukštų transformatorių pastočių, skirstyklų, srovės keitiklių pastatai su rūsiais ir pusrūsiais, pastato vidaus inžinieriniais tinklais, kiti pagalbiniai technologiniai pastatai
Jei transformatorių pastotės, skirstyklos pastato viduje sumontuota įvairi funkcinės paskirties įranga (pvz.: RAA, savų reikmių,TSPĮ), tai -  pastotės valdymo punktas </t>
  </si>
  <si>
    <t xml:space="preserve">Vidaus kelias
</t>
  </si>
  <si>
    <t>Aikštelė</t>
  </si>
  <si>
    <t>Privažiavimo kelias</t>
  </si>
  <si>
    <t>Metalinės ir gelžbetoninės stacionarios  tvoros, (įskaitant vartus, vartelius), antitaraniniai vartai</t>
  </si>
  <si>
    <t xml:space="preserve">Tvora gelžbetoninė
</t>
  </si>
  <si>
    <t>Tvora metalinė</t>
  </si>
  <si>
    <t>Antitaraniniai vartai</t>
  </si>
  <si>
    <t>Įvairių medžiagų ir konstrukcijų, įskaitant žaliosios augmenijos, triukšmo slopinimo užtvarai</t>
  </si>
  <si>
    <t>Triukšmo slopinimo užtvaras</t>
  </si>
  <si>
    <t>Įvairių medžiagų ir konstrukcijų statiniai, įskaitant žemės pylimus, griovius atliekančius fizinės saugos funkciją</t>
  </si>
  <si>
    <t>Fizinės saugos užtvaras</t>
  </si>
  <si>
    <t>Laikinas sandėlis, oro linijų laikinų atramų sistemos (ERS), stoginė, mobilus apsaugos postas, metaliniai, gelžbetoniniai, užpildomi mobilūs užtvarai (komplektai, blokai, kelio plokštės, konstrukcijos)</t>
  </si>
  <si>
    <t>Mobilus apsaugos postas</t>
  </si>
  <si>
    <t>Laikinų atramų sistema</t>
  </si>
  <si>
    <t>Gelžbetoninių blokų užtvaras</t>
  </si>
  <si>
    <t>Hesco užtvaras</t>
  </si>
  <si>
    <t>Laikinas kelias</t>
  </si>
  <si>
    <t>Mobili tvora</t>
  </si>
  <si>
    <t>Oro linija tarp 110 kv transformatorių pastočių su atšaka (iki 4 atramų) arba be jos, įskaitant metalines tarpines ir kampines atramas</t>
  </si>
  <si>
    <t>Oro linija nuo tranzitinės oro linijos iki transformatorių pastotės (daugiau nei 4 atramos), įskaitant metalines tarpines ir kampines atramas</t>
  </si>
  <si>
    <t>Automobilinis bokštas</t>
  </si>
  <si>
    <t>Statybos objekto pavadinimas:</t>
  </si>
  <si>
    <t>110/35/10 kV Jašiūnų TP 110 kV skirstyklos rekonstravimas, inv.projekto Nr. PPRV18059</t>
  </si>
  <si>
    <t>Darbų žiniaraštis</t>
  </si>
  <si>
    <t>Priedas Nr. 1 dalis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</si>
</sst>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3" x14ac:knownFonts="1">
    <font>
      <sz val="11"/>
      <color theme="1"/>
      <name val="Calibri"/>
      <family val="2"/>
      <charset val="186"/>
      <scheme val="minor"/>
    </font>
    <font>
      <sz val="11"/>
      <color theme="1"/>
      <name val="Calibri"/>
      <family val="2"/>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sz val="11"/>
      <color rgb="FF242424"/>
      <name val="Aptos Narrow"/>
      <family val="2"/>
    </font>
    <font>
      <sz val="8"/>
      <name val="Trebuchet MS"/>
      <family val="2"/>
    </font>
    <font>
      <sz val="8"/>
      <color rgb="FFFF0000"/>
      <name val="Arial"/>
      <family val="2"/>
      <charset val="186"/>
    </font>
    <font>
      <b/>
      <sz val="12"/>
      <color theme="1"/>
      <name val="Trebuchet MS"/>
      <family val="2"/>
    </font>
    <font>
      <b/>
      <sz val="14"/>
      <color theme="1"/>
      <name val="Trebuchet MS"/>
      <family val="2"/>
    </font>
    <font>
      <b/>
      <sz val="11"/>
      <color theme="1"/>
      <name val="Trebuchet MS"/>
      <family val="2"/>
    </font>
    <font>
      <sz val="11"/>
      <color rgb="FFFF0000"/>
      <name val="Calibri"/>
      <family val="2"/>
      <charset val="186"/>
      <scheme val="minor"/>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6" fillId="0" borderId="0"/>
    <xf numFmtId="0" fontId="10" fillId="0" borderId="0"/>
    <xf numFmtId="0" fontId="6" fillId="0" borderId="0"/>
    <xf numFmtId="0" fontId="17" fillId="0" borderId="7" applyNumberFormat="0" applyFill="0" applyAlignment="0" applyProtection="0"/>
    <xf numFmtId="0" fontId="14" fillId="7" borderId="0" applyNumberFormat="0" applyBorder="0" applyAlignment="0" applyProtection="0"/>
    <xf numFmtId="164" fontId="18" fillId="6" borderId="8" applyAlignment="0">
      <alignment horizontal="center" vertical="center" wrapText="1"/>
    </xf>
    <xf numFmtId="0" fontId="18" fillId="8" borderId="0" applyNumberFormat="0" applyBorder="0" applyAlignment="0" applyProtection="0"/>
    <xf numFmtId="0" fontId="14" fillId="9" borderId="0" applyNumberFormat="0" applyBorder="0" applyAlignment="0" applyProtection="0"/>
  </cellStyleXfs>
  <cellXfs count="229">
    <xf numFmtId="0" fontId="0" fillId="0" borderId="0" xfId="0"/>
    <xf numFmtId="0" fontId="2" fillId="0" borderId="0" xfId="0" applyFont="1" applyAlignment="1">
      <alignment horizontal="center" vertical="center"/>
    </xf>
    <xf numFmtId="0" fontId="7" fillId="0" borderId="0" xfId="0" applyFont="1"/>
    <xf numFmtId="164" fontId="2" fillId="0" borderId="4"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164" fontId="5"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vertical="center"/>
    </xf>
    <xf numFmtId="49" fontId="2" fillId="0" borderId="4" xfId="0" applyNumberFormat="1" applyFont="1" applyBorder="1" applyAlignment="1">
      <alignment horizontal="left" vertical="center"/>
    </xf>
    <xf numFmtId="0" fontId="16" fillId="2"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2" borderId="0" xfId="0" applyFont="1" applyFill="1" applyAlignment="1" applyProtection="1">
      <alignment horizontal="center" vertical="center"/>
      <protection locked="0"/>
    </xf>
    <xf numFmtId="0" fontId="1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19" fillId="10" borderId="0" xfId="5" applyNumberFormat="1" applyFont="1" applyFill="1" applyBorder="1" applyAlignment="1" applyProtection="1">
      <alignment horizontal="right" vertical="center"/>
    </xf>
    <xf numFmtId="0" fontId="22" fillId="9" borderId="21" xfId="8" applyFont="1" applyBorder="1" applyAlignment="1" applyProtection="1">
      <alignment horizontal="center" vertical="center" wrapText="1"/>
    </xf>
    <xf numFmtId="0" fontId="22" fillId="9" borderId="12" xfId="8" applyFont="1" applyBorder="1" applyAlignment="1" applyProtection="1">
      <alignment horizontal="center" vertical="center"/>
    </xf>
    <xf numFmtId="0" fontId="22" fillId="9" borderId="12" xfId="8" applyFont="1" applyBorder="1" applyAlignment="1" applyProtection="1">
      <alignment horizontal="center" vertical="center" wrapText="1"/>
    </xf>
    <xf numFmtId="164" fontId="23" fillId="8" borderId="13" xfId="7" applyNumberFormat="1" applyFont="1" applyBorder="1" applyAlignment="1" applyProtection="1">
      <alignment horizontal="center" vertical="center" wrapText="1"/>
    </xf>
    <xf numFmtId="0" fontId="23" fillId="8" borderId="14" xfId="7" applyFont="1" applyBorder="1" applyAlignment="1" applyProtection="1">
      <alignment horizontal="left" vertical="center" wrapText="1"/>
    </xf>
    <xf numFmtId="165" fontId="18" fillId="8" borderId="15" xfId="7" applyNumberFormat="1" applyBorder="1" applyAlignment="1" applyProtection="1">
      <alignment horizontal="right" vertical="center" wrapText="1"/>
    </xf>
    <xf numFmtId="164" fontId="20" fillId="2" borderId="10" xfId="4" applyNumberFormat="1" applyFont="1" applyFill="1" applyBorder="1" applyAlignment="1" applyProtection="1">
      <alignment horizontal="center" vertical="center" wrapText="1"/>
    </xf>
    <xf numFmtId="0" fontId="21" fillId="2" borderId="10" xfId="4" applyFont="1" applyFill="1" applyBorder="1" applyAlignment="1" applyProtection="1">
      <alignment horizontal="left" vertical="center"/>
    </xf>
    <xf numFmtId="164" fontId="23" fillId="8" borderId="10" xfId="7" applyNumberFormat="1" applyFont="1" applyBorder="1" applyAlignment="1" applyProtection="1">
      <alignment horizontal="center" vertical="center" wrapText="1"/>
    </xf>
    <xf numFmtId="0" fontId="23" fillId="8" borderId="10" xfId="7" applyFont="1" applyBorder="1" applyAlignment="1" applyProtection="1">
      <alignment vertical="center" wrapText="1"/>
    </xf>
    <xf numFmtId="165" fontId="18" fillId="8" borderId="10" xfId="7" applyNumberFormat="1" applyBorder="1" applyAlignment="1" applyProtection="1">
      <alignment horizontal="right" vertical="center" wrapText="1"/>
    </xf>
    <xf numFmtId="0" fontId="20" fillId="2" borderId="10" xfId="4" applyFont="1" applyFill="1" applyBorder="1" applyAlignment="1" applyProtection="1">
      <alignment horizontal="left" vertical="center" wrapText="1"/>
    </xf>
    <xf numFmtId="0" fontId="23" fillId="8" borderId="10" xfId="7" applyFont="1" applyBorder="1" applyAlignment="1" applyProtection="1">
      <alignment horizontal="center" vertical="center"/>
    </xf>
    <xf numFmtId="0" fontId="23" fillId="8" borderId="10" xfId="7" applyFont="1" applyBorder="1" applyAlignment="1" applyProtection="1">
      <alignment horizontal="left" vertical="center"/>
    </xf>
    <xf numFmtId="164" fontId="21" fillId="2" borderId="10" xfId="4" applyNumberFormat="1" applyFont="1" applyFill="1" applyBorder="1" applyAlignment="1" applyProtection="1">
      <alignment horizontal="center" vertical="center"/>
    </xf>
    <xf numFmtId="164" fontId="23" fillId="11" borderId="10" xfId="7" applyNumberFormat="1" applyFont="1" applyFill="1" applyBorder="1" applyAlignment="1" applyProtection="1">
      <alignment horizontal="center" vertical="center" wrapText="1"/>
    </xf>
    <xf numFmtId="0" fontId="23" fillId="11" borderId="10" xfId="7" applyFont="1" applyFill="1" applyBorder="1" applyAlignment="1" applyProtection="1">
      <alignment horizontal="left" vertical="center"/>
    </xf>
    <xf numFmtId="0" fontId="21" fillId="2" borderId="10" xfId="4" applyFont="1" applyFill="1" applyBorder="1" applyAlignment="1" applyProtection="1">
      <alignment horizontal="left" vertical="center" wrapText="1"/>
    </xf>
    <xf numFmtId="164" fontId="21" fillId="2" borderId="10" xfId="4" applyNumberFormat="1" applyFont="1" applyFill="1" applyBorder="1" applyAlignment="1" applyProtection="1">
      <alignment horizontal="center" vertical="center" wrapText="1"/>
    </xf>
    <xf numFmtId="164" fontId="21" fillId="4" borderId="10" xfId="4" applyNumberFormat="1" applyFont="1" applyFill="1" applyBorder="1" applyAlignment="1" applyProtection="1">
      <alignment horizontal="center" vertical="center" wrapText="1"/>
    </xf>
    <xf numFmtId="0" fontId="21" fillId="0" borderId="10" xfId="4" applyFont="1" applyBorder="1" applyAlignment="1" applyProtection="1">
      <alignment horizontal="left" vertical="center" wrapText="1"/>
    </xf>
    <xf numFmtId="0" fontId="23" fillId="8" borderId="10" xfId="7" applyFont="1" applyBorder="1" applyAlignment="1" applyProtection="1">
      <alignment horizontal="center"/>
    </xf>
    <xf numFmtId="0" fontId="23" fillId="8" borderId="10" xfId="7" applyFont="1" applyBorder="1" applyProtection="1"/>
    <xf numFmtId="164" fontId="21" fillId="4" borderId="17" xfId="4" applyNumberFormat="1" applyFont="1" applyFill="1" applyBorder="1" applyAlignment="1" applyProtection="1">
      <alignment horizontal="center" vertical="center" wrapText="1"/>
    </xf>
    <xf numFmtId="0" fontId="21" fillId="2" borderId="17" xfId="4" applyFont="1" applyFill="1" applyBorder="1" applyAlignment="1" applyProtection="1">
      <alignment horizontal="left" vertical="center" wrapText="1"/>
    </xf>
    <xf numFmtId="164" fontId="21" fillId="4" borderId="16" xfId="4" applyNumberFormat="1" applyFont="1" applyFill="1" applyBorder="1" applyAlignment="1" applyProtection="1">
      <alignment horizontal="center" vertical="center" wrapText="1"/>
    </xf>
    <xf numFmtId="0" fontId="21" fillId="2" borderId="16" xfId="4" applyFont="1" applyFill="1" applyBorder="1" applyAlignment="1" applyProtection="1">
      <alignment horizontal="left" vertical="center" wrapText="1"/>
    </xf>
    <xf numFmtId="164" fontId="25" fillId="4" borderId="10" xfId="4" applyNumberFormat="1" applyFont="1" applyFill="1" applyBorder="1" applyAlignment="1" applyProtection="1">
      <alignment horizontal="center" vertical="center" wrapText="1"/>
    </xf>
    <xf numFmtId="0" fontId="21" fillId="2" borderId="10" xfId="4" applyFont="1" applyFill="1" applyBorder="1" applyAlignment="1" applyProtection="1">
      <alignment vertical="center" wrapText="1"/>
    </xf>
    <xf numFmtId="0" fontId="21" fillId="2" borderId="19" xfId="4" applyFont="1" applyFill="1" applyBorder="1" applyAlignment="1" applyProtection="1">
      <alignment horizontal="left" vertical="center" wrapText="1"/>
    </xf>
    <xf numFmtId="164" fontId="19" fillId="10" borderId="19" xfId="5" applyNumberFormat="1" applyFont="1" applyFill="1" applyBorder="1" applyAlignment="1" applyProtection="1">
      <alignment horizontal="right" vertical="center"/>
    </xf>
    <xf numFmtId="0" fontId="15" fillId="0" borderId="0" xfId="0" applyFont="1" applyAlignment="1" applyProtection="1">
      <alignment horizontal="right" wrapText="1"/>
      <protection locked="0"/>
    </xf>
    <xf numFmtId="0" fontId="15" fillId="2" borderId="0" xfId="0" applyFont="1" applyFill="1" applyAlignment="1" applyProtection="1">
      <alignment horizontal="right" wrapText="1"/>
      <protection locked="0"/>
    </xf>
    <xf numFmtId="165" fontId="21" fillId="2" borderId="20" xfId="4" applyNumberFormat="1" applyFont="1" applyFill="1" applyBorder="1" applyAlignment="1" applyProtection="1">
      <alignment horizontal="right" vertical="center" wrapText="1"/>
    </xf>
    <xf numFmtId="165" fontId="18" fillId="11" borderId="10" xfId="7" applyNumberFormat="1" applyFill="1" applyBorder="1" applyAlignment="1" applyProtection="1">
      <alignment horizontal="right" vertical="center" wrapText="1"/>
    </xf>
    <xf numFmtId="165" fontId="18" fillId="8" borderId="10" xfId="7" applyNumberFormat="1" applyBorder="1" applyAlignment="1" applyProtection="1">
      <alignment horizontal="right" wrapText="1"/>
    </xf>
    <xf numFmtId="165" fontId="21" fillId="2" borderId="18" xfId="4" applyNumberFormat="1" applyFont="1" applyFill="1" applyBorder="1" applyAlignment="1" applyProtection="1">
      <alignment horizontal="right" vertical="center" wrapText="1"/>
    </xf>
    <xf numFmtId="2" fontId="19" fillId="10" borderId="11" xfId="5" applyNumberFormat="1" applyFont="1" applyFill="1" applyBorder="1" applyAlignment="1" applyProtection="1">
      <alignment horizontal="right" vertical="center" wrapText="1"/>
    </xf>
    <xf numFmtId="2" fontId="23" fillId="8" borderId="22" xfId="7" applyNumberFormat="1" applyFont="1" applyBorder="1" applyAlignment="1" applyProtection="1">
      <alignment horizontal="right" vertical="center" wrapText="1"/>
    </xf>
    <xf numFmtId="2" fontId="19" fillId="10" borderId="9" xfId="5" applyNumberFormat="1" applyFont="1" applyFill="1" applyBorder="1" applyAlignment="1" applyProtection="1">
      <alignment horizontal="right" vertical="center" wrapText="1"/>
    </xf>
    <xf numFmtId="2" fontId="19" fillId="10" borderId="0" xfId="5" applyNumberFormat="1" applyFont="1" applyFill="1" applyBorder="1" applyAlignment="1" applyProtection="1">
      <alignment horizontal="right" vertical="center" wrapText="1"/>
    </xf>
    <xf numFmtId="2" fontId="23" fillId="8" borderId="23" xfId="7" applyNumberFormat="1" applyFont="1" applyBorder="1" applyAlignment="1" applyProtection="1">
      <alignment horizontal="right" vertical="center" wrapText="1"/>
    </xf>
    <xf numFmtId="0" fontId="26" fillId="2" borderId="0" xfId="0" applyFont="1" applyFill="1"/>
    <xf numFmtId="165" fontId="21" fillId="2" borderId="10" xfId="4" applyNumberFormat="1" applyFont="1" applyFill="1" applyBorder="1" applyAlignment="1" applyProtection="1">
      <alignment horizontal="right" vertical="center" wrapText="1"/>
      <protection locked="0"/>
    </xf>
    <xf numFmtId="2" fontId="23" fillId="12" borderId="11" xfId="5" applyNumberFormat="1" applyFont="1" applyFill="1" applyBorder="1" applyAlignment="1" applyProtection="1">
      <alignment horizontal="righ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4" xfId="0" applyFont="1" applyBorder="1" applyAlignment="1">
      <alignment vertical="center"/>
    </xf>
    <xf numFmtId="49" fontId="5"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49" fontId="3" fillId="4"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0" borderId="1" xfId="0" applyFont="1" applyBorder="1" applyAlignment="1">
      <alignment horizontal="left" vertical="center" wrapText="1"/>
    </xf>
    <xf numFmtId="0" fontId="27" fillId="4" borderId="1" xfId="0" applyFont="1" applyFill="1" applyBorder="1" applyAlignment="1">
      <alignment vertical="center" wrapText="1"/>
    </xf>
    <xf numFmtId="49" fontId="5"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7"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49" fontId="5" fillId="4" borderId="1" xfId="0" quotePrefix="1" applyNumberFormat="1" applyFont="1" applyFill="1" applyBorder="1" applyAlignment="1">
      <alignment horizontal="lef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2" fillId="0" borderId="1" xfId="0" applyFont="1" applyBorder="1" applyAlignment="1">
      <alignment horizontal="left" vertical="center" wrapText="1"/>
    </xf>
    <xf numFmtId="49" fontId="5" fillId="0" borderId="1" xfId="0" quotePrefix="1" applyNumberFormat="1" applyFont="1" applyBorder="1" applyAlignment="1">
      <alignment horizontal="left" vertical="center" wrapText="1"/>
    </xf>
    <xf numFmtId="49" fontId="5" fillId="5" borderId="1" xfId="0" quotePrefix="1"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9" fillId="5" borderId="1" xfId="0" quotePrefix="1"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0" borderId="3" xfId="0" applyFont="1" applyBorder="1" applyAlignment="1">
      <alignment vertical="center" wrapText="1"/>
    </xf>
    <xf numFmtId="0" fontId="4" fillId="0" borderId="1" xfId="0" applyFont="1" applyBorder="1"/>
    <xf numFmtId="49" fontId="9" fillId="5" borderId="1" xfId="0" applyNumberFormat="1" applyFont="1" applyFill="1" applyBorder="1" applyAlignment="1">
      <alignment horizontal="left" vertical="center" wrapText="1"/>
    </xf>
    <xf numFmtId="49" fontId="5" fillId="0" borderId="3" xfId="0" quotePrefix="1" applyNumberFormat="1" applyFont="1" applyBorder="1" applyAlignment="1">
      <alignment vertical="center" wrapText="1"/>
    </xf>
    <xf numFmtId="49" fontId="5" fillId="0" borderId="5" xfId="0" quotePrefix="1" applyNumberFormat="1" applyFont="1" applyBorder="1" applyAlignment="1">
      <alignment vertical="center" wrapText="1"/>
    </xf>
    <xf numFmtId="49" fontId="5" fillId="0" borderId="2" xfId="0" quotePrefix="1" applyNumberFormat="1" applyFont="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0" fontId="3" fillId="0" borderId="1" xfId="3" applyFont="1" applyBorder="1" applyAlignment="1">
      <alignment vertical="center" wrapText="1"/>
    </xf>
    <xf numFmtId="0" fontId="2" fillId="0" borderId="1" xfId="0" applyFont="1" applyBorder="1" applyAlignment="1">
      <alignment vertical="center"/>
    </xf>
    <xf numFmtId="49" fontId="4" fillId="0" borderId="0" xfId="0" applyNumberFormat="1" applyFont="1" applyAlignment="1">
      <alignment horizontal="left" vertical="center"/>
    </xf>
    <xf numFmtId="164" fontId="12" fillId="0" borderId="0" xfId="0" applyNumberFormat="1"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Alignment="1">
      <alignment vertical="center" wrapText="1"/>
    </xf>
    <xf numFmtId="0" fontId="28" fillId="0" borderId="0" xfId="0" applyFont="1" applyAlignment="1">
      <alignment vertical="center" wrapText="1"/>
    </xf>
    <xf numFmtId="0" fontId="29" fillId="0" borderId="0" xfId="0" applyFont="1" applyProtection="1">
      <protection locked="0"/>
    </xf>
    <xf numFmtId="0" fontId="30" fillId="0" borderId="0" xfId="0" applyFont="1" applyProtection="1">
      <protection locked="0"/>
    </xf>
    <xf numFmtId="0" fontId="30" fillId="0" borderId="0" xfId="0" applyFont="1" applyAlignment="1" applyProtection="1">
      <alignment vertical="top"/>
      <protection locked="0"/>
    </xf>
    <xf numFmtId="3" fontId="31" fillId="0" borderId="0" xfId="0" applyNumberFormat="1" applyFont="1" applyAlignment="1" applyProtection="1">
      <alignment horizontal="center" vertical="center"/>
      <protection locked="0"/>
    </xf>
    <xf numFmtId="165" fontId="21" fillId="2" borderId="10" xfId="4" applyNumberFormat="1" applyFont="1" applyFill="1" applyBorder="1" applyAlignment="1" applyProtection="1">
      <alignment horizontal="center" vertical="center" wrapText="1"/>
      <protection locked="0"/>
    </xf>
    <xf numFmtId="0" fontId="15" fillId="0" borderId="0" xfId="0" applyFont="1" applyAlignment="1" applyProtection="1">
      <alignment horizontal="center" wrapText="1"/>
      <protection locked="0"/>
    </xf>
    <xf numFmtId="0" fontId="16" fillId="2" borderId="14" xfId="0" applyFont="1" applyFill="1" applyBorder="1" applyAlignment="1" applyProtection="1">
      <alignment horizontal="center" vertical="center"/>
      <protection locked="0"/>
    </xf>
    <xf numFmtId="0" fontId="20" fillId="2" borderId="0" xfId="0" applyFont="1" applyFill="1" applyAlignment="1">
      <alignment horizontal="left" wrapText="1"/>
    </xf>
    <xf numFmtId="0" fontId="19" fillId="2" borderId="0" xfId="0" applyFont="1" applyFill="1" applyAlignment="1">
      <alignment horizontal="left" wrapText="1"/>
    </xf>
    <xf numFmtId="49" fontId="5" fillId="4" borderId="1" xfId="0" quotePrefix="1" applyNumberFormat="1" applyFont="1" applyFill="1" applyBorder="1" applyAlignment="1">
      <alignment horizontal="left" vertical="center" wrapText="1"/>
    </xf>
    <xf numFmtId="164" fontId="5" fillId="4"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49" fontId="5" fillId="0" borderId="3"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0" fontId="5" fillId="4"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49" fontId="5" fillId="4" borderId="3" xfId="0" quotePrefix="1" applyNumberFormat="1" applyFont="1" applyFill="1" applyBorder="1" applyAlignment="1">
      <alignment horizontal="center" vertical="center" wrapText="1"/>
    </xf>
    <xf numFmtId="49" fontId="5" fillId="4" borderId="5" xfId="0" quotePrefix="1" applyNumberFormat="1" applyFont="1" applyFill="1" applyBorder="1" applyAlignment="1">
      <alignment horizontal="center" vertical="center" wrapText="1"/>
    </xf>
    <xf numFmtId="49" fontId="5" fillId="4" borderId="2" xfId="0" quotePrefix="1" applyNumberFormat="1"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5" fillId="0" borderId="1" xfId="0" applyFont="1" applyBorder="1" applyAlignment="1">
      <alignment horizontal="left" vertical="center" wrapText="1"/>
    </xf>
    <xf numFmtId="49" fontId="3" fillId="4" borderId="3" xfId="0" quotePrefix="1" applyNumberFormat="1" applyFont="1" applyFill="1" applyBorder="1" applyAlignment="1">
      <alignment horizontal="center" vertical="center" wrapText="1"/>
    </xf>
    <xf numFmtId="49" fontId="3" fillId="4" borderId="5" xfId="0" quotePrefix="1" applyNumberFormat="1" applyFont="1" applyFill="1" applyBorder="1" applyAlignment="1">
      <alignment horizontal="center" vertical="center" wrapText="1"/>
    </xf>
    <xf numFmtId="49" fontId="3" fillId="0" borderId="3"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49" fontId="5" fillId="0" borderId="1" xfId="0" quotePrefix="1" applyNumberFormat="1" applyFont="1" applyBorder="1" applyAlignment="1">
      <alignment horizontal="left" vertical="center"/>
    </xf>
    <xf numFmtId="49" fontId="5" fillId="0" borderId="3" xfId="0" quotePrefix="1" applyNumberFormat="1" applyFont="1" applyBorder="1" applyAlignment="1">
      <alignment horizontal="center" vertical="center"/>
    </xf>
    <xf numFmtId="49" fontId="5" fillId="0" borderId="5" xfId="0" quotePrefix="1" applyNumberFormat="1" applyFont="1" applyBorder="1" applyAlignment="1">
      <alignment horizontal="center" vertical="center"/>
    </xf>
    <xf numFmtId="49" fontId="5" fillId="0" borderId="2"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2"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49" fontId="5" fillId="4" borderId="1" xfId="0" quotePrefix="1" applyNumberFormat="1" applyFont="1" applyFill="1" applyBorder="1" applyAlignment="1">
      <alignment horizontal="left" vertical="center"/>
    </xf>
    <xf numFmtId="49" fontId="5" fillId="4" borderId="6" xfId="0" quotePrefix="1" applyNumberFormat="1" applyFont="1" applyFill="1" applyBorder="1" applyAlignment="1">
      <alignment horizontal="center" vertical="center" wrapText="1"/>
    </xf>
    <xf numFmtId="49" fontId="5" fillId="4" borderId="0" xfId="0" quotePrefix="1" applyNumberFormat="1" applyFont="1" applyFill="1" applyAlignment="1">
      <alignment horizontal="center" vertical="center" wrapText="1"/>
    </xf>
    <xf numFmtId="49" fontId="5" fillId="4" borderId="4" xfId="0" quotePrefix="1"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5" fillId="4" borderId="3" xfId="0" quotePrefix="1" applyNumberFormat="1" applyFont="1" applyFill="1" applyBorder="1" applyAlignment="1">
      <alignment horizontal="left" vertical="center" wrapText="1"/>
    </xf>
    <xf numFmtId="49" fontId="5" fillId="4" borderId="5" xfId="0" quotePrefix="1" applyNumberFormat="1" applyFont="1" applyFill="1" applyBorder="1" applyAlignment="1">
      <alignment horizontal="left" vertical="center" wrapText="1"/>
    </xf>
    <xf numFmtId="49" fontId="5" fillId="4" borderId="2" xfId="0" quotePrefix="1"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49" fontId="13" fillId="0" borderId="3" xfId="0" quotePrefix="1" applyNumberFormat="1" applyFont="1" applyBorder="1" applyAlignment="1">
      <alignment horizontal="left" vertical="center" wrapText="1"/>
    </xf>
    <xf numFmtId="49" fontId="13" fillId="0" borderId="5" xfId="0" quotePrefix="1"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4" fillId="0" borderId="1" xfId="0" applyNumberFormat="1" applyFont="1" applyBorder="1" applyAlignment="1">
      <alignment horizontal="left"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0" fillId="0" borderId="0" xfId="0" applyFill="1" applyProtection="1">
      <protection locked="0"/>
    </xf>
    <xf numFmtId="0" fontId="0" fillId="0" borderId="0" xfId="0" applyFill="1" applyAlignment="1" applyProtection="1">
      <alignment horizontal="center" vertical="center"/>
      <protection locked="0"/>
    </xf>
    <xf numFmtId="0" fontId="32" fillId="0" borderId="0" xfId="0" applyFont="1" applyFill="1" applyProtection="1">
      <protection locked="0"/>
    </xf>
    <xf numFmtId="0" fontId="0" fillId="0" borderId="0" xfId="0" applyFill="1"/>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7:G149" totalsRowShown="0" headerRowDxfId="11" dataDxfId="9" headerRowBorderDxfId="10" tableBorderDxfId="8">
  <autoFilter ref="B7:G149"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153"/>
  <sheetViews>
    <sheetView showGridLines="0" tabSelected="1" zoomScale="115" zoomScaleNormal="115" workbookViewId="0">
      <pane xSplit="3" ySplit="7" topLeftCell="D128" activePane="bottomRight" state="frozen"/>
      <selection pane="topRight" activeCell="E1" sqref="E1"/>
      <selection pane="bottomLeft" activeCell="A10" sqref="A10"/>
      <selection pane="bottomRight" activeCell="I151" sqref="I151"/>
    </sheetView>
  </sheetViews>
  <sheetFormatPr defaultColWidth="9.140625" defaultRowHeight="16.5" outlineLevelRow="1" x14ac:dyDescent="0.3"/>
  <cols>
    <col min="1" max="1" width="9.140625" style="23"/>
    <col min="2" max="2" width="16.5703125" style="22" customWidth="1"/>
    <col min="3" max="3" width="86.5703125" style="20" customWidth="1"/>
    <col min="4" max="7" width="20.5703125" style="58" customWidth="1"/>
    <col min="8" max="8" width="9.140625" style="225"/>
    <col min="9" max="16384" width="9.140625" style="23"/>
  </cols>
  <sheetData>
    <row r="1" spans="2:8" s="24" customFormat="1" ht="17.25" customHeight="1" thickTop="1" x14ac:dyDescent="0.25">
      <c r="B1" s="131"/>
      <c r="C1" s="131"/>
      <c r="D1" s="131"/>
      <c r="E1" s="131"/>
      <c r="F1" s="131"/>
      <c r="G1" s="131"/>
      <c r="H1" s="225"/>
    </row>
    <row r="2" spans="2:8" s="24" customFormat="1" ht="18.600000000000001" customHeight="1" x14ac:dyDescent="0.35">
      <c r="B2" s="125" t="s">
        <v>538</v>
      </c>
      <c r="C2" s="21"/>
      <c r="D2" s="21"/>
      <c r="E2" s="21"/>
      <c r="F2" s="21"/>
      <c r="G2" s="128" t="s">
        <v>541</v>
      </c>
      <c r="H2" s="225"/>
    </row>
    <row r="3" spans="2:8" s="24" customFormat="1" ht="14.25" customHeight="1" x14ac:dyDescent="0.3">
      <c r="B3" s="126" t="s">
        <v>539</v>
      </c>
      <c r="C3" s="19"/>
      <c r="D3" s="59"/>
      <c r="E3" s="59"/>
      <c r="F3" s="59"/>
      <c r="G3" s="59"/>
      <c r="H3" s="225"/>
    </row>
    <row r="4" spans="2:8" s="24" customFormat="1" ht="14.25" customHeight="1" x14ac:dyDescent="0.3">
      <c r="B4" s="21"/>
      <c r="C4" s="19"/>
      <c r="D4" s="59"/>
      <c r="E4" s="59"/>
      <c r="F4" s="59"/>
      <c r="G4" s="59"/>
      <c r="H4" s="225"/>
    </row>
    <row r="5" spans="2:8" s="24" customFormat="1" ht="21.6" customHeight="1" x14ac:dyDescent="0.3">
      <c r="B5" s="127" t="s">
        <v>540</v>
      </c>
      <c r="C5" s="19"/>
      <c r="D5" s="59"/>
      <c r="E5" s="59"/>
      <c r="F5" s="59"/>
      <c r="G5" s="59"/>
      <c r="H5" s="225"/>
    </row>
    <row r="6" spans="2:8" s="24" customFormat="1" ht="14.25" customHeight="1" x14ac:dyDescent="0.3">
      <c r="B6" s="21"/>
      <c r="C6" s="19"/>
      <c r="D6" s="59"/>
      <c r="E6" s="59"/>
      <c r="F6" s="59"/>
      <c r="G6" s="59"/>
      <c r="H6" s="225"/>
    </row>
    <row r="7" spans="2:8" s="25" customFormat="1" ht="48" customHeight="1" thickBot="1" x14ac:dyDescent="0.3">
      <c r="B7" s="27" t="s">
        <v>39</v>
      </c>
      <c r="C7" s="28" t="s">
        <v>0</v>
      </c>
      <c r="D7" s="29" t="s">
        <v>508</v>
      </c>
      <c r="E7" s="29" t="s">
        <v>507</v>
      </c>
      <c r="F7" s="29" t="s">
        <v>506</v>
      </c>
      <c r="G7" s="29" t="s">
        <v>497</v>
      </c>
      <c r="H7" s="226"/>
    </row>
    <row r="8" spans="2:8" s="24" customFormat="1" ht="15" customHeight="1" thickTop="1" x14ac:dyDescent="0.25">
      <c r="B8" s="30" t="s">
        <v>40</v>
      </c>
      <c r="C8" s="31" t="s">
        <v>41</v>
      </c>
      <c r="D8" s="32">
        <f>SUM(D9:D12)</f>
        <v>0</v>
      </c>
      <c r="E8" s="32">
        <f t="shared" ref="E8:G8" si="0">SUM(E9:E12)</f>
        <v>300</v>
      </c>
      <c r="F8" s="32">
        <f t="shared" si="0"/>
        <v>1000</v>
      </c>
      <c r="G8" s="32">
        <f t="shared" si="0"/>
        <v>1300</v>
      </c>
      <c r="H8" s="225"/>
    </row>
    <row r="9" spans="2:8" s="24" customFormat="1" ht="15" customHeight="1" outlineLevel="1" x14ac:dyDescent="0.25">
      <c r="B9" s="33" t="s">
        <v>1</v>
      </c>
      <c r="C9" s="34" t="s">
        <v>82</v>
      </c>
      <c r="D9" s="70">
        <v>0</v>
      </c>
      <c r="E9" s="70">
        <v>0</v>
      </c>
      <c r="F9" s="70">
        <v>0</v>
      </c>
      <c r="G9" s="60">
        <f>(Table14[[#This Row],[Medžiagos ir gaminiai, EUR be PVM]]+Table14[[#This Row],[Mašinų ir mechanizmų darbas, EUR be PVM]]+Table14[[#This Row],[Darbo užmokestis ir pridėtinės išlaidos, EUR be PVM]])</f>
        <v>0</v>
      </c>
      <c r="H9" s="225"/>
    </row>
    <row r="10" spans="2:8" s="24" customFormat="1" ht="15" customHeight="1" outlineLevel="1" x14ac:dyDescent="0.25">
      <c r="B10" s="33" t="s">
        <v>2</v>
      </c>
      <c r="C10" s="34" t="s">
        <v>3</v>
      </c>
      <c r="D10" s="70">
        <v>0</v>
      </c>
      <c r="E10" s="70">
        <v>0</v>
      </c>
      <c r="F10" s="70">
        <v>0</v>
      </c>
      <c r="G10" s="60">
        <f>(Table14[[#This Row],[Medžiagos ir gaminiai, EUR be PVM]]+Table14[[#This Row],[Mašinų ir mechanizmų darbas, EUR be PVM]]+Table14[[#This Row],[Darbo užmokestis ir pridėtinės išlaidos, EUR be PVM]])</f>
        <v>0</v>
      </c>
      <c r="H10" s="225"/>
    </row>
    <row r="11" spans="2:8" s="24" customFormat="1" ht="15" customHeight="1" outlineLevel="1" x14ac:dyDescent="0.25">
      <c r="B11" s="33" t="s">
        <v>4</v>
      </c>
      <c r="C11" s="34" t="s">
        <v>5</v>
      </c>
      <c r="D11" s="70">
        <v>0</v>
      </c>
      <c r="E11" s="70">
        <v>0</v>
      </c>
      <c r="F11" s="70">
        <v>0</v>
      </c>
      <c r="G11" s="60">
        <f>(Table14[[#This Row],[Medžiagos ir gaminiai, EUR be PVM]]+Table14[[#This Row],[Mašinų ir mechanizmų darbas, EUR be PVM]]+Table14[[#This Row],[Darbo užmokestis ir pridėtinės išlaidos, EUR be PVM]])</f>
        <v>0</v>
      </c>
      <c r="H11" s="225"/>
    </row>
    <row r="12" spans="2:8" s="24" customFormat="1" ht="15" customHeight="1" outlineLevel="1" x14ac:dyDescent="0.25">
      <c r="B12" s="33" t="s">
        <v>6</v>
      </c>
      <c r="C12" s="34" t="s">
        <v>83</v>
      </c>
      <c r="D12" s="70">
        <v>0</v>
      </c>
      <c r="E12" s="70">
        <v>300</v>
      </c>
      <c r="F12" s="70">
        <v>1000</v>
      </c>
      <c r="G12" s="60">
        <f>(Table14[[#This Row],[Medžiagos ir gaminiai, EUR be PVM]]+Table14[[#This Row],[Mašinų ir mechanizmų darbas, EUR be PVM]]+Table14[[#This Row],[Darbo užmokestis ir pridėtinės išlaidos, EUR be PVM]])</f>
        <v>1300</v>
      </c>
      <c r="H12" s="225"/>
    </row>
    <row r="13" spans="2:8" s="24" customFormat="1" ht="15" customHeight="1" x14ac:dyDescent="0.25">
      <c r="B13" s="35">
        <v>100020</v>
      </c>
      <c r="C13" s="36" t="s">
        <v>9</v>
      </c>
      <c r="D13" s="37">
        <f>SUM(D14)</f>
        <v>1000</v>
      </c>
      <c r="E13" s="37">
        <f t="shared" ref="E13:G13" si="1">SUM(E14)</f>
        <v>0</v>
      </c>
      <c r="F13" s="37">
        <f t="shared" si="1"/>
        <v>0</v>
      </c>
      <c r="G13" s="37">
        <f t="shared" si="1"/>
        <v>1000</v>
      </c>
      <c r="H13" s="225"/>
    </row>
    <row r="14" spans="2:8" s="24" customFormat="1" ht="15" customHeight="1" x14ac:dyDescent="0.25">
      <c r="B14" s="33">
        <v>100020</v>
      </c>
      <c r="C14" s="38" t="s">
        <v>9</v>
      </c>
      <c r="D14" s="70">
        <v>1000</v>
      </c>
      <c r="E14" s="70">
        <v>0</v>
      </c>
      <c r="F14" s="70">
        <v>0</v>
      </c>
      <c r="G14" s="60">
        <f>(Table14[[#This Row],[Medžiagos ir gaminiai, EUR be PVM]]+Table14[[#This Row],[Mašinų ir mechanizmų darbas, EUR be PVM]]+Table14[[#This Row],[Darbo užmokestis ir pridėtinės išlaidos, EUR be PVM]])</f>
        <v>1000</v>
      </c>
      <c r="H14" s="225"/>
    </row>
    <row r="15" spans="2:8" s="24" customFormat="1" ht="15" customHeight="1" x14ac:dyDescent="0.25">
      <c r="B15" s="39">
        <v>120000</v>
      </c>
      <c r="C15" s="40" t="s">
        <v>43</v>
      </c>
      <c r="D15" s="37">
        <f>SUM(D16:D16)</f>
        <v>0</v>
      </c>
      <c r="E15" s="37">
        <f t="shared" ref="E15:G15" si="2">SUM(E16:E16)</f>
        <v>0</v>
      </c>
      <c r="F15" s="37">
        <f t="shared" si="2"/>
        <v>0</v>
      </c>
      <c r="G15" s="37">
        <f t="shared" si="2"/>
        <v>0</v>
      </c>
      <c r="H15" s="225"/>
    </row>
    <row r="16" spans="2:8" s="24" customFormat="1" ht="15" customHeight="1" x14ac:dyDescent="0.25">
      <c r="B16" s="41">
        <v>120020</v>
      </c>
      <c r="C16" s="34" t="s">
        <v>13</v>
      </c>
      <c r="D16" s="70">
        <v>0</v>
      </c>
      <c r="E16" s="70">
        <v>0</v>
      </c>
      <c r="F16" s="70">
        <v>0</v>
      </c>
      <c r="G16" s="60">
        <f>(Table14[[#This Row],[Medžiagos ir gaminiai, EUR be PVM]]+Table14[[#This Row],[Mašinų ir mechanizmų darbas, EUR be PVM]]+Table14[[#This Row],[Darbo užmokestis ir pridėtinės išlaidos, EUR be PVM]])</f>
        <v>0</v>
      </c>
      <c r="H16" s="225"/>
    </row>
    <row r="17" spans="2:8" s="24" customFormat="1" ht="15" customHeight="1" x14ac:dyDescent="0.25">
      <c r="B17" s="39">
        <v>130000</v>
      </c>
      <c r="C17" s="40" t="s">
        <v>14</v>
      </c>
      <c r="D17" s="37">
        <f>SUM(D18+D21+D23+D26)</f>
        <v>39500</v>
      </c>
      <c r="E17" s="37">
        <f t="shared" ref="E17:G17" si="3">SUM(E18+E21+E23+E26)</f>
        <v>22000</v>
      </c>
      <c r="F17" s="37">
        <f t="shared" si="3"/>
        <v>39000</v>
      </c>
      <c r="G17" s="37">
        <f t="shared" si="3"/>
        <v>100500</v>
      </c>
      <c r="H17" s="225"/>
    </row>
    <row r="18" spans="2:8" ht="15" customHeight="1" outlineLevel="1" x14ac:dyDescent="0.25">
      <c r="B18" s="42">
        <v>130010</v>
      </c>
      <c r="C18" s="43" t="s">
        <v>44</v>
      </c>
      <c r="D18" s="61">
        <f>SUM(D19:D20)</f>
        <v>15000</v>
      </c>
      <c r="E18" s="61">
        <f t="shared" ref="E18:G18" si="4">SUM(E19:E20)</f>
        <v>15000</v>
      </c>
      <c r="F18" s="61">
        <f t="shared" si="4"/>
        <v>15000</v>
      </c>
      <c r="G18" s="61">
        <f t="shared" si="4"/>
        <v>45000</v>
      </c>
    </row>
    <row r="19" spans="2:8" s="24" customFormat="1" ht="15" customHeight="1" outlineLevel="1" x14ac:dyDescent="0.25">
      <c r="B19" s="33">
        <v>130010</v>
      </c>
      <c r="C19" s="44" t="s">
        <v>15</v>
      </c>
      <c r="D19" s="70">
        <v>15000</v>
      </c>
      <c r="E19" s="70">
        <v>15000</v>
      </c>
      <c r="F19" s="70">
        <v>15000</v>
      </c>
      <c r="G19" s="60">
        <f>(Table14[[#This Row],[Medžiagos ir gaminiai, EUR be PVM]]+Table14[[#This Row],[Mašinų ir mechanizmų darbas, EUR be PVM]]+Table14[[#This Row],[Darbo užmokestis ir pridėtinės išlaidos, EUR be PVM]])</f>
        <v>45000</v>
      </c>
      <c r="H19" s="225"/>
    </row>
    <row r="20" spans="2:8" s="24" customFormat="1" ht="15" customHeight="1" outlineLevel="1" x14ac:dyDescent="0.25">
      <c r="B20" s="33">
        <v>130010</v>
      </c>
      <c r="C20" s="44" t="s">
        <v>16</v>
      </c>
      <c r="D20" s="70">
        <v>0</v>
      </c>
      <c r="E20" s="70">
        <v>0</v>
      </c>
      <c r="F20" s="70">
        <v>0</v>
      </c>
      <c r="G20" s="60">
        <f>(Table14[[#This Row],[Medžiagos ir gaminiai, EUR be PVM]]+Table14[[#This Row],[Mašinų ir mechanizmų darbas, EUR be PVM]]+Table14[[#This Row],[Darbo užmokestis ir pridėtinės išlaidos, EUR be PVM]])</f>
        <v>0</v>
      </c>
      <c r="H20" s="225"/>
    </row>
    <row r="21" spans="2:8" ht="15" customHeight="1" outlineLevel="1" x14ac:dyDescent="0.25">
      <c r="B21" s="42">
        <v>130020</v>
      </c>
      <c r="C21" s="43" t="s">
        <v>17</v>
      </c>
      <c r="D21" s="61">
        <f>SUM(D22)</f>
        <v>500</v>
      </c>
      <c r="E21" s="61">
        <f t="shared" ref="E21:G21" si="5">SUM(E22)</f>
        <v>500</v>
      </c>
      <c r="F21" s="61">
        <f t="shared" si="5"/>
        <v>500</v>
      </c>
      <c r="G21" s="61">
        <f t="shared" si="5"/>
        <v>1500</v>
      </c>
    </row>
    <row r="22" spans="2:8" s="24" customFormat="1" ht="15" customHeight="1" outlineLevel="1" x14ac:dyDescent="0.25">
      <c r="B22" s="33">
        <v>130020</v>
      </c>
      <c r="C22" s="44" t="s">
        <v>17</v>
      </c>
      <c r="D22" s="70">
        <v>500</v>
      </c>
      <c r="E22" s="70">
        <v>500</v>
      </c>
      <c r="F22" s="70">
        <v>500</v>
      </c>
      <c r="G22" s="60">
        <f>(Table14[[#This Row],[Medžiagos ir gaminiai, EUR be PVM]]+Table14[[#This Row],[Mašinų ir mechanizmų darbas, EUR be PVM]]+Table14[[#This Row],[Darbo užmokestis ir pridėtinės išlaidos, EUR be PVM]])</f>
        <v>1500</v>
      </c>
      <c r="H22" s="225"/>
    </row>
    <row r="23" spans="2:8" ht="15" customHeight="1" outlineLevel="1" x14ac:dyDescent="0.25">
      <c r="B23" s="42">
        <v>130030</v>
      </c>
      <c r="C23" s="43" t="s">
        <v>18</v>
      </c>
      <c r="D23" s="61">
        <f>SUM(D24:D25)</f>
        <v>23500</v>
      </c>
      <c r="E23" s="61">
        <f t="shared" ref="E23:G23" si="6">SUM(E24:E25)</f>
        <v>6000</v>
      </c>
      <c r="F23" s="61">
        <f t="shared" si="6"/>
        <v>23000</v>
      </c>
      <c r="G23" s="61">
        <f t="shared" si="6"/>
        <v>52500</v>
      </c>
    </row>
    <row r="24" spans="2:8" s="24" customFormat="1" ht="15" customHeight="1" outlineLevel="1" x14ac:dyDescent="0.25">
      <c r="B24" s="33">
        <v>130030</v>
      </c>
      <c r="C24" s="44" t="s">
        <v>19</v>
      </c>
      <c r="D24" s="70">
        <v>18500</v>
      </c>
      <c r="E24" s="70">
        <v>5000</v>
      </c>
      <c r="F24" s="70">
        <v>19000</v>
      </c>
      <c r="G24" s="60">
        <f>(Table14[[#This Row],[Medžiagos ir gaminiai, EUR be PVM]]+Table14[[#This Row],[Mašinų ir mechanizmų darbas, EUR be PVM]]+Table14[[#This Row],[Darbo užmokestis ir pridėtinės išlaidos, EUR be PVM]])</f>
        <v>42500</v>
      </c>
      <c r="H24" s="225"/>
    </row>
    <row r="25" spans="2:8" s="24" customFormat="1" ht="15" customHeight="1" outlineLevel="1" x14ac:dyDescent="0.25">
      <c r="B25" s="33">
        <v>130030</v>
      </c>
      <c r="C25" s="44" t="s">
        <v>18</v>
      </c>
      <c r="D25" s="70">
        <v>5000</v>
      </c>
      <c r="E25" s="70">
        <v>1000</v>
      </c>
      <c r="F25" s="70">
        <v>4000</v>
      </c>
      <c r="G25" s="60">
        <f>(Table14[[#This Row],[Medžiagos ir gaminiai, EUR be PVM]]+Table14[[#This Row],[Mašinų ir mechanizmų darbas, EUR be PVM]]+Table14[[#This Row],[Darbo užmokestis ir pridėtinės išlaidos, EUR be PVM]])</f>
        <v>10000</v>
      </c>
      <c r="H25" s="225"/>
    </row>
    <row r="26" spans="2:8" ht="15" customHeight="1" outlineLevel="1" x14ac:dyDescent="0.25">
      <c r="B26" s="42">
        <v>130040</v>
      </c>
      <c r="C26" s="43" t="s">
        <v>20</v>
      </c>
      <c r="D26" s="61">
        <f>SUM(D27)</f>
        <v>500</v>
      </c>
      <c r="E26" s="61">
        <f t="shared" ref="E26:G26" si="7">SUM(E27)</f>
        <v>500</v>
      </c>
      <c r="F26" s="61">
        <f t="shared" si="7"/>
        <v>500</v>
      </c>
      <c r="G26" s="61">
        <f t="shared" si="7"/>
        <v>1500</v>
      </c>
    </row>
    <row r="27" spans="2:8" s="24" customFormat="1" ht="15" customHeight="1" outlineLevel="1" x14ac:dyDescent="0.25">
      <c r="B27" s="33">
        <v>130040</v>
      </c>
      <c r="C27" s="44" t="s">
        <v>20</v>
      </c>
      <c r="D27" s="70">
        <v>500</v>
      </c>
      <c r="E27" s="70">
        <v>500</v>
      </c>
      <c r="F27" s="70">
        <v>500</v>
      </c>
      <c r="G27" s="60">
        <f>(Table14[[#This Row],[Medžiagos ir gaminiai, EUR be PVM]]+Table14[[#This Row],[Mašinų ir mechanizmų darbas, EUR be PVM]]+Table14[[#This Row],[Darbo užmokestis ir pridėtinės išlaidos, EUR be PVM]])</f>
        <v>1500</v>
      </c>
      <c r="H27" s="225"/>
    </row>
    <row r="28" spans="2:8" ht="15" customHeight="1" x14ac:dyDescent="0.25">
      <c r="B28" s="35">
        <v>140000</v>
      </c>
      <c r="C28" s="40" t="s">
        <v>21</v>
      </c>
      <c r="D28" s="37">
        <f>SUM(D29+D50+D79+D88)</f>
        <v>0</v>
      </c>
      <c r="E28" s="37">
        <f t="shared" ref="E28:G28" si="8">SUM(E29+E50+E79+E88)</f>
        <v>0</v>
      </c>
      <c r="F28" s="37">
        <f t="shared" si="8"/>
        <v>0</v>
      </c>
      <c r="G28" s="37">
        <f t="shared" si="8"/>
        <v>0</v>
      </c>
    </row>
    <row r="29" spans="2:8" ht="15" customHeight="1" outlineLevel="1" x14ac:dyDescent="0.25">
      <c r="B29" s="42">
        <v>140010</v>
      </c>
      <c r="C29" s="43" t="s">
        <v>46</v>
      </c>
      <c r="D29" s="61">
        <f>SUM(D30:D49)</f>
        <v>0</v>
      </c>
      <c r="E29" s="61">
        <f t="shared" ref="E29:G29" si="9">SUM(E30:E49)</f>
        <v>0</v>
      </c>
      <c r="F29" s="61">
        <f t="shared" si="9"/>
        <v>0</v>
      </c>
      <c r="G29" s="61">
        <f t="shared" si="9"/>
        <v>0</v>
      </c>
    </row>
    <row r="30" spans="2:8" ht="15" customHeight="1" outlineLevel="1" x14ac:dyDescent="0.25">
      <c r="B30" s="45">
        <v>140010</v>
      </c>
      <c r="C30" s="44" t="s">
        <v>446</v>
      </c>
      <c r="D30" s="70">
        <v>0</v>
      </c>
      <c r="E30" s="70">
        <v>0</v>
      </c>
      <c r="F30" s="70">
        <v>0</v>
      </c>
      <c r="G30" s="60">
        <f>(Table14[[#This Row],[Medžiagos ir gaminiai, EUR be PVM]]+Table14[[#This Row],[Mašinų ir mechanizmų darbas, EUR be PVM]]+Table14[[#This Row],[Darbo užmokestis ir pridėtinės išlaidos, EUR be PVM]])</f>
        <v>0</v>
      </c>
    </row>
    <row r="31" spans="2:8" ht="15" customHeight="1" outlineLevel="1" x14ac:dyDescent="0.25">
      <c r="B31" s="45">
        <v>140010</v>
      </c>
      <c r="C31" s="44" t="s">
        <v>447</v>
      </c>
      <c r="D31" s="70">
        <v>0</v>
      </c>
      <c r="E31" s="70">
        <v>0</v>
      </c>
      <c r="F31" s="70">
        <v>0</v>
      </c>
      <c r="G31" s="60">
        <f>(Table14[[#This Row],[Medžiagos ir gaminiai, EUR be PVM]]+Table14[[#This Row],[Mašinų ir mechanizmų darbas, EUR be PVM]]+Table14[[#This Row],[Darbo užmokestis ir pridėtinės išlaidos, EUR be PVM]])</f>
        <v>0</v>
      </c>
    </row>
    <row r="32" spans="2:8" ht="15" customHeight="1" outlineLevel="1" x14ac:dyDescent="0.25">
      <c r="B32" s="45">
        <v>140010</v>
      </c>
      <c r="C32" s="44" t="s">
        <v>449</v>
      </c>
      <c r="D32" s="70">
        <v>0</v>
      </c>
      <c r="E32" s="70">
        <v>0</v>
      </c>
      <c r="F32" s="70">
        <v>0</v>
      </c>
      <c r="G32" s="60">
        <f>(Table14[[#This Row],[Medžiagos ir gaminiai, EUR be PVM]]+Table14[[#This Row],[Mašinų ir mechanizmų darbas, EUR be PVM]]+Table14[[#This Row],[Darbo užmokestis ir pridėtinės išlaidos, EUR be PVM]])</f>
        <v>0</v>
      </c>
    </row>
    <row r="33" spans="2:7" ht="15" customHeight="1" outlineLevel="1" x14ac:dyDescent="0.25">
      <c r="B33" s="45">
        <v>140010</v>
      </c>
      <c r="C33" s="44" t="s">
        <v>448</v>
      </c>
      <c r="D33" s="70">
        <v>0</v>
      </c>
      <c r="E33" s="70">
        <v>0</v>
      </c>
      <c r="F33" s="70">
        <v>0</v>
      </c>
      <c r="G33" s="60">
        <f>(Table14[[#This Row],[Medžiagos ir gaminiai, EUR be PVM]]+Table14[[#This Row],[Mašinų ir mechanizmų darbas, EUR be PVM]]+Table14[[#This Row],[Darbo užmokestis ir pridėtinės išlaidos, EUR be PVM]])</f>
        <v>0</v>
      </c>
    </row>
    <row r="34" spans="2:7" ht="15" customHeight="1" outlineLevel="1" x14ac:dyDescent="0.25">
      <c r="B34" s="45">
        <v>140010</v>
      </c>
      <c r="C34" s="44" t="s">
        <v>450</v>
      </c>
      <c r="D34" s="70">
        <v>0</v>
      </c>
      <c r="E34" s="70">
        <v>0</v>
      </c>
      <c r="F34" s="70">
        <v>0</v>
      </c>
      <c r="G34" s="60">
        <f>(Table14[[#This Row],[Medžiagos ir gaminiai, EUR be PVM]]+Table14[[#This Row],[Mašinų ir mechanizmų darbas, EUR be PVM]]+Table14[[#This Row],[Darbo užmokestis ir pridėtinės išlaidos, EUR be PVM]])</f>
        <v>0</v>
      </c>
    </row>
    <row r="35" spans="2:7" ht="15" customHeight="1" outlineLevel="1" x14ac:dyDescent="0.25">
      <c r="B35" s="45">
        <v>140010</v>
      </c>
      <c r="C35" s="44" t="s">
        <v>451</v>
      </c>
      <c r="D35" s="70">
        <v>0</v>
      </c>
      <c r="E35" s="70">
        <v>0</v>
      </c>
      <c r="F35" s="70">
        <v>0</v>
      </c>
      <c r="G35" s="60">
        <f>(Table14[[#This Row],[Medžiagos ir gaminiai, EUR be PVM]]+Table14[[#This Row],[Mašinų ir mechanizmų darbas, EUR be PVM]]+Table14[[#This Row],[Darbo užmokestis ir pridėtinės išlaidos, EUR be PVM]])</f>
        <v>0</v>
      </c>
    </row>
    <row r="36" spans="2:7" ht="15" customHeight="1" outlineLevel="1" x14ac:dyDescent="0.25">
      <c r="B36" s="45">
        <v>140010</v>
      </c>
      <c r="C36" s="44" t="s">
        <v>452</v>
      </c>
      <c r="D36" s="70">
        <v>0</v>
      </c>
      <c r="E36" s="70">
        <v>0</v>
      </c>
      <c r="F36" s="70">
        <v>0</v>
      </c>
      <c r="G36" s="60">
        <f>(Table14[[#This Row],[Medžiagos ir gaminiai, EUR be PVM]]+Table14[[#This Row],[Mašinų ir mechanizmų darbas, EUR be PVM]]+Table14[[#This Row],[Darbo užmokestis ir pridėtinės išlaidos, EUR be PVM]])</f>
        <v>0</v>
      </c>
    </row>
    <row r="37" spans="2:7" ht="15" customHeight="1" outlineLevel="1" x14ac:dyDescent="0.25">
      <c r="B37" s="45">
        <v>140010</v>
      </c>
      <c r="C37" s="44" t="s">
        <v>455</v>
      </c>
      <c r="D37" s="70">
        <v>0</v>
      </c>
      <c r="E37" s="70">
        <v>0</v>
      </c>
      <c r="F37" s="70">
        <v>0</v>
      </c>
      <c r="G37" s="60">
        <f>(Table14[[#This Row],[Medžiagos ir gaminiai, EUR be PVM]]+Table14[[#This Row],[Mašinų ir mechanizmų darbas, EUR be PVM]]+Table14[[#This Row],[Darbo užmokestis ir pridėtinės išlaidos, EUR be PVM]])</f>
        <v>0</v>
      </c>
    </row>
    <row r="38" spans="2:7" ht="30" outlineLevel="1" x14ac:dyDescent="0.25">
      <c r="B38" s="45">
        <v>140010</v>
      </c>
      <c r="C38" s="44" t="s">
        <v>453</v>
      </c>
      <c r="D38" s="70">
        <v>0</v>
      </c>
      <c r="E38" s="70">
        <v>0</v>
      </c>
      <c r="F38" s="70">
        <v>0</v>
      </c>
      <c r="G38" s="60">
        <f>(Table14[[#This Row],[Medžiagos ir gaminiai, EUR be PVM]]+Table14[[#This Row],[Mašinų ir mechanizmų darbas, EUR be PVM]]+Table14[[#This Row],[Darbo užmokestis ir pridėtinės išlaidos, EUR be PVM]])</f>
        <v>0</v>
      </c>
    </row>
    <row r="39" spans="2:7" ht="30" outlineLevel="1" x14ac:dyDescent="0.25">
      <c r="B39" s="45">
        <v>140010</v>
      </c>
      <c r="C39" s="44" t="s">
        <v>454</v>
      </c>
      <c r="D39" s="70">
        <v>0</v>
      </c>
      <c r="E39" s="70">
        <v>0</v>
      </c>
      <c r="F39" s="70">
        <v>0</v>
      </c>
      <c r="G39" s="60">
        <f>(Table14[[#This Row],[Medžiagos ir gaminiai, EUR be PVM]]+Table14[[#This Row],[Mašinų ir mechanizmų darbas, EUR be PVM]]+Table14[[#This Row],[Darbo užmokestis ir pridėtinės išlaidos, EUR be PVM]])</f>
        <v>0</v>
      </c>
    </row>
    <row r="40" spans="2:7" ht="15" customHeight="1" outlineLevel="1" x14ac:dyDescent="0.25">
      <c r="B40" s="45">
        <v>140010</v>
      </c>
      <c r="C40" s="44" t="s">
        <v>456</v>
      </c>
      <c r="D40" s="70">
        <v>0</v>
      </c>
      <c r="E40" s="70">
        <v>0</v>
      </c>
      <c r="F40" s="70">
        <v>0</v>
      </c>
      <c r="G40" s="60">
        <f>(Table14[[#This Row],[Medžiagos ir gaminiai, EUR be PVM]]+Table14[[#This Row],[Mašinų ir mechanizmų darbas, EUR be PVM]]+Table14[[#This Row],[Darbo užmokestis ir pridėtinės išlaidos, EUR be PVM]])</f>
        <v>0</v>
      </c>
    </row>
    <row r="41" spans="2:7" ht="15" customHeight="1" outlineLevel="1" x14ac:dyDescent="0.25">
      <c r="B41" s="45">
        <v>140010</v>
      </c>
      <c r="C41" s="44" t="s">
        <v>457</v>
      </c>
      <c r="D41" s="70">
        <v>0</v>
      </c>
      <c r="E41" s="70">
        <v>0</v>
      </c>
      <c r="F41" s="70">
        <v>0</v>
      </c>
      <c r="G41" s="60">
        <f>(Table14[[#This Row],[Medžiagos ir gaminiai, EUR be PVM]]+Table14[[#This Row],[Mašinų ir mechanizmų darbas, EUR be PVM]]+Table14[[#This Row],[Darbo užmokestis ir pridėtinės išlaidos, EUR be PVM]])</f>
        <v>0</v>
      </c>
    </row>
    <row r="42" spans="2:7" ht="15" customHeight="1" outlineLevel="1" x14ac:dyDescent="0.25">
      <c r="B42" s="45">
        <v>140010</v>
      </c>
      <c r="C42" s="44" t="s">
        <v>458</v>
      </c>
      <c r="D42" s="70">
        <v>0</v>
      </c>
      <c r="E42" s="70">
        <v>0</v>
      </c>
      <c r="F42" s="70">
        <v>0</v>
      </c>
      <c r="G42" s="60">
        <f>(Table14[[#This Row],[Medžiagos ir gaminiai, EUR be PVM]]+Table14[[#This Row],[Mašinų ir mechanizmų darbas, EUR be PVM]]+Table14[[#This Row],[Darbo užmokestis ir pridėtinės išlaidos, EUR be PVM]])</f>
        <v>0</v>
      </c>
    </row>
    <row r="43" spans="2:7" ht="15" customHeight="1" outlineLevel="1" x14ac:dyDescent="0.25">
      <c r="B43" s="45">
        <v>140010</v>
      </c>
      <c r="C43" s="44" t="s">
        <v>459</v>
      </c>
      <c r="D43" s="70">
        <v>0</v>
      </c>
      <c r="E43" s="70">
        <v>0</v>
      </c>
      <c r="F43" s="70">
        <v>0</v>
      </c>
      <c r="G43" s="60">
        <f>(Table14[[#This Row],[Medžiagos ir gaminiai, EUR be PVM]]+Table14[[#This Row],[Mašinų ir mechanizmų darbas, EUR be PVM]]+Table14[[#This Row],[Darbo užmokestis ir pridėtinės išlaidos, EUR be PVM]])</f>
        <v>0</v>
      </c>
    </row>
    <row r="44" spans="2:7" ht="15" customHeight="1" outlineLevel="1" x14ac:dyDescent="0.25">
      <c r="B44" s="45">
        <v>140010</v>
      </c>
      <c r="C44" s="44" t="s">
        <v>460</v>
      </c>
      <c r="D44" s="70">
        <v>0</v>
      </c>
      <c r="E44" s="70">
        <v>0</v>
      </c>
      <c r="F44" s="70">
        <v>0</v>
      </c>
      <c r="G44" s="60">
        <f>(Table14[[#This Row],[Medžiagos ir gaminiai, EUR be PVM]]+Table14[[#This Row],[Mašinų ir mechanizmų darbas, EUR be PVM]]+Table14[[#This Row],[Darbo užmokestis ir pridėtinės išlaidos, EUR be PVM]])</f>
        <v>0</v>
      </c>
    </row>
    <row r="45" spans="2:7" ht="15" customHeight="1" outlineLevel="1" x14ac:dyDescent="0.25">
      <c r="B45" s="45">
        <v>140010</v>
      </c>
      <c r="C45" s="44" t="s">
        <v>461</v>
      </c>
      <c r="D45" s="70">
        <v>0</v>
      </c>
      <c r="E45" s="70">
        <v>0</v>
      </c>
      <c r="F45" s="70">
        <v>0</v>
      </c>
      <c r="G45" s="60">
        <f>(Table14[[#This Row],[Medžiagos ir gaminiai, EUR be PVM]]+Table14[[#This Row],[Mašinų ir mechanizmų darbas, EUR be PVM]]+Table14[[#This Row],[Darbo užmokestis ir pridėtinės išlaidos, EUR be PVM]])</f>
        <v>0</v>
      </c>
    </row>
    <row r="46" spans="2:7" ht="15" customHeight="1" outlineLevel="1" x14ac:dyDescent="0.25">
      <c r="B46" s="45">
        <v>140010</v>
      </c>
      <c r="C46" s="44" t="s">
        <v>462</v>
      </c>
      <c r="D46" s="70">
        <v>0</v>
      </c>
      <c r="E46" s="70">
        <v>0</v>
      </c>
      <c r="F46" s="70">
        <v>0</v>
      </c>
      <c r="G46" s="60">
        <f>(Table14[[#This Row],[Medžiagos ir gaminiai, EUR be PVM]]+Table14[[#This Row],[Mašinų ir mechanizmų darbas, EUR be PVM]]+Table14[[#This Row],[Darbo užmokestis ir pridėtinės išlaidos, EUR be PVM]])</f>
        <v>0</v>
      </c>
    </row>
    <row r="47" spans="2:7" ht="15" customHeight="1" outlineLevel="1" x14ac:dyDescent="0.25">
      <c r="B47" s="45">
        <v>140010</v>
      </c>
      <c r="C47" s="44" t="s">
        <v>463</v>
      </c>
      <c r="D47" s="70">
        <v>0</v>
      </c>
      <c r="E47" s="70">
        <v>0</v>
      </c>
      <c r="F47" s="70">
        <v>0</v>
      </c>
      <c r="G47" s="60">
        <f>(Table14[[#This Row],[Medžiagos ir gaminiai, EUR be PVM]]+Table14[[#This Row],[Mašinų ir mechanizmų darbas, EUR be PVM]]+Table14[[#This Row],[Darbo užmokestis ir pridėtinės išlaidos, EUR be PVM]])</f>
        <v>0</v>
      </c>
    </row>
    <row r="48" spans="2:7" ht="30" outlineLevel="1" x14ac:dyDescent="0.25">
      <c r="B48" s="45">
        <v>140010</v>
      </c>
      <c r="C48" s="44" t="s">
        <v>464</v>
      </c>
      <c r="D48" s="70">
        <v>0</v>
      </c>
      <c r="E48" s="70">
        <v>0</v>
      </c>
      <c r="F48" s="70">
        <v>0</v>
      </c>
      <c r="G48" s="60">
        <f>(Table14[[#This Row],[Medžiagos ir gaminiai, EUR be PVM]]+Table14[[#This Row],[Mašinų ir mechanizmų darbas, EUR be PVM]]+Table14[[#This Row],[Darbo užmokestis ir pridėtinės išlaidos, EUR be PVM]])</f>
        <v>0</v>
      </c>
    </row>
    <row r="49" spans="2:7" ht="30" outlineLevel="1" x14ac:dyDescent="0.25">
      <c r="B49" s="45">
        <v>140010</v>
      </c>
      <c r="C49" s="44" t="s">
        <v>465</v>
      </c>
      <c r="D49" s="70">
        <v>0</v>
      </c>
      <c r="E49" s="70">
        <v>0</v>
      </c>
      <c r="F49" s="70">
        <v>0</v>
      </c>
      <c r="G49" s="60">
        <f>(Table14[[#This Row],[Medžiagos ir gaminiai, EUR be PVM]]+Table14[[#This Row],[Mašinų ir mechanizmų darbas, EUR be PVM]]+Table14[[#This Row],[Darbo užmokestis ir pridėtinės išlaidos, EUR be PVM]])</f>
        <v>0</v>
      </c>
    </row>
    <row r="50" spans="2:7" ht="15" customHeight="1" outlineLevel="1" x14ac:dyDescent="0.25">
      <c r="B50" s="42">
        <v>140020</v>
      </c>
      <c r="C50" s="43" t="s">
        <v>48</v>
      </c>
      <c r="D50" s="61">
        <f>SUM(D51:D78)</f>
        <v>0</v>
      </c>
      <c r="E50" s="61">
        <f t="shared" ref="E50:G50" si="10">SUM(E51:E78)</f>
        <v>0</v>
      </c>
      <c r="F50" s="61">
        <f t="shared" si="10"/>
        <v>0</v>
      </c>
      <c r="G50" s="61">
        <f t="shared" si="10"/>
        <v>0</v>
      </c>
    </row>
    <row r="51" spans="2:7" ht="15" customHeight="1" outlineLevel="1" x14ac:dyDescent="0.25">
      <c r="B51" s="45">
        <v>140020</v>
      </c>
      <c r="C51" s="44" t="s">
        <v>466</v>
      </c>
      <c r="D51" s="70">
        <v>0</v>
      </c>
      <c r="E51" s="70">
        <v>0</v>
      </c>
      <c r="F51" s="70">
        <v>0</v>
      </c>
      <c r="G51" s="60">
        <f>(Table14[[#This Row],[Medžiagos ir gaminiai, EUR be PVM]]+Table14[[#This Row],[Mašinų ir mechanizmų darbas, EUR be PVM]]+Table14[[#This Row],[Darbo užmokestis ir pridėtinės išlaidos, EUR be PVM]])</f>
        <v>0</v>
      </c>
    </row>
    <row r="52" spans="2:7" ht="15" customHeight="1" outlineLevel="1" x14ac:dyDescent="0.25">
      <c r="B52" s="45">
        <v>140020</v>
      </c>
      <c r="C52" s="44" t="s">
        <v>501</v>
      </c>
      <c r="D52" s="70">
        <v>0</v>
      </c>
      <c r="E52" s="70">
        <v>0</v>
      </c>
      <c r="F52" s="70">
        <v>0</v>
      </c>
      <c r="G52" s="60">
        <f>(Table14[[#This Row],[Medžiagos ir gaminiai, EUR be PVM]]+Table14[[#This Row],[Mašinų ir mechanizmų darbas, EUR be PVM]]+Table14[[#This Row],[Darbo užmokestis ir pridėtinės išlaidos, EUR be PVM]])</f>
        <v>0</v>
      </c>
    </row>
    <row r="53" spans="2:7" ht="15" customHeight="1" outlineLevel="1" x14ac:dyDescent="0.25">
      <c r="B53" s="45">
        <v>140020</v>
      </c>
      <c r="C53" s="44" t="s">
        <v>467</v>
      </c>
      <c r="D53" s="70">
        <v>0</v>
      </c>
      <c r="E53" s="70">
        <v>0</v>
      </c>
      <c r="F53" s="70">
        <v>0</v>
      </c>
      <c r="G53" s="60">
        <f>(Table14[[#This Row],[Medžiagos ir gaminiai, EUR be PVM]]+Table14[[#This Row],[Mašinų ir mechanizmų darbas, EUR be PVM]]+Table14[[#This Row],[Darbo užmokestis ir pridėtinės išlaidos, EUR be PVM]])</f>
        <v>0</v>
      </c>
    </row>
    <row r="54" spans="2:7" ht="15" customHeight="1" outlineLevel="1" x14ac:dyDescent="0.25">
      <c r="B54" s="45">
        <v>140020</v>
      </c>
      <c r="C54" s="44" t="s">
        <v>468</v>
      </c>
      <c r="D54" s="70">
        <v>0</v>
      </c>
      <c r="E54" s="70">
        <v>0</v>
      </c>
      <c r="F54" s="70">
        <v>0</v>
      </c>
      <c r="G54" s="60">
        <f>(Table14[[#This Row],[Medžiagos ir gaminiai, EUR be PVM]]+Table14[[#This Row],[Mašinų ir mechanizmų darbas, EUR be PVM]]+Table14[[#This Row],[Darbo užmokestis ir pridėtinės išlaidos, EUR be PVM]])</f>
        <v>0</v>
      </c>
    </row>
    <row r="55" spans="2:7" ht="15" customHeight="1" outlineLevel="1" x14ac:dyDescent="0.25">
      <c r="B55" s="45">
        <v>140020</v>
      </c>
      <c r="C55" s="44" t="s">
        <v>469</v>
      </c>
      <c r="D55" s="70">
        <v>0</v>
      </c>
      <c r="E55" s="70">
        <v>0</v>
      </c>
      <c r="F55" s="70">
        <v>0</v>
      </c>
      <c r="G55" s="60">
        <f>(Table14[[#This Row],[Medžiagos ir gaminiai, EUR be PVM]]+Table14[[#This Row],[Mašinų ir mechanizmų darbas, EUR be PVM]]+Table14[[#This Row],[Darbo užmokestis ir pridėtinės išlaidos, EUR be PVM]])</f>
        <v>0</v>
      </c>
    </row>
    <row r="56" spans="2:7" ht="15" customHeight="1" outlineLevel="1" x14ac:dyDescent="0.25">
      <c r="B56" s="45">
        <v>140020</v>
      </c>
      <c r="C56" s="44" t="s">
        <v>502</v>
      </c>
      <c r="D56" s="70">
        <v>0</v>
      </c>
      <c r="E56" s="70">
        <v>0</v>
      </c>
      <c r="F56" s="70">
        <v>0</v>
      </c>
      <c r="G56" s="60">
        <f>(Table14[[#This Row],[Medžiagos ir gaminiai, EUR be PVM]]+Table14[[#This Row],[Mašinų ir mechanizmų darbas, EUR be PVM]]+Table14[[#This Row],[Darbo užmokestis ir pridėtinės išlaidos, EUR be PVM]])</f>
        <v>0</v>
      </c>
    </row>
    <row r="57" spans="2:7" ht="15" customHeight="1" outlineLevel="1" x14ac:dyDescent="0.25">
      <c r="B57" s="45">
        <v>140020</v>
      </c>
      <c r="C57" s="44" t="s">
        <v>470</v>
      </c>
      <c r="D57" s="70">
        <v>0</v>
      </c>
      <c r="E57" s="70">
        <v>0</v>
      </c>
      <c r="F57" s="70">
        <v>0</v>
      </c>
      <c r="G57" s="60">
        <f>(Table14[[#This Row],[Medžiagos ir gaminiai, EUR be PVM]]+Table14[[#This Row],[Mašinų ir mechanizmų darbas, EUR be PVM]]+Table14[[#This Row],[Darbo užmokestis ir pridėtinės išlaidos, EUR be PVM]])</f>
        <v>0</v>
      </c>
    </row>
    <row r="58" spans="2:7" ht="15" customHeight="1" outlineLevel="1" x14ac:dyDescent="0.25">
      <c r="B58" s="45">
        <v>140020</v>
      </c>
      <c r="C58" s="44" t="s">
        <v>471</v>
      </c>
      <c r="D58" s="70">
        <v>0</v>
      </c>
      <c r="E58" s="70">
        <v>0</v>
      </c>
      <c r="F58" s="70">
        <v>0</v>
      </c>
      <c r="G58" s="60">
        <f>(Table14[[#This Row],[Medžiagos ir gaminiai, EUR be PVM]]+Table14[[#This Row],[Mašinų ir mechanizmų darbas, EUR be PVM]]+Table14[[#This Row],[Darbo užmokestis ir pridėtinės išlaidos, EUR be PVM]])</f>
        <v>0</v>
      </c>
    </row>
    <row r="59" spans="2:7" ht="15" customHeight="1" outlineLevel="1" x14ac:dyDescent="0.25">
      <c r="B59" s="45">
        <v>140020</v>
      </c>
      <c r="C59" s="44" t="s">
        <v>450</v>
      </c>
      <c r="D59" s="70">
        <v>0</v>
      </c>
      <c r="E59" s="70">
        <v>0</v>
      </c>
      <c r="F59" s="70">
        <v>0</v>
      </c>
      <c r="G59" s="60">
        <f>(Table14[[#This Row],[Medžiagos ir gaminiai, EUR be PVM]]+Table14[[#This Row],[Mašinų ir mechanizmų darbas, EUR be PVM]]+Table14[[#This Row],[Darbo užmokestis ir pridėtinės išlaidos, EUR be PVM]])</f>
        <v>0</v>
      </c>
    </row>
    <row r="60" spans="2:7" ht="15" customHeight="1" outlineLevel="1" x14ac:dyDescent="0.25">
      <c r="B60" s="45">
        <v>140020</v>
      </c>
      <c r="C60" s="44" t="s">
        <v>451</v>
      </c>
      <c r="D60" s="70">
        <v>0</v>
      </c>
      <c r="E60" s="70">
        <v>0</v>
      </c>
      <c r="F60" s="70">
        <v>0</v>
      </c>
      <c r="G60" s="60">
        <f>(Table14[[#This Row],[Medžiagos ir gaminiai, EUR be PVM]]+Table14[[#This Row],[Mašinų ir mechanizmų darbas, EUR be PVM]]+Table14[[#This Row],[Darbo užmokestis ir pridėtinės išlaidos, EUR be PVM]])</f>
        <v>0</v>
      </c>
    </row>
    <row r="61" spans="2:7" ht="15" customHeight="1" outlineLevel="1" x14ac:dyDescent="0.25">
      <c r="B61" s="45">
        <v>140020</v>
      </c>
      <c r="C61" s="44" t="s">
        <v>452</v>
      </c>
      <c r="D61" s="70">
        <v>0</v>
      </c>
      <c r="E61" s="70">
        <v>0</v>
      </c>
      <c r="F61" s="70">
        <v>0</v>
      </c>
      <c r="G61" s="60">
        <f>(Table14[[#This Row],[Medžiagos ir gaminiai, EUR be PVM]]+Table14[[#This Row],[Mašinų ir mechanizmų darbas, EUR be PVM]]+Table14[[#This Row],[Darbo užmokestis ir pridėtinės išlaidos, EUR be PVM]])</f>
        <v>0</v>
      </c>
    </row>
    <row r="62" spans="2:7" ht="15" customHeight="1" outlineLevel="1" x14ac:dyDescent="0.25">
      <c r="B62" s="45">
        <v>140020</v>
      </c>
      <c r="C62" s="44" t="s">
        <v>455</v>
      </c>
      <c r="D62" s="70">
        <v>0</v>
      </c>
      <c r="E62" s="70">
        <v>0</v>
      </c>
      <c r="F62" s="70">
        <v>0</v>
      </c>
      <c r="G62" s="60">
        <f>(Table14[[#This Row],[Medžiagos ir gaminiai, EUR be PVM]]+Table14[[#This Row],[Mašinų ir mechanizmų darbas, EUR be PVM]]+Table14[[#This Row],[Darbo užmokestis ir pridėtinės išlaidos, EUR be PVM]])</f>
        <v>0</v>
      </c>
    </row>
    <row r="63" spans="2:7" ht="30" outlineLevel="1" x14ac:dyDescent="0.25">
      <c r="B63" s="45">
        <v>140020</v>
      </c>
      <c r="C63" s="44" t="s">
        <v>453</v>
      </c>
      <c r="D63" s="70">
        <v>0</v>
      </c>
      <c r="E63" s="70">
        <v>0</v>
      </c>
      <c r="F63" s="70">
        <v>0</v>
      </c>
      <c r="G63" s="60">
        <f>(Table14[[#This Row],[Medžiagos ir gaminiai, EUR be PVM]]+Table14[[#This Row],[Mašinų ir mechanizmų darbas, EUR be PVM]]+Table14[[#This Row],[Darbo užmokestis ir pridėtinės išlaidos, EUR be PVM]])</f>
        <v>0</v>
      </c>
    </row>
    <row r="64" spans="2:7" ht="30" outlineLevel="1" x14ac:dyDescent="0.25">
      <c r="B64" s="45">
        <v>140020</v>
      </c>
      <c r="C64" s="44" t="s">
        <v>454</v>
      </c>
      <c r="D64" s="70">
        <v>0</v>
      </c>
      <c r="E64" s="70">
        <v>0</v>
      </c>
      <c r="F64" s="70">
        <v>0</v>
      </c>
      <c r="G64" s="60">
        <f>(Table14[[#This Row],[Medžiagos ir gaminiai, EUR be PVM]]+Table14[[#This Row],[Mašinų ir mechanizmų darbas, EUR be PVM]]+Table14[[#This Row],[Darbo užmokestis ir pridėtinės išlaidos, EUR be PVM]])</f>
        <v>0</v>
      </c>
    </row>
    <row r="65" spans="2:7" ht="15" customHeight="1" outlineLevel="1" x14ac:dyDescent="0.25">
      <c r="B65" s="45">
        <v>140020</v>
      </c>
      <c r="C65" s="44" t="s">
        <v>472</v>
      </c>
      <c r="D65" s="70">
        <v>0</v>
      </c>
      <c r="E65" s="70">
        <v>0</v>
      </c>
      <c r="F65" s="70">
        <v>0</v>
      </c>
      <c r="G65" s="60">
        <f>(Table14[[#This Row],[Medžiagos ir gaminiai, EUR be PVM]]+Table14[[#This Row],[Mašinų ir mechanizmų darbas, EUR be PVM]]+Table14[[#This Row],[Darbo užmokestis ir pridėtinės išlaidos, EUR be PVM]])</f>
        <v>0</v>
      </c>
    </row>
    <row r="66" spans="2:7" ht="15" customHeight="1" outlineLevel="1" x14ac:dyDescent="0.25">
      <c r="B66" s="45">
        <v>140020</v>
      </c>
      <c r="C66" s="44" t="s">
        <v>503</v>
      </c>
      <c r="D66" s="70">
        <v>0</v>
      </c>
      <c r="E66" s="70">
        <v>0</v>
      </c>
      <c r="F66" s="70">
        <v>0</v>
      </c>
      <c r="G66" s="60">
        <f>(Table14[[#This Row],[Medžiagos ir gaminiai, EUR be PVM]]+Table14[[#This Row],[Mašinų ir mechanizmų darbas, EUR be PVM]]+Table14[[#This Row],[Darbo užmokestis ir pridėtinės išlaidos, EUR be PVM]])</f>
        <v>0</v>
      </c>
    </row>
    <row r="67" spans="2:7" ht="15" customHeight="1" outlineLevel="1" x14ac:dyDescent="0.25">
      <c r="B67" s="45">
        <v>140020</v>
      </c>
      <c r="C67" s="44" t="s">
        <v>473</v>
      </c>
      <c r="D67" s="70">
        <v>0</v>
      </c>
      <c r="E67" s="70">
        <v>0</v>
      </c>
      <c r="F67" s="70">
        <v>0</v>
      </c>
      <c r="G67" s="60">
        <f>(Table14[[#This Row],[Medžiagos ir gaminiai, EUR be PVM]]+Table14[[#This Row],[Mašinų ir mechanizmų darbas, EUR be PVM]]+Table14[[#This Row],[Darbo užmokestis ir pridėtinės išlaidos, EUR be PVM]])</f>
        <v>0</v>
      </c>
    </row>
    <row r="68" spans="2:7" ht="15" customHeight="1" outlineLevel="1" x14ac:dyDescent="0.25">
      <c r="B68" s="45">
        <v>140020</v>
      </c>
      <c r="C68" s="44" t="s">
        <v>474</v>
      </c>
      <c r="D68" s="70">
        <v>0</v>
      </c>
      <c r="E68" s="70">
        <v>0</v>
      </c>
      <c r="F68" s="70">
        <v>0</v>
      </c>
      <c r="G68" s="60">
        <f>(Table14[[#This Row],[Medžiagos ir gaminiai, EUR be PVM]]+Table14[[#This Row],[Mašinų ir mechanizmų darbas, EUR be PVM]]+Table14[[#This Row],[Darbo užmokestis ir pridėtinės išlaidos, EUR be PVM]])</f>
        <v>0</v>
      </c>
    </row>
    <row r="69" spans="2:7" ht="15" customHeight="1" outlineLevel="1" x14ac:dyDescent="0.25">
      <c r="B69" s="45">
        <v>140020</v>
      </c>
      <c r="C69" s="44" t="s">
        <v>475</v>
      </c>
      <c r="D69" s="70">
        <v>0</v>
      </c>
      <c r="E69" s="70">
        <v>0</v>
      </c>
      <c r="F69" s="70">
        <v>0</v>
      </c>
      <c r="G69" s="60">
        <f>(Table14[[#This Row],[Medžiagos ir gaminiai, EUR be PVM]]+Table14[[#This Row],[Mašinų ir mechanizmų darbas, EUR be PVM]]+Table14[[#This Row],[Darbo užmokestis ir pridėtinės išlaidos, EUR be PVM]])</f>
        <v>0</v>
      </c>
    </row>
    <row r="70" spans="2:7" ht="15" customHeight="1" outlineLevel="1" x14ac:dyDescent="0.25">
      <c r="B70" s="45">
        <v>140020</v>
      </c>
      <c r="C70" s="44" t="s">
        <v>504</v>
      </c>
      <c r="D70" s="70">
        <v>0</v>
      </c>
      <c r="E70" s="70">
        <v>0</v>
      </c>
      <c r="F70" s="70">
        <v>0</v>
      </c>
      <c r="G70" s="60">
        <f>(Table14[[#This Row],[Medžiagos ir gaminiai, EUR be PVM]]+Table14[[#This Row],[Mašinų ir mechanizmų darbas, EUR be PVM]]+Table14[[#This Row],[Darbo užmokestis ir pridėtinės išlaidos, EUR be PVM]])</f>
        <v>0</v>
      </c>
    </row>
    <row r="71" spans="2:7" ht="15" customHeight="1" outlineLevel="1" x14ac:dyDescent="0.25">
      <c r="B71" s="45">
        <v>140020</v>
      </c>
      <c r="C71" s="44" t="s">
        <v>476</v>
      </c>
      <c r="D71" s="70">
        <v>0</v>
      </c>
      <c r="E71" s="70">
        <v>0</v>
      </c>
      <c r="F71" s="70">
        <v>0</v>
      </c>
      <c r="G71" s="60">
        <f>(Table14[[#This Row],[Medžiagos ir gaminiai, EUR be PVM]]+Table14[[#This Row],[Mašinų ir mechanizmų darbas, EUR be PVM]]+Table14[[#This Row],[Darbo užmokestis ir pridėtinės išlaidos, EUR be PVM]])</f>
        <v>0</v>
      </c>
    </row>
    <row r="72" spans="2:7" ht="15" customHeight="1" outlineLevel="1" x14ac:dyDescent="0.25">
      <c r="B72" s="45">
        <v>140020</v>
      </c>
      <c r="C72" s="44" t="s">
        <v>477</v>
      </c>
      <c r="D72" s="70">
        <v>0</v>
      </c>
      <c r="E72" s="70">
        <v>0</v>
      </c>
      <c r="F72" s="70">
        <v>0</v>
      </c>
      <c r="G72" s="60">
        <f>(Table14[[#This Row],[Medžiagos ir gaminiai, EUR be PVM]]+Table14[[#This Row],[Mašinų ir mechanizmų darbas, EUR be PVM]]+Table14[[#This Row],[Darbo užmokestis ir pridėtinės išlaidos, EUR be PVM]])</f>
        <v>0</v>
      </c>
    </row>
    <row r="73" spans="2:7" ht="15" customHeight="1" outlineLevel="1" x14ac:dyDescent="0.25">
      <c r="B73" s="45">
        <v>140020</v>
      </c>
      <c r="C73" s="44" t="s">
        <v>460</v>
      </c>
      <c r="D73" s="70">
        <v>0</v>
      </c>
      <c r="E73" s="70">
        <v>0</v>
      </c>
      <c r="F73" s="70">
        <v>0</v>
      </c>
      <c r="G73" s="60">
        <f>(Table14[[#This Row],[Medžiagos ir gaminiai, EUR be PVM]]+Table14[[#This Row],[Mašinų ir mechanizmų darbas, EUR be PVM]]+Table14[[#This Row],[Darbo užmokestis ir pridėtinės išlaidos, EUR be PVM]])</f>
        <v>0</v>
      </c>
    </row>
    <row r="74" spans="2:7" ht="15" customHeight="1" outlineLevel="1" x14ac:dyDescent="0.25">
      <c r="B74" s="45">
        <v>140020</v>
      </c>
      <c r="C74" s="44" t="s">
        <v>461</v>
      </c>
      <c r="D74" s="70">
        <v>0</v>
      </c>
      <c r="E74" s="70">
        <v>0</v>
      </c>
      <c r="F74" s="70">
        <v>0</v>
      </c>
      <c r="G74" s="60">
        <f>(Table14[[#This Row],[Medžiagos ir gaminiai, EUR be PVM]]+Table14[[#This Row],[Mašinų ir mechanizmų darbas, EUR be PVM]]+Table14[[#This Row],[Darbo užmokestis ir pridėtinės išlaidos, EUR be PVM]])</f>
        <v>0</v>
      </c>
    </row>
    <row r="75" spans="2:7" ht="15" customHeight="1" outlineLevel="1" x14ac:dyDescent="0.25">
      <c r="B75" s="45">
        <v>140020</v>
      </c>
      <c r="C75" s="44" t="s">
        <v>462</v>
      </c>
      <c r="D75" s="70">
        <v>0</v>
      </c>
      <c r="E75" s="70">
        <v>0</v>
      </c>
      <c r="F75" s="70">
        <v>0</v>
      </c>
      <c r="G75" s="60">
        <f>(Table14[[#This Row],[Medžiagos ir gaminiai, EUR be PVM]]+Table14[[#This Row],[Mašinų ir mechanizmų darbas, EUR be PVM]]+Table14[[#This Row],[Darbo užmokestis ir pridėtinės išlaidos, EUR be PVM]])</f>
        <v>0</v>
      </c>
    </row>
    <row r="76" spans="2:7" ht="15" customHeight="1" outlineLevel="1" x14ac:dyDescent="0.25">
      <c r="B76" s="45">
        <v>140020</v>
      </c>
      <c r="C76" s="44" t="s">
        <v>463</v>
      </c>
      <c r="D76" s="70">
        <v>0</v>
      </c>
      <c r="E76" s="70">
        <v>0</v>
      </c>
      <c r="F76" s="70">
        <v>0</v>
      </c>
      <c r="G76" s="60">
        <f>(Table14[[#This Row],[Medžiagos ir gaminiai, EUR be PVM]]+Table14[[#This Row],[Mašinų ir mechanizmų darbas, EUR be PVM]]+Table14[[#This Row],[Darbo užmokestis ir pridėtinės išlaidos, EUR be PVM]])</f>
        <v>0</v>
      </c>
    </row>
    <row r="77" spans="2:7" ht="30" outlineLevel="1" x14ac:dyDescent="0.25">
      <c r="B77" s="45">
        <v>140020</v>
      </c>
      <c r="C77" s="44" t="s">
        <v>464</v>
      </c>
      <c r="D77" s="70">
        <v>0</v>
      </c>
      <c r="E77" s="70">
        <v>0</v>
      </c>
      <c r="F77" s="70">
        <v>0</v>
      </c>
      <c r="G77" s="60">
        <f>(Table14[[#This Row],[Medžiagos ir gaminiai, EUR be PVM]]+Table14[[#This Row],[Mašinų ir mechanizmų darbas, EUR be PVM]]+Table14[[#This Row],[Darbo užmokestis ir pridėtinės išlaidos, EUR be PVM]])</f>
        <v>0</v>
      </c>
    </row>
    <row r="78" spans="2:7" ht="30" outlineLevel="1" x14ac:dyDescent="0.25">
      <c r="B78" s="45">
        <v>140020</v>
      </c>
      <c r="C78" s="44" t="s">
        <v>465</v>
      </c>
      <c r="D78" s="70">
        <v>0</v>
      </c>
      <c r="E78" s="70">
        <v>0</v>
      </c>
      <c r="F78" s="70">
        <v>0</v>
      </c>
      <c r="G78" s="60">
        <f>(Table14[[#This Row],[Medžiagos ir gaminiai, EUR be PVM]]+Table14[[#This Row],[Mašinų ir mechanizmų darbas, EUR be PVM]]+Table14[[#This Row],[Darbo užmokestis ir pridėtinės išlaidos, EUR be PVM]])</f>
        <v>0</v>
      </c>
    </row>
    <row r="79" spans="2:7" ht="15" customHeight="1" outlineLevel="1" x14ac:dyDescent="0.25">
      <c r="B79" s="42">
        <v>140030</v>
      </c>
      <c r="C79" s="43" t="s">
        <v>22</v>
      </c>
      <c r="D79" s="61">
        <f>SUM(D80:D87)</f>
        <v>0</v>
      </c>
      <c r="E79" s="61">
        <f t="shared" ref="E79:G79" si="11">SUM(E80:E87)</f>
        <v>0</v>
      </c>
      <c r="F79" s="61">
        <f t="shared" si="11"/>
        <v>0</v>
      </c>
      <c r="G79" s="61">
        <f t="shared" si="11"/>
        <v>0</v>
      </c>
    </row>
    <row r="80" spans="2:7" ht="15" customHeight="1" outlineLevel="1" x14ac:dyDescent="0.25">
      <c r="B80" s="45">
        <v>140030</v>
      </c>
      <c r="C80" s="44" t="s">
        <v>495</v>
      </c>
      <c r="D80" s="70">
        <v>0</v>
      </c>
      <c r="E80" s="70">
        <v>0</v>
      </c>
      <c r="F80" s="70">
        <v>0</v>
      </c>
      <c r="G80" s="60">
        <f>(Table14[[#This Row],[Medžiagos ir gaminiai, EUR be PVM]]+Table14[[#This Row],[Mašinų ir mechanizmų darbas, EUR be PVM]]+Table14[[#This Row],[Darbo užmokestis ir pridėtinės išlaidos, EUR be PVM]])</f>
        <v>0</v>
      </c>
    </row>
    <row r="81" spans="2:8" ht="15" customHeight="1" outlineLevel="1" x14ac:dyDescent="0.25">
      <c r="B81" s="45">
        <v>140030</v>
      </c>
      <c r="C81" s="44" t="s">
        <v>489</v>
      </c>
      <c r="D81" s="70">
        <v>0</v>
      </c>
      <c r="E81" s="70">
        <v>0</v>
      </c>
      <c r="F81" s="70">
        <v>0</v>
      </c>
      <c r="G81" s="60">
        <f>(Table14[[#This Row],[Medžiagos ir gaminiai, EUR be PVM]]+Table14[[#This Row],[Mašinų ir mechanizmų darbas, EUR be PVM]]+Table14[[#This Row],[Darbo užmokestis ir pridėtinės išlaidos, EUR be PVM]])</f>
        <v>0</v>
      </c>
    </row>
    <row r="82" spans="2:8" ht="15" customHeight="1" outlineLevel="1" x14ac:dyDescent="0.25">
      <c r="B82" s="45">
        <v>140030</v>
      </c>
      <c r="C82" s="44" t="s">
        <v>494</v>
      </c>
      <c r="D82" s="70">
        <v>0</v>
      </c>
      <c r="E82" s="70">
        <v>0</v>
      </c>
      <c r="F82" s="70">
        <v>0</v>
      </c>
      <c r="G82" s="60">
        <f>(Table14[[#This Row],[Medžiagos ir gaminiai, EUR be PVM]]+Table14[[#This Row],[Mašinų ir mechanizmų darbas, EUR be PVM]]+Table14[[#This Row],[Darbo užmokestis ir pridėtinės išlaidos, EUR be PVM]])</f>
        <v>0</v>
      </c>
    </row>
    <row r="83" spans="2:8" ht="15" customHeight="1" outlineLevel="1" x14ac:dyDescent="0.25">
      <c r="B83" s="45">
        <v>140030</v>
      </c>
      <c r="C83" s="44" t="s">
        <v>490</v>
      </c>
      <c r="D83" s="70">
        <v>0</v>
      </c>
      <c r="E83" s="70">
        <v>0</v>
      </c>
      <c r="F83" s="70">
        <v>0</v>
      </c>
      <c r="G83" s="60">
        <f>(Table14[[#This Row],[Medžiagos ir gaminiai, EUR be PVM]]+Table14[[#This Row],[Mašinų ir mechanizmų darbas, EUR be PVM]]+Table14[[#This Row],[Darbo užmokestis ir pridėtinės išlaidos, EUR be PVM]])</f>
        <v>0</v>
      </c>
    </row>
    <row r="84" spans="2:8" ht="15" customHeight="1" outlineLevel="1" x14ac:dyDescent="0.25">
      <c r="B84" s="45">
        <v>140030</v>
      </c>
      <c r="C84" s="44" t="s">
        <v>491</v>
      </c>
      <c r="D84" s="70">
        <v>0</v>
      </c>
      <c r="E84" s="70">
        <v>0</v>
      </c>
      <c r="F84" s="70">
        <v>0</v>
      </c>
      <c r="G84" s="60">
        <f>(Table14[[#This Row],[Medžiagos ir gaminiai, EUR be PVM]]+Table14[[#This Row],[Mašinų ir mechanizmų darbas, EUR be PVM]]+Table14[[#This Row],[Darbo užmokestis ir pridėtinės išlaidos, EUR be PVM]])</f>
        <v>0</v>
      </c>
    </row>
    <row r="85" spans="2:8" ht="15" customHeight="1" outlineLevel="1" x14ac:dyDescent="0.25">
      <c r="B85" s="45">
        <v>140030</v>
      </c>
      <c r="C85" s="44" t="s">
        <v>68</v>
      </c>
      <c r="D85" s="70">
        <v>0</v>
      </c>
      <c r="E85" s="70">
        <v>0</v>
      </c>
      <c r="F85" s="70">
        <v>0</v>
      </c>
      <c r="G85" s="60">
        <f>(Table14[[#This Row],[Medžiagos ir gaminiai, EUR be PVM]]+Table14[[#This Row],[Mašinų ir mechanizmų darbas, EUR be PVM]]+Table14[[#This Row],[Darbo užmokestis ir pridėtinės išlaidos, EUR be PVM]])</f>
        <v>0</v>
      </c>
    </row>
    <row r="86" spans="2:8" ht="15" customHeight="1" outlineLevel="1" x14ac:dyDescent="0.25">
      <c r="B86" s="45">
        <v>140030</v>
      </c>
      <c r="C86" s="44" t="s">
        <v>69</v>
      </c>
      <c r="D86" s="70">
        <v>0</v>
      </c>
      <c r="E86" s="70">
        <v>0</v>
      </c>
      <c r="F86" s="70">
        <v>0</v>
      </c>
      <c r="G86" s="60">
        <f>(Table14[[#This Row],[Medžiagos ir gaminiai, EUR be PVM]]+Table14[[#This Row],[Mašinų ir mechanizmų darbas, EUR be PVM]]+Table14[[#This Row],[Darbo užmokestis ir pridėtinės išlaidos, EUR be PVM]])</f>
        <v>0</v>
      </c>
    </row>
    <row r="87" spans="2:8" ht="15" customHeight="1" outlineLevel="1" x14ac:dyDescent="0.25">
      <c r="B87" s="45">
        <v>140030</v>
      </c>
      <c r="C87" s="44" t="s">
        <v>70</v>
      </c>
      <c r="D87" s="70">
        <v>0</v>
      </c>
      <c r="E87" s="70">
        <v>0</v>
      </c>
      <c r="F87" s="70">
        <v>0</v>
      </c>
      <c r="G87" s="60">
        <f>(Table14[[#This Row],[Medžiagos ir gaminiai, EUR be PVM]]+Table14[[#This Row],[Mašinų ir mechanizmų darbas, EUR be PVM]]+Table14[[#This Row],[Darbo užmokestis ir pridėtinės išlaidos, EUR be PVM]])</f>
        <v>0</v>
      </c>
    </row>
    <row r="88" spans="2:8" ht="15" customHeight="1" outlineLevel="1" x14ac:dyDescent="0.25">
      <c r="B88" s="42">
        <v>140040</v>
      </c>
      <c r="C88" s="43" t="s">
        <v>23</v>
      </c>
      <c r="D88" s="61">
        <f>SUM(D89:D91)</f>
        <v>0</v>
      </c>
      <c r="E88" s="61">
        <f t="shared" ref="E88:G88" si="12">SUM(E89:E91)</f>
        <v>0</v>
      </c>
      <c r="F88" s="61">
        <f t="shared" si="12"/>
        <v>0</v>
      </c>
      <c r="G88" s="61">
        <f t="shared" si="12"/>
        <v>0</v>
      </c>
    </row>
    <row r="89" spans="2:8" ht="15" outlineLevel="1" x14ac:dyDescent="0.25">
      <c r="B89" s="46">
        <v>140040</v>
      </c>
      <c r="C89" s="47" t="s">
        <v>496</v>
      </c>
      <c r="D89" s="70">
        <v>0</v>
      </c>
      <c r="E89" s="70">
        <v>0</v>
      </c>
      <c r="F89" s="70">
        <v>0</v>
      </c>
      <c r="G89" s="60">
        <f>(Table14[[#This Row],[Medžiagos ir gaminiai, EUR be PVM]]+Table14[[#This Row],[Mašinų ir mechanizmų darbas, EUR be PVM]]+Table14[[#This Row],[Darbo užmokestis ir pridėtinės išlaidos, EUR be PVM]])</f>
        <v>0</v>
      </c>
      <c r="H89" s="227"/>
    </row>
    <row r="90" spans="2:8" ht="15" outlineLevel="1" x14ac:dyDescent="0.25">
      <c r="B90" s="46">
        <v>140040</v>
      </c>
      <c r="C90" s="44" t="s">
        <v>71</v>
      </c>
      <c r="D90" s="70">
        <v>0</v>
      </c>
      <c r="E90" s="70">
        <v>0</v>
      </c>
      <c r="F90" s="70">
        <v>0</v>
      </c>
      <c r="G90" s="60">
        <f>(Table14[[#This Row],[Medžiagos ir gaminiai, EUR be PVM]]+Table14[[#This Row],[Mašinų ir mechanizmų darbas, EUR be PVM]]+Table14[[#This Row],[Darbo užmokestis ir pridėtinės išlaidos, EUR be PVM]])</f>
        <v>0</v>
      </c>
      <c r="H90" s="227"/>
    </row>
    <row r="91" spans="2:8" ht="15" customHeight="1" outlineLevel="1" x14ac:dyDescent="0.25">
      <c r="B91" s="46">
        <v>140040</v>
      </c>
      <c r="C91" s="44" t="s">
        <v>49</v>
      </c>
      <c r="D91" s="70">
        <v>0</v>
      </c>
      <c r="E91" s="70">
        <v>0</v>
      </c>
      <c r="F91" s="70">
        <v>0</v>
      </c>
      <c r="G91" s="60">
        <f>(Table14[[#This Row],[Medžiagos ir gaminiai, EUR be PVM]]+Table14[[#This Row],[Mašinų ir mechanizmų darbas, EUR be PVM]]+Table14[[#This Row],[Darbo užmokestis ir pridėtinės išlaidos, EUR be PVM]])</f>
        <v>0</v>
      </c>
      <c r="H91" s="227"/>
    </row>
    <row r="92" spans="2:8" ht="30" customHeight="1" x14ac:dyDescent="0.25">
      <c r="B92" s="48">
        <v>150000</v>
      </c>
      <c r="C92" s="49" t="s">
        <v>24</v>
      </c>
      <c r="D92" s="62">
        <f>SUM(D93+D111+D113+D115+D118)</f>
        <v>280150</v>
      </c>
      <c r="E92" s="62">
        <f t="shared" ref="E92:G92" si="13">SUM(E93+E111+E113+E115+E118)</f>
        <v>70250</v>
      </c>
      <c r="F92" s="62">
        <f t="shared" si="13"/>
        <v>363650</v>
      </c>
      <c r="G92" s="62">
        <f t="shared" si="13"/>
        <v>714050</v>
      </c>
    </row>
    <row r="93" spans="2:8" ht="15" customHeight="1" outlineLevel="1" x14ac:dyDescent="0.25">
      <c r="B93" s="42">
        <v>150010</v>
      </c>
      <c r="C93" s="43" t="s">
        <v>25</v>
      </c>
      <c r="D93" s="61">
        <f>SUM(D94:D110)</f>
        <v>279600</v>
      </c>
      <c r="E93" s="61">
        <f t="shared" ref="E93:G93" si="14">SUM(E94:E110)</f>
        <v>69700</v>
      </c>
      <c r="F93" s="61">
        <f t="shared" si="14"/>
        <v>183550</v>
      </c>
      <c r="G93" s="61">
        <f t="shared" si="14"/>
        <v>532850</v>
      </c>
    </row>
    <row r="94" spans="2:8" ht="15" outlineLevel="1" x14ac:dyDescent="0.25">
      <c r="B94" s="46">
        <v>150010</v>
      </c>
      <c r="C94" s="44" t="s">
        <v>492</v>
      </c>
      <c r="D94" s="129">
        <v>0</v>
      </c>
      <c r="E94" s="129">
        <v>8500</v>
      </c>
      <c r="F94" s="129">
        <v>50000</v>
      </c>
      <c r="G94" s="60">
        <f>(Table14[[#This Row],[Medžiagos ir gaminiai, EUR be PVM]]+Table14[[#This Row],[Mašinų ir mechanizmų darbas, EUR be PVM]]+Table14[[#This Row],[Darbo užmokestis ir pridėtinės išlaidos, EUR be PVM]])</f>
        <v>58500</v>
      </c>
    </row>
    <row r="95" spans="2:8" ht="15" outlineLevel="1" x14ac:dyDescent="0.25">
      <c r="B95" s="46">
        <v>150010</v>
      </c>
      <c r="C95" s="44" t="s">
        <v>493</v>
      </c>
      <c r="D95" s="129">
        <v>0</v>
      </c>
      <c r="E95" s="129">
        <v>5000</v>
      </c>
      <c r="F95" s="129">
        <v>20000</v>
      </c>
      <c r="G95" s="60">
        <f>(Table14[[#This Row],[Medžiagos ir gaminiai, EUR be PVM]]+Table14[[#This Row],[Mašinų ir mechanizmų darbas, EUR be PVM]]+Table14[[#This Row],[Darbo užmokestis ir pridėtinės išlaidos, EUR be PVM]])</f>
        <v>25000</v>
      </c>
    </row>
    <row r="96" spans="2:8" ht="15" outlineLevel="1" x14ac:dyDescent="0.25">
      <c r="B96" s="46">
        <v>150010</v>
      </c>
      <c r="C96" s="44" t="s">
        <v>485</v>
      </c>
      <c r="D96" s="129">
        <v>2900</v>
      </c>
      <c r="E96" s="129">
        <v>500</v>
      </c>
      <c r="F96" s="129">
        <v>750</v>
      </c>
      <c r="G96" s="60">
        <f>(Table14[[#This Row],[Medžiagos ir gaminiai, EUR be PVM]]+Table14[[#This Row],[Mašinų ir mechanizmų darbas, EUR be PVM]]+Table14[[#This Row],[Darbo užmokestis ir pridėtinės išlaidos, EUR be PVM]])</f>
        <v>4150</v>
      </c>
    </row>
    <row r="97" spans="2:14" ht="15" customHeight="1" outlineLevel="1" x14ac:dyDescent="0.25">
      <c r="B97" s="50">
        <v>150010</v>
      </c>
      <c r="C97" s="51" t="s">
        <v>486</v>
      </c>
      <c r="D97" s="129">
        <v>85000</v>
      </c>
      <c r="E97" s="129">
        <v>20000</v>
      </c>
      <c r="F97" s="129">
        <v>40000</v>
      </c>
      <c r="G97" s="60">
        <f>(Table14[[#This Row],[Medžiagos ir gaminiai, EUR be PVM]]+Table14[[#This Row],[Mašinų ir mechanizmų darbas, EUR be PVM]]+Table14[[#This Row],[Darbo užmokestis ir pridėtinės išlaidos, EUR be PVM]])</f>
        <v>145000</v>
      </c>
    </row>
    <row r="98" spans="2:14" ht="15" customHeight="1" outlineLevel="1" x14ac:dyDescent="0.25">
      <c r="B98" s="50">
        <v>150010</v>
      </c>
      <c r="C98" s="51" t="s">
        <v>487</v>
      </c>
      <c r="D98" s="129">
        <v>12500</v>
      </c>
      <c r="E98" s="129">
        <v>1500</v>
      </c>
      <c r="F98" s="129">
        <v>3500</v>
      </c>
      <c r="G98" s="60">
        <f>(Table14[[#This Row],[Medžiagos ir gaminiai, EUR be PVM]]+Table14[[#This Row],[Mašinų ir mechanizmų darbas, EUR be PVM]]+Table14[[#This Row],[Darbo užmokestis ir pridėtinės išlaidos, EUR be PVM]])</f>
        <v>17500</v>
      </c>
    </row>
    <row r="99" spans="2:14" ht="30" customHeight="1" outlineLevel="1" x14ac:dyDescent="0.25">
      <c r="B99" s="46">
        <v>150010</v>
      </c>
      <c r="C99" s="44" t="s">
        <v>488</v>
      </c>
      <c r="D99" s="129">
        <v>80000</v>
      </c>
      <c r="E99" s="129">
        <v>12000</v>
      </c>
      <c r="F99" s="129">
        <v>25000</v>
      </c>
      <c r="G99" s="60">
        <f>(Table14[[#This Row],[Medžiagos ir gaminiai, EUR be PVM]]+Table14[[#This Row],[Mašinų ir mechanizmų darbas, EUR be PVM]]+Table14[[#This Row],[Darbo užmokestis ir pridėtinės išlaidos, EUR be PVM]])</f>
        <v>117000</v>
      </c>
    </row>
    <row r="100" spans="2:14" ht="30" customHeight="1" outlineLevel="1" x14ac:dyDescent="0.25">
      <c r="B100" s="46">
        <v>150010</v>
      </c>
      <c r="C100" s="44" t="s">
        <v>478</v>
      </c>
      <c r="D100" s="129">
        <v>7500</v>
      </c>
      <c r="E100" s="129">
        <v>1500</v>
      </c>
      <c r="F100" s="129">
        <v>2900</v>
      </c>
      <c r="G100" s="60">
        <f>(Table14[[#This Row],[Medžiagos ir gaminiai, EUR be PVM]]+Table14[[#This Row],[Mašinų ir mechanizmų darbas, EUR be PVM]]+Table14[[#This Row],[Darbo užmokestis ir pridėtinės išlaidos, EUR be PVM]])</f>
        <v>11900</v>
      </c>
    </row>
    <row r="101" spans="2:14" ht="30" customHeight="1" outlineLevel="1" x14ac:dyDescent="0.25">
      <c r="B101" s="46">
        <v>150010</v>
      </c>
      <c r="C101" s="44" t="s">
        <v>479</v>
      </c>
      <c r="D101" s="129">
        <v>60000</v>
      </c>
      <c r="E101" s="129">
        <v>12000</v>
      </c>
      <c r="F101" s="129">
        <v>25000</v>
      </c>
      <c r="G101" s="60">
        <f>(Table14[[#This Row],[Medžiagos ir gaminiai, EUR be PVM]]+Table14[[#This Row],[Mašinų ir mechanizmų darbas, EUR be PVM]]+Table14[[#This Row],[Darbo užmokestis ir pridėtinės išlaidos, EUR be PVM]])</f>
        <v>97000</v>
      </c>
    </row>
    <row r="102" spans="2:14" ht="30" customHeight="1" outlineLevel="1" x14ac:dyDescent="0.25">
      <c r="B102" s="46">
        <v>150010</v>
      </c>
      <c r="C102" s="44" t="s">
        <v>480</v>
      </c>
      <c r="D102" s="129">
        <v>7500</v>
      </c>
      <c r="E102" s="129">
        <v>1500</v>
      </c>
      <c r="F102" s="129">
        <v>5000</v>
      </c>
      <c r="G102" s="60">
        <f>(Table14[[#This Row],[Medžiagos ir gaminiai, EUR be PVM]]+Table14[[#This Row],[Mašinų ir mechanizmų darbas, EUR be PVM]]+Table14[[#This Row],[Darbo užmokestis ir pridėtinės išlaidos, EUR be PVM]])</f>
        <v>14000</v>
      </c>
    </row>
    <row r="103" spans="2:14" ht="30" customHeight="1" outlineLevel="1" x14ac:dyDescent="0.25">
      <c r="B103" s="46">
        <v>150010</v>
      </c>
      <c r="C103" s="44" t="s">
        <v>481</v>
      </c>
      <c r="D103" s="129">
        <v>0</v>
      </c>
      <c r="E103" s="129">
        <v>0</v>
      </c>
      <c r="F103" s="129">
        <v>0</v>
      </c>
      <c r="G103" s="60">
        <f>(Table14[[#This Row],[Medžiagos ir gaminiai, EUR be PVM]]+Table14[[#This Row],[Mašinų ir mechanizmų darbas, EUR be PVM]]+Table14[[#This Row],[Darbo užmokestis ir pridėtinės išlaidos, EUR be PVM]])</f>
        <v>0</v>
      </c>
    </row>
    <row r="104" spans="2:14" ht="30" customHeight="1" outlineLevel="1" x14ac:dyDescent="0.25">
      <c r="B104" s="46">
        <v>150010</v>
      </c>
      <c r="C104" s="44" t="s">
        <v>482</v>
      </c>
      <c r="D104" s="129">
        <v>0</v>
      </c>
      <c r="E104" s="129">
        <v>0</v>
      </c>
      <c r="F104" s="129">
        <v>0</v>
      </c>
      <c r="G104" s="60">
        <f>(Table14[[#This Row],[Medžiagos ir gaminiai, EUR be PVM]]+Table14[[#This Row],[Mašinų ir mechanizmų darbas, EUR be PVM]]+Table14[[#This Row],[Darbo užmokestis ir pridėtinės išlaidos, EUR be PVM]])</f>
        <v>0</v>
      </c>
    </row>
    <row r="105" spans="2:14" ht="15" customHeight="1" outlineLevel="1" x14ac:dyDescent="0.25">
      <c r="B105" s="52">
        <v>150010</v>
      </c>
      <c r="C105" s="53" t="s">
        <v>484</v>
      </c>
      <c r="D105" s="129">
        <v>5000</v>
      </c>
      <c r="E105" s="129">
        <v>1600</v>
      </c>
      <c r="F105" s="129">
        <v>2400</v>
      </c>
      <c r="G105" s="60">
        <f>(Table14[[#This Row],[Medžiagos ir gaminiai, EUR be PVM]]+Table14[[#This Row],[Mašinų ir mechanizmų darbas, EUR be PVM]]+Table14[[#This Row],[Darbo užmokestis ir pridėtinės išlaidos, EUR be PVM]])</f>
        <v>9000</v>
      </c>
    </row>
    <row r="106" spans="2:14" ht="15" customHeight="1" outlineLevel="1" x14ac:dyDescent="0.25">
      <c r="B106" s="52">
        <v>150010</v>
      </c>
      <c r="C106" s="53" t="s">
        <v>483</v>
      </c>
      <c r="D106" s="129">
        <v>7200</v>
      </c>
      <c r="E106" s="129">
        <v>1800</v>
      </c>
      <c r="F106" s="129">
        <v>3000</v>
      </c>
      <c r="G106" s="60">
        <f>(Table14[[#This Row],[Medžiagos ir gaminiai, EUR be PVM]]+Table14[[#This Row],[Mašinų ir mechanizmų darbas, EUR be PVM]]+Table14[[#This Row],[Darbo užmokestis ir pridėtinės išlaidos, EUR be PVM]])</f>
        <v>12000</v>
      </c>
    </row>
    <row r="107" spans="2:14" ht="15" customHeight="1" outlineLevel="1" x14ac:dyDescent="0.25">
      <c r="B107" s="46">
        <v>150010</v>
      </c>
      <c r="C107" s="44" t="s">
        <v>50</v>
      </c>
      <c r="D107" s="129">
        <v>6100</v>
      </c>
      <c r="E107" s="129">
        <v>2000</v>
      </c>
      <c r="F107" s="129">
        <v>2900</v>
      </c>
      <c r="G107" s="60">
        <f>(Table14[[#This Row],[Medžiagos ir gaminiai, EUR be PVM]]+Table14[[#This Row],[Mašinų ir mechanizmų darbas, EUR be PVM]]+Table14[[#This Row],[Darbo užmokestis ir pridėtinės išlaidos, EUR be PVM]])</f>
        <v>11000</v>
      </c>
    </row>
    <row r="108" spans="2:14" ht="15" customHeight="1" outlineLevel="1" x14ac:dyDescent="0.25">
      <c r="B108" s="46">
        <v>150010</v>
      </c>
      <c r="C108" s="44" t="s">
        <v>84</v>
      </c>
      <c r="D108" s="129">
        <v>3000</v>
      </c>
      <c r="E108" s="129">
        <v>1500</v>
      </c>
      <c r="F108" s="129">
        <v>1600</v>
      </c>
      <c r="G108" s="60">
        <f>(Table14[[#This Row],[Medžiagos ir gaminiai, EUR be PVM]]+Table14[[#This Row],[Mašinų ir mechanizmų darbas, EUR be PVM]]+Table14[[#This Row],[Darbo užmokestis ir pridėtinės išlaidos, EUR be PVM]])</f>
        <v>6100</v>
      </c>
    </row>
    <row r="109" spans="2:14" ht="15" customHeight="1" outlineLevel="1" x14ac:dyDescent="0.25">
      <c r="B109" s="54">
        <v>150010</v>
      </c>
      <c r="C109" s="53" t="s">
        <v>51</v>
      </c>
      <c r="D109" s="129">
        <v>2900</v>
      </c>
      <c r="E109" s="129">
        <v>300</v>
      </c>
      <c r="F109" s="129">
        <v>1500</v>
      </c>
      <c r="G109" s="60">
        <f>(Table14[[#This Row],[Medžiagos ir gaminiai, EUR be PVM]]+Table14[[#This Row],[Mašinų ir mechanizmų darbas, EUR be PVM]]+Table14[[#This Row],[Darbo užmokestis ir pridėtinės išlaidos, EUR be PVM]])</f>
        <v>4700</v>
      </c>
    </row>
    <row r="110" spans="2:14" ht="15" customHeight="1" outlineLevel="1" x14ac:dyDescent="0.25">
      <c r="B110" s="54">
        <v>150010</v>
      </c>
      <c r="C110" s="53" t="s">
        <v>52</v>
      </c>
      <c r="D110" s="129">
        <v>0</v>
      </c>
      <c r="E110" s="129">
        <v>0</v>
      </c>
      <c r="F110" s="129">
        <v>0</v>
      </c>
      <c r="G110" s="60">
        <f>(Table14[[#This Row],[Medžiagos ir gaminiai, EUR be PVM]]+Table14[[#This Row],[Mašinų ir mechanizmų darbas, EUR be PVM]]+Table14[[#This Row],[Darbo užmokestis ir pridėtinės išlaidos, EUR be PVM]])</f>
        <v>0</v>
      </c>
    </row>
    <row r="111" spans="2:14" ht="15" customHeight="1" outlineLevel="1" x14ac:dyDescent="0.25">
      <c r="B111" s="42">
        <v>150050</v>
      </c>
      <c r="C111" s="43" t="s">
        <v>26</v>
      </c>
      <c r="D111" s="61">
        <f>SUM(D112)</f>
        <v>50</v>
      </c>
      <c r="E111" s="61">
        <f t="shared" ref="E111:G111" si="15">SUM(E112)</f>
        <v>50</v>
      </c>
      <c r="F111" s="61">
        <f t="shared" si="15"/>
        <v>100</v>
      </c>
      <c r="G111" s="61">
        <f t="shared" si="15"/>
        <v>200</v>
      </c>
    </row>
    <row r="112" spans="2:14" s="24" customFormat="1" ht="15" customHeight="1" outlineLevel="1" x14ac:dyDescent="0.25">
      <c r="B112" s="45">
        <v>150050</v>
      </c>
      <c r="C112" s="55" t="s">
        <v>53</v>
      </c>
      <c r="D112" s="70">
        <v>50</v>
      </c>
      <c r="E112" s="70">
        <v>50</v>
      </c>
      <c r="F112" s="70">
        <v>100</v>
      </c>
      <c r="G112" s="60">
        <f>(Table14[[#This Row],[Medžiagos ir gaminiai, EUR be PVM]]+Table14[[#This Row],[Mašinų ir mechanizmų darbas, EUR be PVM]]+Table14[[#This Row],[Darbo užmokestis ir pridėtinės išlaidos, EUR be PVM]])</f>
        <v>200</v>
      </c>
      <c r="H112" s="225"/>
      <c r="J112" s="23"/>
      <c r="N112" s="23"/>
    </row>
    <row r="113" spans="2:14" ht="15" customHeight="1" outlineLevel="1" x14ac:dyDescent="0.25">
      <c r="B113" s="42">
        <v>150060</v>
      </c>
      <c r="C113" s="43" t="s">
        <v>54</v>
      </c>
      <c r="D113" s="61">
        <f>SUM(D114)</f>
        <v>500</v>
      </c>
      <c r="E113" s="61">
        <f t="shared" ref="E113:G113" si="16">SUM(E114)</f>
        <v>500</v>
      </c>
      <c r="F113" s="61">
        <f t="shared" si="16"/>
        <v>180000</v>
      </c>
      <c r="G113" s="61">
        <f t="shared" si="16"/>
        <v>181000</v>
      </c>
      <c r="N113" s="24"/>
    </row>
    <row r="114" spans="2:14" s="24" customFormat="1" ht="15" customHeight="1" outlineLevel="1" x14ac:dyDescent="0.25">
      <c r="B114" s="45">
        <v>150060</v>
      </c>
      <c r="C114" s="44" t="s">
        <v>55</v>
      </c>
      <c r="D114" s="70">
        <v>500</v>
      </c>
      <c r="E114" s="70">
        <v>500</v>
      </c>
      <c r="F114" s="70">
        <v>180000</v>
      </c>
      <c r="G114" s="60">
        <f>(Table14[[#This Row],[Medžiagos ir gaminiai, EUR be PVM]]+Table14[[#This Row],[Mašinų ir mechanizmų darbas, EUR be PVM]]+Table14[[#This Row],[Darbo užmokestis ir pridėtinės išlaidos, EUR be PVM]])</f>
        <v>181000</v>
      </c>
      <c r="H114" s="225"/>
      <c r="N114" s="23"/>
    </row>
    <row r="115" spans="2:14" ht="15" customHeight="1" outlineLevel="1" x14ac:dyDescent="0.25">
      <c r="B115" s="42">
        <v>150070</v>
      </c>
      <c r="C115" s="43" t="s">
        <v>56</v>
      </c>
      <c r="D115" s="61">
        <f>SUM(D116:D117)</f>
        <v>0</v>
      </c>
      <c r="E115" s="61">
        <f t="shared" ref="E115:G115" si="17">SUM(E116:E117)</f>
        <v>0</v>
      </c>
      <c r="F115" s="61">
        <f t="shared" si="17"/>
        <v>0</v>
      </c>
      <c r="G115" s="61">
        <f t="shared" si="17"/>
        <v>0</v>
      </c>
      <c r="N115" s="24"/>
    </row>
    <row r="116" spans="2:14" s="24" customFormat="1" ht="15" customHeight="1" outlineLevel="1" x14ac:dyDescent="0.25">
      <c r="B116" s="45">
        <v>150070</v>
      </c>
      <c r="C116" s="44" t="s">
        <v>57</v>
      </c>
      <c r="D116" s="70">
        <v>0</v>
      </c>
      <c r="E116" s="70">
        <v>0</v>
      </c>
      <c r="F116" s="70">
        <v>0</v>
      </c>
      <c r="G116" s="60">
        <f>(Table14[[#This Row],[Medžiagos ir gaminiai, EUR be PVM]]+Table14[[#This Row],[Mašinų ir mechanizmų darbas, EUR be PVM]]+Table14[[#This Row],[Darbo užmokestis ir pridėtinės išlaidos, EUR be PVM]])</f>
        <v>0</v>
      </c>
      <c r="H116" s="225"/>
      <c r="N116" s="23"/>
    </row>
    <row r="117" spans="2:14" ht="15" customHeight="1" outlineLevel="1" x14ac:dyDescent="0.25">
      <c r="B117" s="46">
        <v>150070</v>
      </c>
      <c r="C117" s="44" t="s">
        <v>72</v>
      </c>
      <c r="D117" s="70">
        <v>0</v>
      </c>
      <c r="E117" s="70">
        <v>0</v>
      </c>
      <c r="F117" s="70">
        <v>0</v>
      </c>
      <c r="G117" s="60">
        <f>(Table14[[#This Row],[Medžiagos ir gaminiai, EUR be PVM]]+Table14[[#This Row],[Mašinų ir mechanizmų darbas, EUR be PVM]]+Table14[[#This Row],[Darbo užmokestis ir pridėtinės išlaidos, EUR be PVM]])</f>
        <v>0</v>
      </c>
      <c r="N117" s="24"/>
    </row>
    <row r="118" spans="2:14" ht="15" customHeight="1" outlineLevel="1" x14ac:dyDescent="0.25">
      <c r="B118" s="42">
        <v>150090</v>
      </c>
      <c r="C118" s="43" t="s">
        <v>58</v>
      </c>
      <c r="D118" s="61">
        <f>SUM(D119)</f>
        <v>0</v>
      </c>
      <c r="E118" s="61">
        <f t="shared" ref="E118:G118" si="18">SUM(E119)</f>
        <v>0</v>
      </c>
      <c r="F118" s="61">
        <f t="shared" si="18"/>
        <v>0</v>
      </c>
      <c r="G118" s="61">
        <f t="shared" si="18"/>
        <v>0</v>
      </c>
    </row>
    <row r="119" spans="2:14" s="24" customFormat="1" ht="15" outlineLevel="1" x14ac:dyDescent="0.25">
      <c r="B119" s="45">
        <v>150090</v>
      </c>
      <c r="C119" s="44" t="s">
        <v>59</v>
      </c>
      <c r="D119" s="70">
        <v>0</v>
      </c>
      <c r="E119" s="70">
        <v>0</v>
      </c>
      <c r="F119" s="70">
        <v>0</v>
      </c>
      <c r="G119" s="60">
        <f>(Table14[[#This Row],[Medžiagos ir gaminiai, EUR be PVM]]+Table14[[#This Row],[Mašinų ir mechanizmų darbas, EUR be PVM]]+Table14[[#This Row],[Darbo užmokestis ir pridėtinės išlaidos, EUR be PVM]])</f>
        <v>0</v>
      </c>
      <c r="H119" s="225"/>
      <c r="N119" s="23"/>
    </row>
    <row r="120" spans="2:14" ht="15" x14ac:dyDescent="0.25">
      <c r="B120" s="35">
        <v>160000</v>
      </c>
      <c r="C120" s="40" t="s">
        <v>28</v>
      </c>
      <c r="D120" s="62">
        <f>SUM(D121+D124)</f>
        <v>2000</v>
      </c>
      <c r="E120" s="62">
        <f t="shared" ref="E120:G120" si="19">SUM(E121+E124)</f>
        <v>1000</v>
      </c>
      <c r="F120" s="62">
        <f t="shared" si="19"/>
        <v>2000</v>
      </c>
      <c r="G120" s="62">
        <f t="shared" si="19"/>
        <v>5000</v>
      </c>
      <c r="N120" s="24"/>
    </row>
    <row r="121" spans="2:14" ht="15" customHeight="1" outlineLevel="1" x14ac:dyDescent="0.25">
      <c r="B121" s="42">
        <v>160010</v>
      </c>
      <c r="C121" s="43" t="s">
        <v>29</v>
      </c>
      <c r="D121" s="61">
        <f>SUM(D122:D123)</f>
        <v>0</v>
      </c>
      <c r="E121" s="61">
        <f t="shared" ref="E121:G121" si="20">SUM(E122:E123)</f>
        <v>0</v>
      </c>
      <c r="F121" s="61">
        <f t="shared" si="20"/>
        <v>0</v>
      </c>
      <c r="G121" s="61">
        <f t="shared" si="20"/>
        <v>0</v>
      </c>
    </row>
    <row r="122" spans="2:14" ht="15" outlineLevel="1" x14ac:dyDescent="0.25">
      <c r="B122" s="46">
        <v>160010</v>
      </c>
      <c r="C122" s="44" t="s">
        <v>73</v>
      </c>
      <c r="D122" s="70">
        <v>0</v>
      </c>
      <c r="E122" s="70">
        <v>0</v>
      </c>
      <c r="F122" s="70">
        <v>0</v>
      </c>
      <c r="G122" s="60">
        <f>(Table14[[#This Row],[Medžiagos ir gaminiai, EUR be PVM]]+Table14[[#This Row],[Mašinų ir mechanizmų darbas, EUR be PVM]]+Table14[[#This Row],[Darbo užmokestis ir pridėtinės išlaidos, EUR be PVM]])</f>
        <v>0</v>
      </c>
    </row>
    <row r="123" spans="2:14" ht="15" outlineLevel="1" x14ac:dyDescent="0.25">
      <c r="B123" s="46">
        <v>160010</v>
      </c>
      <c r="C123" s="44" t="s">
        <v>74</v>
      </c>
      <c r="D123" s="70">
        <v>0</v>
      </c>
      <c r="E123" s="70">
        <v>0</v>
      </c>
      <c r="F123" s="70">
        <v>0</v>
      </c>
      <c r="G123" s="60">
        <f>(Table14[[#This Row],[Medžiagos ir gaminiai, EUR be PVM]]+Table14[[#This Row],[Mašinų ir mechanizmų darbas, EUR be PVM]]+Table14[[#This Row],[Darbo užmokestis ir pridėtinės išlaidos, EUR be PVM]])</f>
        <v>0</v>
      </c>
    </row>
    <row r="124" spans="2:14" ht="15" customHeight="1" outlineLevel="1" x14ac:dyDescent="0.25">
      <c r="B124" s="42">
        <v>160030</v>
      </c>
      <c r="C124" s="43" t="s">
        <v>29</v>
      </c>
      <c r="D124" s="61">
        <f>SUM(D125)</f>
        <v>2000</v>
      </c>
      <c r="E124" s="61">
        <f t="shared" ref="E124:G124" si="21">SUM(E125)</f>
        <v>1000</v>
      </c>
      <c r="F124" s="61">
        <f t="shared" si="21"/>
        <v>2000</v>
      </c>
      <c r="G124" s="61">
        <f t="shared" si="21"/>
        <v>5000</v>
      </c>
    </row>
    <row r="125" spans="2:14" ht="15" outlineLevel="1" x14ac:dyDescent="0.25">
      <c r="B125" s="46">
        <v>160030</v>
      </c>
      <c r="C125" s="44" t="s">
        <v>30</v>
      </c>
      <c r="D125" s="70">
        <v>2000</v>
      </c>
      <c r="E125" s="70">
        <v>1000</v>
      </c>
      <c r="F125" s="70">
        <v>2000</v>
      </c>
      <c r="G125" s="60">
        <f>(Table14[[#This Row],[Medžiagos ir gaminiai, EUR be PVM]]+Table14[[#This Row],[Mašinų ir mechanizmų darbas, EUR be PVM]]+Table14[[#This Row],[Darbo užmokestis ir pridėtinės išlaidos, EUR be PVM]])</f>
        <v>5000</v>
      </c>
    </row>
    <row r="126" spans="2:14" ht="15" x14ac:dyDescent="0.25">
      <c r="B126" s="35">
        <v>170000</v>
      </c>
      <c r="C126" s="40" t="s">
        <v>31</v>
      </c>
      <c r="D126" s="62">
        <f t="shared" ref="D126:G126" si="22">SUM(D127:D128)</f>
        <v>1400</v>
      </c>
      <c r="E126" s="62">
        <f t="shared" si="22"/>
        <v>900</v>
      </c>
      <c r="F126" s="62">
        <f t="shared" si="22"/>
        <v>1400</v>
      </c>
      <c r="G126" s="62">
        <f t="shared" si="22"/>
        <v>3700</v>
      </c>
    </row>
    <row r="127" spans="2:14" ht="15" outlineLevel="1" x14ac:dyDescent="0.25">
      <c r="B127" s="45">
        <v>170010</v>
      </c>
      <c r="C127" s="44" t="s">
        <v>61</v>
      </c>
      <c r="D127" s="70">
        <v>1200</v>
      </c>
      <c r="E127" s="70">
        <v>800</v>
      </c>
      <c r="F127" s="70">
        <v>1200</v>
      </c>
      <c r="G127" s="60">
        <f>(Table14[[#This Row],[Medžiagos ir gaminiai, EUR be PVM]]+Table14[[#This Row],[Mašinų ir mechanizmų darbas, EUR be PVM]]+Table14[[#This Row],[Darbo užmokestis ir pridėtinės išlaidos, EUR be PVM]])</f>
        <v>3200</v>
      </c>
    </row>
    <row r="128" spans="2:14" ht="15" outlineLevel="1" x14ac:dyDescent="0.25">
      <c r="B128" s="45">
        <v>170020</v>
      </c>
      <c r="C128" s="44" t="s">
        <v>33</v>
      </c>
      <c r="D128" s="70">
        <v>200</v>
      </c>
      <c r="E128" s="70">
        <v>100</v>
      </c>
      <c r="F128" s="70">
        <v>200</v>
      </c>
      <c r="G128" s="60">
        <f>(Table14[[#This Row],[Medžiagos ir gaminiai, EUR be PVM]]+Table14[[#This Row],[Mašinų ir mechanizmų darbas, EUR be PVM]]+Table14[[#This Row],[Darbo užmokestis ir pridėtinės išlaidos, EUR be PVM]])</f>
        <v>500</v>
      </c>
    </row>
    <row r="129" spans="2:7" ht="15" x14ac:dyDescent="0.25">
      <c r="B129" s="35">
        <v>190000</v>
      </c>
      <c r="C129" s="40" t="s">
        <v>34</v>
      </c>
      <c r="D129" s="62">
        <f>SUM(D130+D135+D138+D140)</f>
        <v>43300</v>
      </c>
      <c r="E129" s="62">
        <f t="shared" ref="E129:G129" si="23">SUM(E130+E135+E138+E140)</f>
        <v>4900</v>
      </c>
      <c r="F129" s="62">
        <f t="shared" si="23"/>
        <v>55542</v>
      </c>
      <c r="G129" s="62">
        <f t="shared" si="23"/>
        <v>103742</v>
      </c>
    </row>
    <row r="130" spans="2:7" ht="15" customHeight="1" outlineLevel="1" x14ac:dyDescent="0.25">
      <c r="B130" s="42">
        <v>190040</v>
      </c>
      <c r="C130" s="43" t="s">
        <v>62</v>
      </c>
      <c r="D130" s="61">
        <f>SUM(D131:D134)</f>
        <v>0</v>
      </c>
      <c r="E130" s="61">
        <f t="shared" ref="E130:G130" si="24">SUM(E131:E134)</f>
        <v>80</v>
      </c>
      <c r="F130" s="61">
        <f t="shared" si="24"/>
        <v>200</v>
      </c>
      <c r="G130" s="61">
        <f t="shared" si="24"/>
        <v>280</v>
      </c>
    </row>
    <row r="131" spans="2:7" ht="15" outlineLevel="1" x14ac:dyDescent="0.25">
      <c r="B131" s="46">
        <v>190040</v>
      </c>
      <c r="C131" s="44" t="s">
        <v>63</v>
      </c>
      <c r="D131" s="70">
        <v>0</v>
      </c>
      <c r="E131" s="70">
        <v>20</v>
      </c>
      <c r="F131" s="70">
        <v>50</v>
      </c>
      <c r="G131" s="60">
        <f>(Table14[[#This Row],[Medžiagos ir gaminiai, EUR be PVM]]+Table14[[#This Row],[Mašinų ir mechanizmų darbas, EUR be PVM]]+Table14[[#This Row],[Darbo užmokestis ir pridėtinės išlaidos, EUR be PVM]])</f>
        <v>70</v>
      </c>
    </row>
    <row r="132" spans="2:7" ht="15" outlineLevel="1" x14ac:dyDescent="0.25">
      <c r="B132" s="46">
        <v>190040</v>
      </c>
      <c r="C132" s="44" t="s">
        <v>64</v>
      </c>
      <c r="D132" s="70">
        <v>0</v>
      </c>
      <c r="E132" s="70">
        <v>20</v>
      </c>
      <c r="F132" s="70">
        <v>50</v>
      </c>
      <c r="G132" s="60">
        <f>(Table14[[#This Row],[Medžiagos ir gaminiai, EUR be PVM]]+Table14[[#This Row],[Mašinų ir mechanizmų darbas, EUR be PVM]]+Table14[[#This Row],[Darbo užmokestis ir pridėtinės išlaidos, EUR be PVM]])</f>
        <v>70</v>
      </c>
    </row>
    <row r="133" spans="2:7" ht="15" outlineLevel="1" x14ac:dyDescent="0.25">
      <c r="B133" s="46">
        <v>190040</v>
      </c>
      <c r="C133" s="44" t="s">
        <v>65</v>
      </c>
      <c r="D133" s="70">
        <v>0</v>
      </c>
      <c r="E133" s="70">
        <v>20</v>
      </c>
      <c r="F133" s="70">
        <v>50</v>
      </c>
      <c r="G133" s="60">
        <f>(Table14[[#This Row],[Medžiagos ir gaminiai, EUR be PVM]]+Table14[[#This Row],[Mašinų ir mechanizmų darbas, EUR be PVM]]+Table14[[#This Row],[Darbo užmokestis ir pridėtinės išlaidos, EUR be PVM]])</f>
        <v>70</v>
      </c>
    </row>
    <row r="134" spans="2:7" ht="15" outlineLevel="1" x14ac:dyDescent="0.25">
      <c r="B134" s="46">
        <v>190040</v>
      </c>
      <c r="C134" s="44" t="s">
        <v>75</v>
      </c>
      <c r="D134" s="70">
        <v>0</v>
      </c>
      <c r="E134" s="70">
        <v>20</v>
      </c>
      <c r="F134" s="70">
        <v>50</v>
      </c>
      <c r="G134" s="60">
        <f>(Table14[[#This Row],[Medžiagos ir gaminiai, EUR be PVM]]+Table14[[#This Row],[Mašinų ir mechanizmų darbas, EUR be PVM]]+Table14[[#This Row],[Darbo užmokestis ir pridėtinės išlaidos, EUR be PVM]])</f>
        <v>70</v>
      </c>
    </row>
    <row r="135" spans="2:7" ht="15" customHeight="1" outlineLevel="1" x14ac:dyDescent="0.25">
      <c r="B135" s="42">
        <v>190050</v>
      </c>
      <c r="C135" s="43" t="s">
        <v>35</v>
      </c>
      <c r="D135" s="61">
        <f>SUM(D136:D137)</f>
        <v>37000</v>
      </c>
      <c r="E135" s="61">
        <f t="shared" ref="E135:G135" si="25">SUM(E136:E137)</f>
        <v>3000</v>
      </c>
      <c r="F135" s="61">
        <f t="shared" si="25"/>
        <v>39000</v>
      </c>
      <c r="G135" s="61">
        <f t="shared" si="25"/>
        <v>79000</v>
      </c>
    </row>
    <row r="136" spans="2:7" ht="15" outlineLevel="1" x14ac:dyDescent="0.25">
      <c r="B136" s="46">
        <v>190050</v>
      </c>
      <c r="C136" s="44" t="s">
        <v>66</v>
      </c>
      <c r="D136" s="70">
        <v>35000</v>
      </c>
      <c r="E136" s="70">
        <v>2000</v>
      </c>
      <c r="F136" s="70">
        <v>36000</v>
      </c>
      <c r="G136" s="60">
        <f>(Table14[[#This Row],[Medžiagos ir gaminiai, EUR be PVM]]+Table14[[#This Row],[Mašinų ir mechanizmų darbas, EUR be PVM]]+Table14[[#This Row],[Darbo užmokestis ir pridėtinės išlaidos, EUR be PVM]])</f>
        <v>73000</v>
      </c>
    </row>
    <row r="137" spans="2:7" ht="15" outlineLevel="1" x14ac:dyDescent="0.25">
      <c r="B137" s="46">
        <v>190050</v>
      </c>
      <c r="C137" s="44" t="s">
        <v>67</v>
      </c>
      <c r="D137" s="70">
        <v>2000</v>
      </c>
      <c r="E137" s="70">
        <v>1000</v>
      </c>
      <c r="F137" s="70">
        <v>3000</v>
      </c>
      <c r="G137" s="60">
        <f>(Table14[[#This Row],[Medžiagos ir gaminiai, EUR be PVM]]+Table14[[#This Row],[Mašinų ir mechanizmų darbas, EUR be PVM]]+Table14[[#This Row],[Darbo užmokestis ir pridėtinės išlaidos, EUR be PVM]])</f>
        <v>6000</v>
      </c>
    </row>
    <row r="138" spans="2:7" ht="15" customHeight="1" outlineLevel="1" x14ac:dyDescent="0.25">
      <c r="B138" s="42">
        <v>190060</v>
      </c>
      <c r="C138" s="43" t="s">
        <v>36</v>
      </c>
      <c r="D138" s="61">
        <f>SUM(D139)</f>
        <v>0</v>
      </c>
      <c r="E138" s="61">
        <f t="shared" ref="E138:G138" si="26">SUM(E139)</f>
        <v>20</v>
      </c>
      <c r="F138" s="61">
        <f t="shared" si="26"/>
        <v>10442</v>
      </c>
      <c r="G138" s="61">
        <f t="shared" si="26"/>
        <v>10462</v>
      </c>
    </row>
    <row r="139" spans="2:7" ht="15" outlineLevel="1" x14ac:dyDescent="0.25">
      <c r="B139" s="46">
        <v>190060</v>
      </c>
      <c r="C139" s="44" t="s">
        <v>36</v>
      </c>
      <c r="D139" s="70">
        <v>0</v>
      </c>
      <c r="E139" s="70">
        <v>20</v>
      </c>
      <c r="F139" s="70">
        <v>10442</v>
      </c>
      <c r="G139" s="60">
        <f>(Table14[[#This Row],[Medžiagos ir gaminiai, EUR be PVM]]+Table14[[#This Row],[Mašinų ir mechanizmų darbas, EUR be PVM]]+Table14[[#This Row],[Darbo užmokestis ir pridėtinės išlaidos, EUR be PVM]])</f>
        <v>10462</v>
      </c>
    </row>
    <row r="140" spans="2:7" ht="15" customHeight="1" outlineLevel="1" x14ac:dyDescent="0.25">
      <c r="B140" s="42">
        <v>190070</v>
      </c>
      <c r="C140" s="43" t="s">
        <v>37</v>
      </c>
      <c r="D140" s="61">
        <f>SUM(D141:D146)</f>
        <v>6300</v>
      </c>
      <c r="E140" s="61">
        <f t="shared" ref="E140:G140" si="27">SUM(E141:E146)</f>
        <v>1800</v>
      </c>
      <c r="F140" s="61">
        <f t="shared" si="27"/>
        <v>5900</v>
      </c>
      <c r="G140" s="61">
        <f t="shared" si="27"/>
        <v>14000</v>
      </c>
    </row>
    <row r="141" spans="2:7" ht="16.5" customHeight="1" outlineLevel="1" x14ac:dyDescent="0.25">
      <c r="B141" s="50">
        <v>190070</v>
      </c>
      <c r="C141" s="69" t="s">
        <v>76</v>
      </c>
      <c r="D141" s="70">
        <v>2000</v>
      </c>
      <c r="E141" s="70">
        <v>500</v>
      </c>
      <c r="F141" s="70">
        <v>2500</v>
      </c>
      <c r="G141" s="63">
        <f>(Table14[[#This Row],[Medžiagos ir gaminiai, EUR be PVM]]+Table14[[#This Row],[Mašinų ir mechanizmų darbas, EUR be PVM]]+Table14[[#This Row],[Darbo užmokestis ir pridėtinės išlaidos, EUR be PVM]])</f>
        <v>5000</v>
      </c>
    </row>
    <row r="142" spans="2:7" ht="16.5" customHeight="1" outlineLevel="1" x14ac:dyDescent="0.25">
      <c r="B142" s="50">
        <v>190070</v>
      </c>
      <c r="C142" s="56" t="s">
        <v>77</v>
      </c>
      <c r="D142" s="70">
        <v>1000</v>
      </c>
      <c r="E142" s="70">
        <v>500</v>
      </c>
      <c r="F142" s="70">
        <v>500</v>
      </c>
      <c r="G142" s="63">
        <f>(Table14[[#This Row],[Medžiagos ir gaminiai, EUR be PVM]]+Table14[[#This Row],[Mašinų ir mechanizmų darbas, EUR be PVM]]+Table14[[#This Row],[Darbo užmokestis ir pridėtinės išlaidos, EUR be PVM]])</f>
        <v>2000</v>
      </c>
    </row>
    <row r="143" spans="2:7" ht="16.5" customHeight="1" outlineLevel="1" x14ac:dyDescent="0.25">
      <c r="B143" s="50">
        <v>190070</v>
      </c>
      <c r="C143" s="56" t="s">
        <v>78</v>
      </c>
      <c r="D143" s="70">
        <v>500</v>
      </c>
      <c r="E143" s="70">
        <v>100</v>
      </c>
      <c r="F143" s="70">
        <v>100</v>
      </c>
      <c r="G143" s="63">
        <f>(Table14[[#This Row],[Medžiagos ir gaminiai, EUR be PVM]]+Table14[[#This Row],[Mašinų ir mechanizmų darbas, EUR be PVM]]+Table14[[#This Row],[Darbo užmokestis ir pridėtinės išlaidos, EUR be PVM]])</f>
        <v>700</v>
      </c>
    </row>
    <row r="144" spans="2:7" ht="16.5" customHeight="1" outlineLevel="1" x14ac:dyDescent="0.25">
      <c r="B144" s="50">
        <v>190070</v>
      </c>
      <c r="C144" s="56" t="s">
        <v>79</v>
      </c>
      <c r="D144" s="70">
        <v>500</v>
      </c>
      <c r="E144" s="70">
        <v>100</v>
      </c>
      <c r="F144" s="70">
        <v>100</v>
      </c>
      <c r="G144" s="63">
        <f>(Table14[[#This Row],[Medžiagos ir gaminiai, EUR be PVM]]+Table14[[#This Row],[Mašinų ir mechanizmų darbas, EUR be PVM]]+Table14[[#This Row],[Darbo užmokestis ir pridėtinės išlaidos, EUR be PVM]])</f>
        <v>700</v>
      </c>
    </row>
    <row r="145" spans="2:8" ht="16.5" customHeight="1" outlineLevel="1" x14ac:dyDescent="0.25">
      <c r="B145" s="50">
        <v>190070</v>
      </c>
      <c r="C145" s="56" t="s">
        <v>80</v>
      </c>
      <c r="D145" s="70">
        <v>2000</v>
      </c>
      <c r="E145" s="70">
        <v>500</v>
      </c>
      <c r="F145" s="70">
        <v>2500</v>
      </c>
      <c r="G145" s="63">
        <f>(Table14[[#This Row],[Medžiagos ir gaminiai, EUR be PVM]]+Table14[[#This Row],[Mašinų ir mechanizmų darbas, EUR be PVM]]+Table14[[#This Row],[Darbo užmokestis ir pridėtinės išlaidos, EUR be PVM]])</f>
        <v>5000</v>
      </c>
    </row>
    <row r="146" spans="2:8" ht="16.5" customHeight="1" outlineLevel="1" x14ac:dyDescent="0.25">
      <c r="B146" s="50">
        <v>190070</v>
      </c>
      <c r="C146" s="56" t="s">
        <v>81</v>
      </c>
      <c r="D146" s="70">
        <v>300</v>
      </c>
      <c r="E146" s="70">
        <v>100</v>
      </c>
      <c r="F146" s="70">
        <v>200</v>
      </c>
      <c r="G146" s="63">
        <f>(Table14[[#This Row],[Medžiagos ir gaminiai, EUR be PVM]]+Table14[[#This Row],[Mašinų ir mechanizmų darbas, EUR be PVM]]+Table14[[#This Row],[Darbo užmokestis ir pridėtinės išlaidos, EUR be PVM]])</f>
        <v>600</v>
      </c>
    </row>
    <row r="147" spans="2:8" ht="15.75" thickBot="1" x14ac:dyDescent="0.3">
      <c r="B147" s="57"/>
      <c r="C147" s="57" t="s">
        <v>498</v>
      </c>
      <c r="D147" s="64">
        <f>D129+D126+D120+D92+D28+D17+D15+D13+D8</f>
        <v>367350</v>
      </c>
      <c r="E147" s="64">
        <f t="shared" ref="E147:G147" si="28">E129+E126+E120+E92+E28+E17+E15+E13+E8</f>
        <v>99350</v>
      </c>
      <c r="F147" s="64">
        <f t="shared" si="28"/>
        <v>462592</v>
      </c>
      <c r="G147" s="71">
        <f t="shared" si="28"/>
        <v>929292</v>
      </c>
    </row>
    <row r="148" spans="2:8" thickTop="1" thickBot="1" x14ac:dyDescent="0.3">
      <c r="B148" s="26"/>
      <c r="C148" s="26" t="s">
        <v>499</v>
      </c>
      <c r="D148" s="66">
        <f>+D147*0.21</f>
        <v>77143.5</v>
      </c>
      <c r="E148" s="66">
        <f>+E147*0.21</f>
        <v>20863.5</v>
      </c>
      <c r="F148" s="66">
        <f>+F147*0.21</f>
        <v>97144.319999999992</v>
      </c>
      <c r="G148" s="65">
        <f>+G147*0.21</f>
        <v>195151.32</v>
      </c>
    </row>
    <row r="149" spans="2:8" thickTop="1" thickBot="1" x14ac:dyDescent="0.3">
      <c r="B149" s="26"/>
      <c r="C149" s="26" t="s">
        <v>500</v>
      </c>
      <c r="D149" s="67">
        <f t="shared" ref="D149:G149" si="29">+D147+D148</f>
        <v>444493.5</v>
      </c>
      <c r="E149" s="67">
        <f t="shared" si="29"/>
        <v>120213.5</v>
      </c>
      <c r="F149" s="67">
        <f t="shared" si="29"/>
        <v>559736.31999999995</v>
      </c>
      <c r="G149" s="68">
        <f t="shared" si="29"/>
        <v>1124443.32</v>
      </c>
    </row>
    <row r="150" spans="2:8" ht="17.25" thickTop="1" x14ac:dyDescent="0.3"/>
    <row r="151" spans="2:8" ht="135" customHeight="1" x14ac:dyDescent="0.25">
      <c r="B151" s="133" t="s">
        <v>509</v>
      </c>
      <c r="C151" s="132"/>
      <c r="D151" s="132"/>
      <c r="E151" s="132"/>
      <c r="F151" s="132"/>
      <c r="G151" s="23"/>
    </row>
    <row r="152" spans="2:8" customFormat="1" ht="135" customHeight="1" x14ac:dyDescent="0.25">
      <c r="B152" s="132"/>
      <c r="C152" s="132"/>
      <c r="D152" s="132"/>
      <c r="E152" s="132"/>
      <c r="F152" s="132"/>
      <c r="G152" s="132"/>
      <c r="H152" s="228"/>
    </row>
    <row r="153" spans="2:8" x14ac:dyDescent="0.3">
      <c r="D153" s="130"/>
      <c r="E153" s="130"/>
      <c r="F153" s="130"/>
      <c r="G153" s="130"/>
    </row>
  </sheetData>
  <sheetProtection formatCells="0" formatColumns="0" formatRows="0" insertColumns="0" insertRows="0" insertHyperlinks="0" deleteColumns="0" deleteRows="0" sort="0" autoFilter="0" pivotTables="0"/>
  <mergeCells count="4">
    <mergeCell ref="D153:G153"/>
    <mergeCell ref="B1:G1"/>
    <mergeCell ref="B152:G152"/>
    <mergeCell ref="B151:F151"/>
  </mergeCells>
  <phoneticPr fontId="24" type="noConversion"/>
  <pageMargins left="0.70866141732283472" right="0.70866141732283472" top="0.74803149606299213" bottom="0.74803149606299213" header="0.31496062992125984" footer="0.31496062992125984"/>
  <pageSetup scale="24"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85</v>
      </c>
    </row>
    <row r="3" spans="1:1" x14ac:dyDescent="0.25">
      <c r="A3" s="16" t="s">
        <v>42</v>
      </c>
    </row>
    <row r="4" spans="1:1" x14ac:dyDescent="0.25">
      <c r="A4" s="16" t="s">
        <v>505</v>
      </c>
    </row>
    <row r="5" spans="1:1" x14ac:dyDescent="0.25">
      <c r="A5" s="16" t="s">
        <v>45</v>
      </c>
    </row>
    <row r="6" spans="1:1" x14ac:dyDescent="0.25">
      <c r="A6" s="16" t="s">
        <v>86</v>
      </c>
    </row>
    <row r="7" spans="1:1" x14ac:dyDescent="0.25">
      <c r="A7" s="16" t="s">
        <v>87</v>
      </c>
    </row>
    <row r="8" spans="1:1" x14ac:dyDescent="0.25">
      <c r="A8" s="16" t="s">
        <v>60</v>
      </c>
    </row>
    <row r="9" spans="1:1" x14ac:dyDescent="0.25">
      <c r="A9" s="16" t="s">
        <v>47</v>
      </c>
    </row>
    <row r="10" spans="1:1" x14ac:dyDescent="0.25">
      <c r="A10" s="16" t="s">
        <v>88</v>
      </c>
    </row>
    <row r="11" spans="1:1" x14ac:dyDescent="0.25">
      <c r="A11" s="16" t="s">
        <v>89</v>
      </c>
    </row>
    <row r="12" spans="1:1" x14ac:dyDescent="0.25">
      <c r="A12" s="16"/>
    </row>
    <row r="13" spans="1:1" x14ac:dyDescent="0.25">
      <c r="A13" s="16"/>
    </row>
    <row r="14" spans="1:1" x14ac:dyDescent="0.25">
      <c r="A14" s="16"/>
    </row>
    <row r="15" spans="1:1" x14ac:dyDescent="0.25">
      <c r="A15" s="16"/>
    </row>
    <row r="16" spans="1:1" x14ac:dyDescent="0.25">
      <c r="A16" s="16"/>
    </row>
    <row r="17" spans="1:1" x14ac:dyDescent="0.25">
      <c r="A17" s="16"/>
    </row>
    <row r="18" spans="1:1" x14ac:dyDescent="0.25">
      <c r="A18" s="1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F302"/>
  <sheetViews>
    <sheetView zoomScale="115" zoomScaleNormal="115" workbookViewId="0">
      <pane xSplit="3" ySplit="5" topLeftCell="D146" activePane="bottomRight" state="frozen"/>
      <selection pane="topRight" activeCell="B476" sqref="B476:D476"/>
      <selection pane="bottomLeft" activeCell="B476" sqref="B476:D476"/>
      <selection pane="bottomRight" activeCell="D150" sqref="D150:D157"/>
    </sheetView>
  </sheetViews>
  <sheetFormatPr defaultColWidth="9.140625" defaultRowHeight="11.25" x14ac:dyDescent="0.2"/>
  <cols>
    <col min="1" max="1" width="7" style="121" customWidth="1"/>
    <col min="2" max="2" width="11.5703125" style="121" customWidth="1"/>
    <col min="3" max="3" width="7.42578125" style="12" customWidth="1"/>
    <col min="4" max="4" width="23.42578125" style="122" customWidth="1"/>
    <col min="5" max="5" width="33.85546875" style="122" customWidth="1"/>
    <col min="6" max="6" width="38.42578125" style="11" customWidth="1"/>
    <col min="7" max="16384" width="9.140625" style="2"/>
  </cols>
  <sheetData>
    <row r="1" spans="1:6" ht="28.5" customHeight="1" x14ac:dyDescent="0.2">
      <c r="A1" s="72"/>
      <c r="B1" s="72"/>
      <c r="C1" s="1"/>
      <c r="D1" s="73"/>
      <c r="E1" s="73"/>
      <c r="F1" s="74"/>
    </row>
    <row r="2" spans="1:6" ht="18" x14ac:dyDescent="0.2">
      <c r="A2" s="17" t="s">
        <v>510</v>
      </c>
      <c r="B2" s="17"/>
      <c r="C2" s="1"/>
      <c r="D2" s="73"/>
      <c r="E2" s="73"/>
      <c r="F2" s="74"/>
    </row>
    <row r="3" spans="1:6" ht="13.5" customHeight="1" x14ac:dyDescent="0.2">
      <c r="A3" s="18" t="s">
        <v>511</v>
      </c>
      <c r="B3" s="18"/>
      <c r="C3" s="3"/>
      <c r="D3" s="75"/>
      <c r="E3" s="75"/>
      <c r="F3" s="76"/>
    </row>
    <row r="4" spans="1:6" ht="91.5" customHeight="1" x14ac:dyDescent="0.2">
      <c r="A4" s="4" t="s">
        <v>90</v>
      </c>
      <c r="B4" s="4" t="s">
        <v>91</v>
      </c>
      <c r="C4" s="5" t="s">
        <v>92</v>
      </c>
      <c r="D4" s="6" t="s">
        <v>38</v>
      </c>
      <c r="E4" s="6" t="s">
        <v>93</v>
      </c>
      <c r="F4" s="6" t="s">
        <v>94</v>
      </c>
    </row>
    <row r="5" spans="1:6" ht="13.5" x14ac:dyDescent="0.2">
      <c r="A5" s="77" t="s">
        <v>95</v>
      </c>
      <c r="B5" s="7"/>
      <c r="C5" s="7"/>
      <c r="D5" s="78" t="s">
        <v>8</v>
      </c>
      <c r="E5" s="79"/>
      <c r="F5" s="80"/>
    </row>
    <row r="6" spans="1:6" ht="27" x14ac:dyDescent="0.2">
      <c r="A6" s="81" t="s">
        <v>96</v>
      </c>
      <c r="B6" s="82" t="s">
        <v>97</v>
      </c>
      <c r="C6" s="14">
        <v>100010</v>
      </c>
      <c r="D6" s="83" t="s">
        <v>98</v>
      </c>
      <c r="E6" s="83" t="s">
        <v>98</v>
      </c>
      <c r="F6" s="84" t="s">
        <v>99</v>
      </c>
    </row>
    <row r="7" spans="1:6" ht="27" x14ac:dyDescent="0.2">
      <c r="A7" s="81" t="s">
        <v>100</v>
      </c>
      <c r="B7" s="82" t="s">
        <v>101</v>
      </c>
      <c r="C7" s="14">
        <v>100020</v>
      </c>
      <c r="D7" s="83" t="s">
        <v>9</v>
      </c>
      <c r="E7" s="83" t="s">
        <v>9</v>
      </c>
      <c r="F7" s="84" t="s">
        <v>102</v>
      </c>
    </row>
    <row r="8" spans="1:6" ht="24" customHeight="1" x14ac:dyDescent="0.2">
      <c r="A8" s="179" t="s">
        <v>103</v>
      </c>
      <c r="B8" s="142" t="s">
        <v>104</v>
      </c>
      <c r="C8" s="163">
        <v>100030</v>
      </c>
      <c r="D8" s="165" t="s">
        <v>104</v>
      </c>
      <c r="E8" s="184" t="s">
        <v>512</v>
      </c>
      <c r="F8" s="84" t="s">
        <v>105</v>
      </c>
    </row>
    <row r="9" spans="1:6" ht="13.5" x14ac:dyDescent="0.2">
      <c r="A9" s="180"/>
      <c r="B9" s="143"/>
      <c r="C9" s="164"/>
      <c r="D9" s="166"/>
      <c r="E9" s="185"/>
      <c r="F9" s="84" t="s">
        <v>7</v>
      </c>
    </row>
    <row r="10" spans="1:6" ht="40.5" customHeight="1" x14ac:dyDescent="0.2">
      <c r="A10" s="180"/>
      <c r="B10" s="143"/>
      <c r="C10" s="164"/>
      <c r="D10" s="166"/>
      <c r="E10" s="185"/>
      <c r="F10" s="84" t="s">
        <v>106</v>
      </c>
    </row>
    <row r="11" spans="1:6" ht="27" customHeight="1" x14ac:dyDescent="0.2">
      <c r="A11" s="180"/>
      <c r="B11" s="143"/>
      <c r="C11" s="164"/>
      <c r="D11" s="166"/>
      <c r="E11" s="185"/>
      <c r="F11" s="86" t="s">
        <v>82</v>
      </c>
    </row>
    <row r="12" spans="1:6" ht="13.5" customHeight="1" x14ac:dyDescent="0.2">
      <c r="A12" s="180"/>
      <c r="B12" s="143"/>
      <c r="C12" s="164"/>
      <c r="D12" s="166"/>
      <c r="E12" s="185"/>
      <c r="F12" s="86" t="s">
        <v>513</v>
      </c>
    </row>
    <row r="13" spans="1:6" ht="13.5" customHeight="1" x14ac:dyDescent="0.2">
      <c r="A13" s="180"/>
      <c r="B13" s="143"/>
      <c r="C13" s="164"/>
      <c r="D13" s="166"/>
      <c r="E13" s="185"/>
      <c r="F13" s="86" t="s">
        <v>514</v>
      </c>
    </row>
    <row r="14" spans="1:6" ht="15" customHeight="1" x14ac:dyDescent="0.2">
      <c r="A14" s="180"/>
      <c r="B14" s="143"/>
      <c r="C14" s="164"/>
      <c r="D14" s="166"/>
      <c r="E14" s="186"/>
      <c r="F14" s="84" t="s">
        <v>107</v>
      </c>
    </row>
    <row r="15" spans="1:6" ht="13.5" customHeight="1" x14ac:dyDescent="0.2">
      <c r="A15" s="181"/>
      <c r="B15" s="144"/>
      <c r="C15" s="182"/>
      <c r="D15" s="183"/>
      <c r="E15" s="83" t="s">
        <v>104</v>
      </c>
      <c r="F15" s="84" t="s">
        <v>108</v>
      </c>
    </row>
    <row r="16" spans="1:6" ht="13.5" customHeight="1" x14ac:dyDescent="0.2">
      <c r="A16" s="81" t="s">
        <v>109</v>
      </c>
      <c r="B16" s="82"/>
      <c r="C16" s="14">
        <v>100040</v>
      </c>
      <c r="D16" s="83" t="s">
        <v>110</v>
      </c>
      <c r="E16" s="83" t="s">
        <v>110</v>
      </c>
      <c r="F16" s="84" t="s">
        <v>110</v>
      </c>
    </row>
    <row r="17" spans="1:6" ht="13.5" customHeight="1" x14ac:dyDescent="0.2">
      <c r="A17" s="77" t="s">
        <v>111</v>
      </c>
      <c r="B17" s="7"/>
      <c r="C17" s="7"/>
      <c r="D17" s="78" t="s">
        <v>10</v>
      </c>
      <c r="E17" s="79"/>
      <c r="F17" s="80"/>
    </row>
    <row r="18" spans="1:6" ht="27.75" customHeight="1" x14ac:dyDescent="0.2">
      <c r="A18" s="87" t="s">
        <v>112</v>
      </c>
      <c r="B18" s="88" t="s">
        <v>113</v>
      </c>
      <c r="C18" s="8">
        <v>110000</v>
      </c>
      <c r="D18" s="89" t="s">
        <v>113</v>
      </c>
      <c r="E18" s="90"/>
      <c r="F18" s="91"/>
    </row>
    <row r="19" spans="1:6" ht="24" customHeight="1" x14ac:dyDescent="0.2">
      <c r="A19" s="92" t="s">
        <v>114</v>
      </c>
      <c r="B19" s="92"/>
      <c r="C19" s="13">
        <v>110010</v>
      </c>
      <c r="D19" s="93" t="s">
        <v>115</v>
      </c>
      <c r="E19" s="93"/>
      <c r="F19" s="94" t="s">
        <v>116</v>
      </c>
    </row>
    <row r="20" spans="1:6" ht="28.5" customHeight="1" x14ac:dyDescent="0.2">
      <c r="A20" s="87" t="s">
        <v>117</v>
      </c>
      <c r="B20" s="87" t="s">
        <v>43</v>
      </c>
      <c r="C20" s="8">
        <v>120000</v>
      </c>
      <c r="D20" s="89" t="s">
        <v>11</v>
      </c>
      <c r="E20" s="90"/>
      <c r="F20" s="91"/>
    </row>
    <row r="21" spans="1:6" ht="27" customHeight="1" x14ac:dyDescent="0.2">
      <c r="A21" s="167" t="s">
        <v>118</v>
      </c>
      <c r="B21" s="170"/>
      <c r="C21" s="168">
        <v>120010</v>
      </c>
      <c r="D21" s="158" t="s">
        <v>12</v>
      </c>
      <c r="E21" s="169" t="s">
        <v>515</v>
      </c>
      <c r="F21" s="96" t="s">
        <v>119</v>
      </c>
    </row>
    <row r="22" spans="1:6" ht="13.5" customHeight="1" x14ac:dyDescent="0.2">
      <c r="A22" s="167"/>
      <c r="B22" s="171"/>
      <c r="C22" s="168"/>
      <c r="D22" s="158"/>
      <c r="E22" s="169"/>
      <c r="F22" s="85" t="s">
        <v>120</v>
      </c>
    </row>
    <row r="23" spans="1:6" ht="42" customHeight="1" x14ac:dyDescent="0.2">
      <c r="A23" s="167"/>
      <c r="B23" s="171"/>
      <c r="C23" s="168"/>
      <c r="D23" s="158"/>
      <c r="E23" s="169"/>
      <c r="F23" s="85" t="s">
        <v>121</v>
      </c>
    </row>
    <row r="24" spans="1:6" ht="36.75" customHeight="1" x14ac:dyDescent="0.2">
      <c r="A24" s="167"/>
      <c r="B24" s="171"/>
      <c r="C24" s="168"/>
      <c r="D24" s="158"/>
      <c r="E24" s="169"/>
      <c r="F24" s="85" t="s">
        <v>122</v>
      </c>
    </row>
    <row r="25" spans="1:6" ht="27" customHeight="1" x14ac:dyDescent="0.2">
      <c r="A25" s="167"/>
      <c r="B25" s="171"/>
      <c r="C25" s="168"/>
      <c r="D25" s="158"/>
      <c r="E25" s="169"/>
      <c r="F25" s="85" t="s">
        <v>123</v>
      </c>
    </row>
    <row r="26" spans="1:6" ht="35.25" customHeight="1" x14ac:dyDescent="0.2">
      <c r="A26" s="167"/>
      <c r="B26" s="171"/>
      <c r="C26" s="168"/>
      <c r="D26" s="158"/>
      <c r="E26" s="169"/>
      <c r="F26" s="85" t="s">
        <v>124</v>
      </c>
    </row>
    <row r="27" spans="1:6" ht="26.25" customHeight="1" x14ac:dyDescent="0.2">
      <c r="A27" s="167"/>
      <c r="B27" s="172"/>
      <c r="C27" s="168"/>
      <c r="D27" s="158"/>
      <c r="E27" s="169"/>
      <c r="F27" s="85" t="s">
        <v>125</v>
      </c>
    </row>
    <row r="28" spans="1:6" ht="22.5" customHeight="1" x14ac:dyDescent="0.2">
      <c r="A28" s="167" t="s">
        <v>126</v>
      </c>
      <c r="B28" s="92"/>
      <c r="C28" s="168">
        <v>120020</v>
      </c>
      <c r="D28" s="136" t="s">
        <v>13</v>
      </c>
      <c r="E28" s="169" t="s">
        <v>516</v>
      </c>
      <c r="F28" s="85" t="s">
        <v>127</v>
      </c>
    </row>
    <row r="29" spans="1:6" ht="26.25" customHeight="1" x14ac:dyDescent="0.2">
      <c r="A29" s="167"/>
      <c r="B29" s="170"/>
      <c r="C29" s="168"/>
      <c r="D29" s="136"/>
      <c r="E29" s="169"/>
      <c r="F29" s="85" t="s">
        <v>128</v>
      </c>
    </row>
    <row r="30" spans="1:6" ht="27" customHeight="1" x14ac:dyDescent="0.2">
      <c r="A30" s="167"/>
      <c r="B30" s="171"/>
      <c r="C30" s="168"/>
      <c r="D30" s="136"/>
      <c r="E30" s="169"/>
      <c r="F30" s="85" t="s">
        <v>129</v>
      </c>
    </row>
    <row r="31" spans="1:6" ht="22.5" customHeight="1" x14ac:dyDescent="0.2">
      <c r="A31" s="167"/>
      <c r="B31" s="171"/>
      <c r="C31" s="168"/>
      <c r="D31" s="136"/>
      <c r="E31" s="169"/>
      <c r="F31" s="85" t="s">
        <v>130</v>
      </c>
    </row>
    <row r="32" spans="1:6" ht="13.5" customHeight="1" x14ac:dyDescent="0.2">
      <c r="A32" s="167"/>
      <c r="B32" s="171"/>
      <c r="C32" s="168"/>
      <c r="D32" s="136"/>
      <c r="E32" s="169"/>
      <c r="F32" s="85" t="s">
        <v>131</v>
      </c>
    </row>
    <row r="33" spans="1:6" ht="13.5" customHeight="1" x14ac:dyDescent="0.2">
      <c r="A33" s="167"/>
      <c r="B33" s="172"/>
      <c r="C33" s="168"/>
      <c r="D33" s="136"/>
      <c r="E33" s="169"/>
      <c r="F33" s="85" t="s">
        <v>132</v>
      </c>
    </row>
    <row r="34" spans="1:6" ht="13.5" customHeight="1" x14ac:dyDescent="0.2">
      <c r="A34" s="87" t="s">
        <v>133</v>
      </c>
      <c r="B34" s="87" t="s">
        <v>134</v>
      </c>
      <c r="C34" s="8">
        <v>130000</v>
      </c>
      <c r="D34" s="89" t="s">
        <v>14</v>
      </c>
      <c r="E34" s="90"/>
      <c r="F34" s="91"/>
    </row>
    <row r="35" spans="1:6" ht="27" customHeight="1" x14ac:dyDescent="0.2">
      <c r="A35" s="134" t="s">
        <v>135</v>
      </c>
      <c r="B35" s="138"/>
      <c r="C35" s="135">
        <v>130010</v>
      </c>
      <c r="D35" s="158" t="s">
        <v>44</v>
      </c>
      <c r="E35" s="155" t="s">
        <v>136</v>
      </c>
      <c r="F35" s="96" t="s">
        <v>517</v>
      </c>
    </row>
    <row r="36" spans="1:6" ht="27" customHeight="1" x14ac:dyDescent="0.2">
      <c r="A36" s="134"/>
      <c r="B36" s="140"/>
      <c r="C36" s="135"/>
      <c r="D36" s="158"/>
      <c r="E36" s="155"/>
      <c r="F36" s="96" t="s">
        <v>518</v>
      </c>
    </row>
    <row r="37" spans="1:6" ht="40.5" customHeight="1" x14ac:dyDescent="0.2">
      <c r="A37" s="134"/>
      <c r="B37" s="139"/>
      <c r="C37" s="135"/>
      <c r="D37" s="158"/>
      <c r="E37" s="155"/>
      <c r="F37" s="96" t="s">
        <v>519</v>
      </c>
    </row>
    <row r="38" spans="1:6" ht="27" customHeight="1" x14ac:dyDescent="0.2">
      <c r="A38" s="134" t="s">
        <v>137</v>
      </c>
      <c r="B38" s="138"/>
      <c r="C38" s="154">
        <v>130020</v>
      </c>
      <c r="D38" s="136" t="s">
        <v>17</v>
      </c>
      <c r="E38" s="155" t="s">
        <v>138</v>
      </c>
      <c r="F38" s="84" t="s">
        <v>139</v>
      </c>
    </row>
    <row r="39" spans="1:6" ht="66.75" customHeight="1" x14ac:dyDescent="0.2">
      <c r="A39" s="134"/>
      <c r="B39" s="140"/>
      <c r="C39" s="154"/>
      <c r="D39" s="136"/>
      <c r="E39" s="155"/>
      <c r="F39" s="84" t="s">
        <v>140</v>
      </c>
    </row>
    <row r="40" spans="1:6" ht="23.25" customHeight="1" x14ac:dyDescent="0.2">
      <c r="A40" s="134"/>
      <c r="B40" s="140"/>
      <c r="C40" s="154"/>
      <c r="D40" s="136"/>
      <c r="E40" s="155"/>
      <c r="F40" s="84" t="s">
        <v>141</v>
      </c>
    </row>
    <row r="41" spans="1:6" ht="41.25" customHeight="1" x14ac:dyDescent="0.2">
      <c r="A41" s="134"/>
      <c r="B41" s="140"/>
      <c r="C41" s="154"/>
      <c r="D41" s="136"/>
      <c r="E41" s="155"/>
      <c r="F41" s="84" t="s">
        <v>142</v>
      </c>
    </row>
    <row r="42" spans="1:6" ht="30" customHeight="1" x14ac:dyDescent="0.2">
      <c r="A42" s="134"/>
      <c r="B42" s="140"/>
      <c r="C42" s="154"/>
      <c r="D42" s="173"/>
      <c r="E42" s="83" t="s">
        <v>143</v>
      </c>
      <c r="F42" s="85" t="s">
        <v>144</v>
      </c>
    </row>
    <row r="43" spans="1:6" ht="69" customHeight="1" x14ac:dyDescent="0.2">
      <c r="A43" s="134"/>
      <c r="B43" s="140"/>
      <c r="C43" s="154"/>
      <c r="D43" s="173"/>
      <c r="E43" s="83" t="s">
        <v>145</v>
      </c>
      <c r="F43" s="85" t="s">
        <v>146</v>
      </c>
    </row>
    <row r="44" spans="1:6" ht="43.5" customHeight="1" x14ac:dyDescent="0.2">
      <c r="A44" s="134"/>
      <c r="B44" s="140"/>
      <c r="C44" s="154"/>
      <c r="D44" s="173"/>
      <c r="E44" s="83" t="s">
        <v>147</v>
      </c>
      <c r="F44" s="85" t="s">
        <v>148</v>
      </c>
    </row>
    <row r="45" spans="1:6" ht="59.25" customHeight="1" x14ac:dyDescent="0.2">
      <c r="A45" s="134"/>
      <c r="B45" s="140"/>
      <c r="C45" s="154"/>
      <c r="D45" s="173"/>
      <c r="E45" s="100" t="s">
        <v>149</v>
      </c>
      <c r="F45" s="101" t="s">
        <v>150</v>
      </c>
    </row>
    <row r="46" spans="1:6" ht="15" customHeight="1" x14ac:dyDescent="0.2">
      <c r="A46" s="134"/>
      <c r="B46" s="139"/>
      <c r="C46" s="154"/>
      <c r="D46" s="173"/>
      <c r="E46" s="100" t="s">
        <v>151</v>
      </c>
      <c r="F46" s="101" t="s">
        <v>152</v>
      </c>
    </row>
    <row r="47" spans="1:6" ht="15" customHeight="1" x14ac:dyDescent="0.2">
      <c r="A47" s="187" t="s">
        <v>153</v>
      </c>
      <c r="B47" s="138"/>
      <c r="C47" s="168">
        <v>130030</v>
      </c>
      <c r="D47" s="158" t="s">
        <v>18</v>
      </c>
      <c r="E47" s="188" t="s">
        <v>520</v>
      </c>
      <c r="F47" s="95" t="s">
        <v>521</v>
      </c>
    </row>
    <row r="48" spans="1:6" ht="25.5" customHeight="1" x14ac:dyDescent="0.2">
      <c r="A48" s="187"/>
      <c r="B48" s="140"/>
      <c r="C48" s="168"/>
      <c r="D48" s="158"/>
      <c r="E48" s="189"/>
      <c r="F48" s="95" t="s">
        <v>522</v>
      </c>
    </row>
    <row r="49" spans="1:6" ht="27.75" customHeight="1" x14ac:dyDescent="0.2">
      <c r="A49" s="187"/>
      <c r="B49" s="140"/>
      <c r="C49" s="168"/>
      <c r="D49" s="158"/>
      <c r="E49" s="190"/>
      <c r="F49" s="95" t="s">
        <v>523</v>
      </c>
    </row>
    <row r="50" spans="1:6" ht="13.5" customHeight="1" x14ac:dyDescent="0.2">
      <c r="A50" s="187"/>
      <c r="B50" s="140"/>
      <c r="C50" s="168"/>
      <c r="D50" s="158"/>
      <c r="E50" s="95" t="s">
        <v>524</v>
      </c>
      <c r="F50" s="95" t="s">
        <v>525</v>
      </c>
    </row>
    <row r="51" spans="1:6" ht="54.75" customHeight="1" x14ac:dyDescent="0.2">
      <c r="A51" s="187"/>
      <c r="B51" s="140"/>
      <c r="C51" s="168"/>
      <c r="D51" s="158"/>
      <c r="E51" s="95" t="s">
        <v>526</v>
      </c>
      <c r="F51" s="95" t="s">
        <v>527</v>
      </c>
    </row>
    <row r="52" spans="1:6" ht="13.5" customHeight="1" x14ac:dyDescent="0.2">
      <c r="A52" s="187"/>
      <c r="B52" s="140"/>
      <c r="C52" s="168"/>
      <c r="D52" s="158"/>
      <c r="E52" s="136" t="s">
        <v>154</v>
      </c>
      <c r="F52" s="85" t="s">
        <v>155</v>
      </c>
    </row>
    <row r="53" spans="1:6" ht="27" customHeight="1" x14ac:dyDescent="0.2">
      <c r="A53" s="187"/>
      <c r="B53" s="140"/>
      <c r="C53" s="168"/>
      <c r="D53" s="158"/>
      <c r="E53" s="136"/>
      <c r="F53" s="85" t="s">
        <v>156</v>
      </c>
    </row>
    <row r="54" spans="1:6" ht="23.25" customHeight="1" x14ac:dyDescent="0.2">
      <c r="A54" s="187"/>
      <c r="B54" s="140"/>
      <c r="C54" s="168"/>
      <c r="D54" s="158"/>
      <c r="E54" s="136"/>
      <c r="F54" s="85" t="s">
        <v>157</v>
      </c>
    </row>
    <row r="55" spans="1:6" ht="30.75" customHeight="1" x14ac:dyDescent="0.2">
      <c r="A55" s="187"/>
      <c r="B55" s="140"/>
      <c r="C55" s="168"/>
      <c r="D55" s="158"/>
      <c r="E55" s="136"/>
      <c r="F55" s="85" t="s">
        <v>158</v>
      </c>
    </row>
    <row r="56" spans="1:6" ht="33.75" customHeight="1" x14ac:dyDescent="0.2">
      <c r="A56" s="187"/>
      <c r="B56" s="140"/>
      <c r="C56" s="168"/>
      <c r="D56" s="158"/>
      <c r="E56" s="136"/>
      <c r="F56" s="85" t="s">
        <v>159</v>
      </c>
    </row>
    <row r="57" spans="1:6" ht="84" customHeight="1" x14ac:dyDescent="0.2">
      <c r="A57" s="187"/>
      <c r="B57" s="140"/>
      <c r="C57" s="168"/>
      <c r="D57" s="158"/>
      <c r="E57" s="136"/>
      <c r="F57" s="85" t="s">
        <v>160</v>
      </c>
    </row>
    <row r="58" spans="1:6" ht="78.75" customHeight="1" x14ac:dyDescent="0.2">
      <c r="A58" s="187"/>
      <c r="B58" s="140"/>
      <c r="C58" s="168"/>
      <c r="D58" s="158"/>
      <c r="E58" s="136"/>
      <c r="F58" s="85" t="s">
        <v>161</v>
      </c>
    </row>
    <row r="59" spans="1:6" ht="60.75" customHeight="1" x14ac:dyDescent="0.2">
      <c r="A59" s="187"/>
      <c r="B59" s="139"/>
      <c r="C59" s="168"/>
      <c r="D59" s="158"/>
      <c r="E59" s="136"/>
      <c r="F59" s="85" t="s">
        <v>162</v>
      </c>
    </row>
    <row r="60" spans="1:6" ht="57.75" customHeight="1" x14ac:dyDescent="0.2">
      <c r="A60" s="138" t="s">
        <v>163</v>
      </c>
      <c r="B60" s="138"/>
      <c r="C60" s="191">
        <v>130040</v>
      </c>
      <c r="D60" s="194" t="s">
        <v>20</v>
      </c>
      <c r="E60" s="188" t="s">
        <v>528</v>
      </c>
      <c r="F60" s="101" t="s">
        <v>164</v>
      </c>
    </row>
    <row r="61" spans="1:6" ht="81.75" customHeight="1" x14ac:dyDescent="0.2">
      <c r="A61" s="140"/>
      <c r="B61" s="140"/>
      <c r="C61" s="192"/>
      <c r="D61" s="195"/>
      <c r="E61" s="189"/>
      <c r="F61" s="85" t="s">
        <v>529</v>
      </c>
    </row>
    <row r="62" spans="1:6" ht="27" customHeight="1" x14ac:dyDescent="0.2">
      <c r="A62" s="140"/>
      <c r="B62" s="140"/>
      <c r="C62" s="192"/>
      <c r="D62" s="195"/>
      <c r="E62" s="189"/>
      <c r="F62" s="101" t="s">
        <v>165</v>
      </c>
    </row>
    <row r="63" spans="1:6" ht="45" customHeight="1" x14ac:dyDescent="0.2">
      <c r="A63" s="140"/>
      <c r="B63" s="140"/>
      <c r="C63" s="192"/>
      <c r="D63" s="195"/>
      <c r="E63" s="189"/>
      <c r="F63" s="95" t="s">
        <v>530</v>
      </c>
    </row>
    <row r="64" spans="1:6" ht="71.25" customHeight="1" x14ac:dyDescent="0.2">
      <c r="A64" s="140"/>
      <c r="B64" s="140"/>
      <c r="C64" s="192"/>
      <c r="D64" s="195"/>
      <c r="E64" s="189"/>
      <c r="F64" s="95" t="s">
        <v>531</v>
      </c>
    </row>
    <row r="65" spans="1:6" ht="73.5" customHeight="1" x14ac:dyDescent="0.2">
      <c r="A65" s="140"/>
      <c r="B65" s="140"/>
      <c r="C65" s="192"/>
      <c r="D65" s="195"/>
      <c r="E65" s="189"/>
      <c r="F65" s="95" t="s">
        <v>532</v>
      </c>
    </row>
    <row r="66" spans="1:6" ht="36.75" customHeight="1" x14ac:dyDescent="0.2">
      <c r="A66" s="140"/>
      <c r="B66" s="140"/>
      <c r="C66" s="192"/>
      <c r="D66" s="195"/>
      <c r="E66" s="189"/>
      <c r="F66" s="95" t="s">
        <v>533</v>
      </c>
    </row>
    <row r="67" spans="1:6" ht="108" customHeight="1" x14ac:dyDescent="0.2">
      <c r="A67" s="139"/>
      <c r="B67" s="139"/>
      <c r="C67" s="193"/>
      <c r="D67" s="196"/>
      <c r="E67" s="190"/>
      <c r="F67" s="95" t="s">
        <v>534</v>
      </c>
    </row>
    <row r="68" spans="1:6" ht="39" customHeight="1" x14ac:dyDescent="0.2">
      <c r="A68" s="103" t="s">
        <v>166</v>
      </c>
      <c r="B68" s="87" t="s">
        <v>134</v>
      </c>
      <c r="C68" s="9">
        <v>140000</v>
      </c>
      <c r="D68" s="104" t="s">
        <v>21</v>
      </c>
      <c r="E68" s="90"/>
      <c r="F68" s="91"/>
    </row>
    <row r="69" spans="1:6" ht="39.75" customHeight="1" x14ac:dyDescent="0.2">
      <c r="A69" s="174" t="s">
        <v>167</v>
      </c>
      <c r="B69" s="175"/>
      <c r="C69" s="178">
        <v>140010</v>
      </c>
      <c r="D69" s="136" t="s">
        <v>46</v>
      </c>
      <c r="E69" s="85" t="s">
        <v>168</v>
      </c>
      <c r="F69" s="101" t="s">
        <v>169</v>
      </c>
    </row>
    <row r="70" spans="1:6" ht="42.75" customHeight="1" x14ac:dyDescent="0.2">
      <c r="A70" s="174"/>
      <c r="B70" s="176"/>
      <c r="C70" s="178"/>
      <c r="D70" s="136"/>
      <c r="E70" s="85" t="s">
        <v>168</v>
      </c>
      <c r="F70" s="101" t="s">
        <v>169</v>
      </c>
    </row>
    <row r="71" spans="1:6" ht="27.75" customHeight="1" x14ac:dyDescent="0.2">
      <c r="A71" s="174"/>
      <c r="B71" s="176"/>
      <c r="C71" s="178"/>
      <c r="D71" s="136"/>
      <c r="E71" s="95" t="s">
        <v>535</v>
      </c>
      <c r="F71" s="101" t="s">
        <v>169</v>
      </c>
    </row>
    <row r="72" spans="1:6" ht="36" customHeight="1" x14ac:dyDescent="0.2">
      <c r="A72" s="174"/>
      <c r="B72" s="176"/>
      <c r="C72" s="178"/>
      <c r="D72" s="136"/>
      <c r="E72" s="95" t="s">
        <v>536</v>
      </c>
      <c r="F72" s="101" t="s">
        <v>170</v>
      </c>
    </row>
    <row r="73" spans="1:6" ht="41.25" customHeight="1" x14ac:dyDescent="0.2">
      <c r="A73" s="174"/>
      <c r="B73" s="177"/>
      <c r="C73" s="178"/>
      <c r="D73" s="136"/>
      <c r="E73" s="85" t="s">
        <v>171</v>
      </c>
      <c r="F73" s="101" t="s">
        <v>169</v>
      </c>
    </row>
    <row r="74" spans="1:6" ht="13.5" customHeight="1" x14ac:dyDescent="0.2">
      <c r="A74" s="197" t="s">
        <v>172</v>
      </c>
      <c r="B74" s="175"/>
      <c r="C74" s="168">
        <v>140020</v>
      </c>
      <c r="D74" s="136" t="s">
        <v>48</v>
      </c>
      <c r="E74" s="136" t="s">
        <v>173</v>
      </c>
      <c r="F74" s="101" t="s">
        <v>169</v>
      </c>
    </row>
    <row r="75" spans="1:6" ht="39.950000000000003" customHeight="1" x14ac:dyDescent="0.2">
      <c r="A75" s="197"/>
      <c r="B75" s="176"/>
      <c r="C75" s="168"/>
      <c r="D75" s="136"/>
      <c r="E75" s="136"/>
      <c r="F75" s="101" t="s">
        <v>169</v>
      </c>
    </row>
    <row r="76" spans="1:6" ht="39.950000000000003" customHeight="1" x14ac:dyDescent="0.2">
      <c r="A76" s="197"/>
      <c r="B76" s="176"/>
      <c r="C76" s="168"/>
      <c r="D76" s="136"/>
      <c r="E76" s="85" t="s">
        <v>174</v>
      </c>
      <c r="F76" s="101" t="s">
        <v>169</v>
      </c>
    </row>
    <row r="77" spans="1:6" ht="39.950000000000003" customHeight="1" x14ac:dyDescent="0.2">
      <c r="A77" s="197"/>
      <c r="B77" s="177"/>
      <c r="C77" s="168"/>
      <c r="D77" s="136"/>
      <c r="E77" s="85" t="s">
        <v>175</v>
      </c>
      <c r="F77" s="101" t="s">
        <v>170</v>
      </c>
    </row>
    <row r="78" spans="1:6" ht="39.950000000000003" customHeight="1" x14ac:dyDescent="0.2">
      <c r="A78" s="197" t="s">
        <v>176</v>
      </c>
      <c r="B78" s="175"/>
      <c r="C78" s="135">
        <v>140030</v>
      </c>
      <c r="D78" s="155" t="s">
        <v>22</v>
      </c>
      <c r="E78" s="136" t="s">
        <v>177</v>
      </c>
      <c r="F78" s="84" t="s">
        <v>178</v>
      </c>
    </row>
    <row r="79" spans="1:6" ht="39.950000000000003" customHeight="1" x14ac:dyDescent="0.2">
      <c r="A79" s="197"/>
      <c r="B79" s="176"/>
      <c r="C79" s="135"/>
      <c r="D79" s="155"/>
      <c r="E79" s="136"/>
      <c r="F79" s="84" t="s">
        <v>178</v>
      </c>
    </row>
    <row r="80" spans="1:6" ht="39.950000000000003" customHeight="1" x14ac:dyDescent="0.2">
      <c r="A80" s="197"/>
      <c r="B80" s="176"/>
      <c r="C80" s="135"/>
      <c r="D80" s="155"/>
      <c r="E80" s="136"/>
      <c r="F80" s="84" t="s">
        <v>178</v>
      </c>
    </row>
    <row r="81" spans="1:6" ht="39.950000000000003" customHeight="1" x14ac:dyDescent="0.2">
      <c r="A81" s="197"/>
      <c r="B81" s="177"/>
      <c r="C81" s="135"/>
      <c r="D81" s="155"/>
      <c r="E81" s="136"/>
      <c r="F81" s="84" t="s">
        <v>178</v>
      </c>
    </row>
    <row r="82" spans="1:6" ht="39.950000000000003" customHeight="1" x14ac:dyDescent="0.2">
      <c r="A82" s="187" t="s">
        <v>179</v>
      </c>
      <c r="B82" s="138"/>
      <c r="C82" s="154">
        <v>140040</v>
      </c>
      <c r="D82" s="155" t="s">
        <v>23</v>
      </c>
      <c r="E82" s="155" t="s">
        <v>180</v>
      </c>
      <c r="F82" s="84" t="s">
        <v>181</v>
      </c>
    </row>
    <row r="83" spans="1:6" ht="39.950000000000003" customHeight="1" x14ac:dyDescent="0.2">
      <c r="A83" s="173"/>
      <c r="B83" s="140"/>
      <c r="C83" s="154"/>
      <c r="D83" s="173"/>
      <c r="E83" s="136"/>
      <c r="F83" s="84" t="s">
        <v>181</v>
      </c>
    </row>
    <row r="84" spans="1:6" ht="39.950000000000003" customHeight="1" x14ac:dyDescent="0.2">
      <c r="A84" s="173"/>
      <c r="B84" s="140"/>
      <c r="C84" s="154"/>
      <c r="D84" s="173"/>
      <c r="E84" s="136"/>
      <c r="F84" s="84" t="s">
        <v>181</v>
      </c>
    </row>
    <row r="85" spans="1:6" ht="54" customHeight="1" x14ac:dyDescent="0.2">
      <c r="A85" s="173"/>
      <c r="B85" s="140"/>
      <c r="C85" s="154"/>
      <c r="D85" s="173"/>
      <c r="E85" s="83" t="s">
        <v>182</v>
      </c>
      <c r="F85" s="84" t="s">
        <v>183</v>
      </c>
    </row>
    <row r="86" spans="1:6" ht="115.5" customHeight="1" x14ac:dyDescent="0.2">
      <c r="A86" s="173"/>
      <c r="B86" s="140"/>
      <c r="C86" s="154"/>
      <c r="D86" s="173"/>
      <c r="E86" s="83" t="s">
        <v>184</v>
      </c>
      <c r="F86" s="84" t="s">
        <v>184</v>
      </c>
    </row>
    <row r="87" spans="1:6" ht="45" customHeight="1" x14ac:dyDescent="0.2">
      <c r="A87" s="173"/>
      <c r="B87" s="139"/>
      <c r="C87" s="154"/>
      <c r="D87" s="173"/>
      <c r="E87" s="83" t="s">
        <v>184</v>
      </c>
      <c r="F87" s="85" t="s">
        <v>185</v>
      </c>
    </row>
    <row r="88" spans="1:6" ht="45" customHeight="1" x14ac:dyDescent="0.2">
      <c r="A88" s="105" t="s">
        <v>186</v>
      </c>
      <c r="B88" s="87" t="s">
        <v>134</v>
      </c>
      <c r="C88" s="10">
        <v>150000</v>
      </c>
      <c r="D88" s="104" t="s">
        <v>24</v>
      </c>
      <c r="E88" s="106"/>
      <c r="F88" s="107"/>
    </row>
    <row r="89" spans="1:6" ht="45" customHeight="1" x14ac:dyDescent="0.2">
      <c r="A89" s="198" t="s">
        <v>187</v>
      </c>
      <c r="B89" s="138"/>
      <c r="C89" s="201">
        <v>150010</v>
      </c>
      <c r="D89" s="202" t="s">
        <v>25</v>
      </c>
      <c r="E89" s="203" t="s">
        <v>188</v>
      </c>
      <c r="F89" s="85" t="s">
        <v>189</v>
      </c>
    </row>
    <row r="90" spans="1:6" ht="45" customHeight="1" x14ac:dyDescent="0.2">
      <c r="A90" s="199"/>
      <c r="B90" s="140"/>
      <c r="C90" s="201"/>
      <c r="D90" s="202"/>
      <c r="E90" s="204"/>
      <c r="F90" s="85" t="s">
        <v>189</v>
      </c>
    </row>
    <row r="91" spans="1:6" ht="45" customHeight="1" x14ac:dyDescent="0.2">
      <c r="A91" s="199"/>
      <c r="B91" s="140"/>
      <c r="C91" s="201"/>
      <c r="D91" s="202"/>
      <c r="E91" s="204"/>
      <c r="F91" s="85" t="s">
        <v>189</v>
      </c>
    </row>
    <row r="92" spans="1:6" ht="45" customHeight="1" x14ac:dyDescent="0.2">
      <c r="A92" s="199"/>
      <c r="B92" s="140"/>
      <c r="C92" s="201"/>
      <c r="D92" s="202"/>
      <c r="E92" s="204"/>
      <c r="F92" s="84" t="s">
        <v>190</v>
      </c>
    </row>
    <row r="93" spans="1:6" s="11" customFormat="1" ht="45" customHeight="1" x14ac:dyDescent="0.25">
      <c r="A93" s="199"/>
      <c r="B93" s="140"/>
      <c r="C93" s="201"/>
      <c r="D93" s="202"/>
      <c r="E93" s="204"/>
      <c r="F93" s="85" t="s">
        <v>189</v>
      </c>
    </row>
    <row r="94" spans="1:6" ht="45" customHeight="1" x14ac:dyDescent="0.2">
      <c r="A94" s="199"/>
      <c r="B94" s="140"/>
      <c r="C94" s="201"/>
      <c r="D94" s="202"/>
      <c r="E94" s="204"/>
      <c r="F94" s="85" t="s">
        <v>189</v>
      </c>
    </row>
    <row r="95" spans="1:6" ht="45" customHeight="1" x14ac:dyDescent="0.2">
      <c r="A95" s="199"/>
      <c r="B95" s="140"/>
      <c r="C95" s="201"/>
      <c r="D95" s="202"/>
      <c r="E95" s="204"/>
      <c r="F95" s="84" t="s">
        <v>190</v>
      </c>
    </row>
    <row r="96" spans="1:6" ht="45" customHeight="1" x14ac:dyDescent="0.2">
      <c r="A96" s="199"/>
      <c r="B96" s="140"/>
      <c r="C96" s="201"/>
      <c r="D96" s="202"/>
      <c r="E96" s="204"/>
      <c r="F96" s="84" t="s">
        <v>190</v>
      </c>
    </row>
    <row r="97" spans="1:6" ht="77.25" customHeight="1" x14ac:dyDescent="0.2">
      <c r="A97" s="199"/>
      <c r="B97" s="140"/>
      <c r="C97" s="201"/>
      <c r="D97" s="202"/>
      <c r="E97" s="204"/>
      <c r="F97" s="85" t="s">
        <v>189</v>
      </c>
    </row>
    <row r="98" spans="1:6" ht="59.25" customHeight="1" x14ac:dyDescent="0.2">
      <c r="A98" s="199"/>
      <c r="B98" s="140"/>
      <c r="C98" s="201"/>
      <c r="D98" s="202"/>
      <c r="E98" s="204"/>
      <c r="F98" s="85" t="s">
        <v>189</v>
      </c>
    </row>
    <row r="99" spans="1:6" ht="99.75" customHeight="1" x14ac:dyDescent="0.2">
      <c r="A99" s="200"/>
      <c r="B99" s="139"/>
      <c r="C99" s="201"/>
      <c r="D99" s="202"/>
      <c r="E99" s="205"/>
      <c r="F99" s="84" t="s">
        <v>190</v>
      </c>
    </row>
    <row r="100" spans="1:6" ht="127.5" customHeight="1" x14ac:dyDescent="0.2">
      <c r="A100" s="159" t="s">
        <v>191</v>
      </c>
      <c r="B100" s="161"/>
      <c r="C100" s="163">
        <v>150020</v>
      </c>
      <c r="D100" s="165" t="s">
        <v>192</v>
      </c>
      <c r="E100" s="155" t="s">
        <v>193</v>
      </c>
      <c r="F100" s="84" t="s">
        <v>194</v>
      </c>
    </row>
    <row r="101" spans="1:6" ht="79.5" customHeight="1" x14ac:dyDescent="0.2">
      <c r="A101" s="160"/>
      <c r="B101" s="162"/>
      <c r="C101" s="164"/>
      <c r="D101" s="166"/>
      <c r="E101" s="155"/>
      <c r="F101" s="84" t="s">
        <v>195</v>
      </c>
    </row>
    <row r="102" spans="1:6" ht="45" customHeight="1" x14ac:dyDescent="0.2">
      <c r="A102" s="134" t="s">
        <v>196</v>
      </c>
      <c r="B102" s="138"/>
      <c r="C102" s="135">
        <v>150030</v>
      </c>
      <c r="D102" s="158" t="s">
        <v>197</v>
      </c>
      <c r="E102" s="136" t="s">
        <v>198</v>
      </c>
      <c r="F102" s="85" t="s">
        <v>199</v>
      </c>
    </row>
    <row r="103" spans="1:6" ht="45" customHeight="1" x14ac:dyDescent="0.2">
      <c r="A103" s="134"/>
      <c r="B103" s="140"/>
      <c r="C103" s="135"/>
      <c r="D103" s="158"/>
      <c r="E103" s="136"/>
      <c r="F103" s="85" t="s">
        <v>199</v>
      </c>
    </row>
    <row r="104" spans="1:6" ht="45" customHeight="1" x14ac:dyDescent="0.2">
      <c r="A104" s="134"/>
      <c r="B104" s="140"/>
      <c r="C104" s="135"/>
      <c r="D104" s="158"/>
      <c r="E104" s="136"/>
      <c r="F104" s="85" t="s">
        <v>199</v>
      </c>
    </row>
    <row r="105" spans="1:6" ht="45" customHeight="1" x14ac:dyDescent="0.2">
      <c r="A105" s="134"/>
      <c r="B105" s="140"/>
      <c r="C105" s="135"/>
      <c r="D105" s="158"/>
      <c r="E105" s="136"/>
      <c r="F105" s="85" t="s">
        <v>199</v>
      </c>
    </row>
    <row r="106" spans="1:6" ht="45" customHeight="1" x14ac:dyDescent="0.2">
      <c r="A106" s="134"/>
      <c r="B106" s="140"/>
      <c r="C106" s="135"/>
      <c r="D106" s="158"/>
      <c r="E106" s="136"/>
      <c r="F106" s="85" t="s">
        <v>199</v>
      </c>
    </row>
    <row r="107" spans="1:6" ht="51" customHeight="1" x14ac:dyDescent="0.2">
      <c r="A107" s="134"/>
      <c r="B107" s="140"/>
      <c r="C107" s="135"/>
      <c r="D107" s="158"/>
      <c r="E107" s="136"/>
      <c r="F107" s="85" t="s">
        <v>200</v>
      </c>
    </row>
    <row r="108" spans="1:6" ht="45" customHeight="1" x14ac:dyDescent="0.2">
      <c r="A108" s="134"/>
      <c r="B108" s="139"/>
      <c r="C108" s="135"/>
      <c r="D108" s="158"/>
      <c r="E108" s="136"/>
      <c r="F108" s="85" t="s">
        <v>199</v>
      </c>
    </row>
    <row r="109" spans="1:6" ht="45" customHeight="1" x14ac:dyDescent="0.2">
      <c r="A109" s="145" t="s">
        <v>201</v>
      </c>
      <c r="B109" s="138"/>
      <c r="C109" s="148">
        <v>150040</v>
      </c>
      <c r="D109" s="151" t="s">
        <v>202</v>
      </c>
      <c r="E109" s="165" t="s">
        <v>203</v>
      </c>
      <c r="F109" s="84" t="s">
        <v>204</v>
      </c>
    </row>
    <row r="110" spans="1:6" ht="45" customHeight="1" x14ac:dyDescent="0.2">
      <c r="A110" s="146"/>
      <c r="B110" s="140"/>
      <c r="C110" s="149"/>
      <c r="D110" s="152"/>
      <c r="E110" s="166"/>
      <c r="F110" s="84" t="s">
        <v>204</v>
      </c>
    </row>
    <row r="111" spans="1:6" ht="45" customHeight="1" x14ac:dyDescent="0.2">
      <c r="A111" s="146"/>
      <c r="B111" s="140"/>
      <c r="C111" s="149"/>
      <c r="D111" s="152"/>
      <c r="E111" s="166"/>
      <c r="F111" s="84" t="s">
        <v>204</v>
      </c>
    </row>
    <row r="112" spans="1:6" ht="45" customHeight="1" x14ac:dyDescent="0.2">
      <c r="A112" s="146"/>
      <c r="B112" s="140"/>
      <c r="C112" s="149"/>
      <c r="D112" s="152"/>
      <c r="E112" s="166"/>
      <c r="F112" s="84" t="s">
        <v>204</v>
      </c>
    </row>
    <row r="113" spans="1:6" ht="45" customHeight="1" x14ac:dyDescent="0.2">
      <c r="A113" s="146"/>
      <c r="B113" s="140"/>
      <c r="C113" s="149"/>
      <c r="D113" s="152"/>
      <c r="E113" s="183"/>
      <c r="F113" s="84" t="s">
        <v>205</v>
      </c>
    </row>
    <row r="114" spans="1:6" ht="45" customHeight="1" x14ac:dyDescent="0.2">
      <c r="A114" s="146"/>
      <c r="B114" s="140"/>
      <c r="C114" s="149"/>
      <c r="D114" s="152"/>
      <c r="E114" s="165" t="s">
        <v>206</v>
      </c>
      <c r="F114" s="84" t="s">
        <v>207</v>
      </c>
    </row>
    <row r="115" spans="1:6" ht="45" customHeight="1" x14ac:dyDescent="0.2">
      <c r="A115" s="146"/>
      <c r="B115" s="140"/>
      <c r="C115" s="149"/>
      <c r="D115" s="152"/>
      <c r="E115" s="166"/>
      <c r="F115" s="84" t="s">
        <v>208</v>
      </c>
    </row>
    <row r="116" spans="1:6" ht="45" customHeight="1" x14ac:dyDescent="0.2">
      <c r="A116" s="147"/>
      <c r="B116" s="139"/>
      <c r="C116" s="150"/>
      <c r="D116" s="153"/>
      <c r="E116" s="183"/>
      <c r="F116" s="84" t="s">
        <v>209</v>
      </c>
    </row>
    <row r="117" spans="1:6" ht="45" customHeight="1" x14ac:dyDescent="0.2">
      <c r="A117" s="206" t="s">
        <v>210</v>
      </c>
      <c r="B117" s="207"/>
      <c r="C117" s="135">
        <v>150050</v>
      </c>
      <c r="D117" s="141" t="s">
        <v>26</v>
      </c>
      <c r="E117" s="136" t="s">
        <v>211</v>
      </c>
      <c r="F117" s="96" t="s">
        <v>212</v>
      </c>
    </row>
    <row r="118" spans="1:6" ht="45" customHeight="1" x14ac:dyDescent="0.2">
      <c r="A118" s="206"/>
      <c r="B118" s="208"/>
      <c r="C118" s="135"/>
      <c r="D118" s="141"/>
      <c r="E118" s="136"/>
      <c r="F118" s="96" t="s">
        <v>213</v>
      </c>
    </row>
    <row r="119" spans="1:6" ht="45" customHeight="1" x14ac:dyDescent="0.2">
      <c r="A119" s="206"/>
      <c r="B119" s="208"/>
      <c r="C119" s="135"/>
      <c r="D119" s="141"/>
      <c r="E119" s="136"/>
      <c r="F119" s="96" t="s">
        <v>214</v>
      </c>
    </row>
    <row r="120" spans="1:6" ht="45" customHeight="1" x14ac:dyDescent="0.2">
      <c r="A120" s="206"/>
      <c r="B120" s="209"/>
      <c r="C120" s="135"/>
      <c r="D120" s="141"/>
      <c r="E120" s="136"/>
      <c r="F120" s="96" t="s">
        <v>215</v>
      </c>
    </row>
    <row r="121" spans="1:6" ht="45" customHeight="1" x14ac:dyDescent="0.2">
      <c r="A121" s="145" t="s">
        <v>216</v>
      </c>
      <c r="B121" s="138"/>
      <c r="C121" s="148">
        <v>150060</v>
      </c>
      <c r="D121" s="151" t="s">
        <v>54</v>
      </c>
      <c r="E121" s="142" t="s">
        <v>217</v>
      </c>
      <c r="F121" s="108" t="s">
        <v>218</v>
      </c>
    </row>
    <row r="122" spans="1:6" ht="13.5" customHeight="1" x14ac:dyDescent="0.2">
      <c r="A122" s="146"/>
      <c r="B122" s="140"/>
      <c r="C122" s="149"/>
      <c r="D122" s="152"/>
      <c r="E122" s="143"/>
      <c r="F122" s="97" t="s">
        <v>219</v>
      </c>
    </row>
    <row r="123" spans="1:6" ht="26.25" customHeight="1" x14ac:dyDescent="0.2">
      <c r="A123" s="146"/>
      <c r="B123" s="140"/>
      <c r="C123" s="149"/>
      <c r="D123" s="152"/>
      <c r="E123" s="143"/>
      <c r="F123" s="109" t="s">
        <v>220</v>
      </c>
    </row>
    <row r="124" spans="1:6" ht="29.25" customHeight="1" x14ac:dyDescent="0.2">
      <c r="A124" s="146"/>
      <c r="B124" s="140"/>
      <c r="C124" s="149"/>
      <c r="D124" s="152"/>
      <c r="E124" s="143"/>
      <c r="F124" s="109" t="s">
        <v>221</v>
      </c>
    </row>
    <row r="125" spans="1:6" ht="26.25" customHeight="1" x14ac:dyDescent="0.2">
      <c r="A125" s="147"/>
      <c r="B125" s="139"/>
      <c r="C125" s="150"/>
      <c r="D125" s="153"/>
      <c r="E125" s="144"/>
      <c r="F125" s="109" t="s">
        <v>222</v>
      </c>
    </row>
    <row r="126" spans="1:6" ht="25.5" customHeight="1" x14ac:dyDescent="0.2">
      <c r="A126" s="134" t="s">
        <v>223</v>
      </c>
      <c r="B126" s="138"/>
      <c r="C126" s="135">
        <v>150070</v>
      </c>
      <c r="D126" s="155" t="s">
        <v>56</v>
      </c>
      <c r="E126" s="156" t="s">
        <v>224</v>
      </c>
      <c r="F126" s="97" t="s">
        <v>225</v>
      </c>
    </row>
    <row r="127" spans="1:6" ht="30.75" customHeight="1" x14ac:dyDescent="0.2">
      <c r="A127" s="134"/>
      <c r="B127" s="139"/>
      <c r="C127" s="135"/>
      <c r="D127" s="155"/>
      <c r="E127" s="157"/>
      <c r="F127" s="97" t="s">
        <v>226</v>
      </c>
    </row>
    <row r="128" spans="1:6" ht="30" customHeight="1" x14ac:dyDescent="0.2">
      <c r="A128" s="134" t="s">
        <v>227</v>
      </c>
      <c r="B128" s="138"/>
      <c r="C128" s="135">
        <v>150080</v>
      </c>
      <c r="D128" s="158" t="s">
        <v>228</v>
      </c>
      <c r="E128" s="136" t="s">
        <v>229</v>
      </c>
      <c r="F128" s="85" t="s">
        <v>230</v>
      </c>
    </row>
    <row r="129" spans="1:6" ht="26.25" customHeight="1" x14ac:dyDescent="0.2">
      <c r="A129" s="134"/>
      <c r="B129" s="140"/>
      <c r="C129" s="135"/>
      <c r="D129" s="158"/>
      <c r="E129" s="136"/>
      <c r="F129" s="85" t="s">
        <v>230</v>
      </c>
    </row>
    <row r="130" spans="1:6" ht="27" customHeight="1" x14ac:dyDescent="0.2">
      <c r="A130" s="134"/>
      <c r="B130" s="140"/>
      <c r="C130" s="135"/>
      <c r="D130" s="158"/>
      <c r="E130" s="136"/>
      <c r="F130" s="85" t="s">
        <v>231</v>
      </c>
    </row>
    <row r="131" spans="1:6" ht="28.5" customHeight="1" x14ac:dyDescent="0.2">
      <c r="A131" s="134"/>
      <c r="B131" s="140"/>
      <c r="C131" s="135"/>
      <c r="D131" s="158"/>
      <c r="E131" s="136"/>
      <c r="F131" s="85" t="s">
        <v>231</v>
      </c>
    </row>
    <row r="132" spans="1:6" ht="14.25" customHeight="1" x14ac:dyDescent="0.2">
      <c r="A132" s="134"/>
      <c r="B132" s="140"/>
      <c r="C132" s="135"/>
      <c r="D132" s="158"/>
      <c r="E132" s="136"/>
      <c r="F132" s="96" t="s">
        <v>232</v>
      </c>
    </row>
    <row r="133" spans="1:6" ht="37.5" customHeight="1" x14ac:dyDescent="0.2">
      <c r="A133" s="134"/>
      <c r="B133" s="140"/>
      <c r="C133" s="135"/>
      <c r="D133" s="158"/>
      <c r="E133" s="136"/>
      <c r="F133" s="96" t="s">
        <v>233</v>
      </c>
    </row>
    <row r="134" spans="1:6" ht="13.5" customHeight="1" x14ac:dyDescent="0.2">
      <c r="A134" s="134"/>
      <c r="B134" s="140"/>
      <c r="C134" s="135"/>
      <c r="D134" s="158"/>
      <c r="E134" s="136"/>
      <c r="F134" s="96" t="s">
        <v>232</v>
      </c>
    </row>
    <row r="135" spans="1:6" ht="26.25" customHeight="1" x14ac:dyDescent="0.2">
      <c r="A135" s="134"/>
      <c r="B135" s="140"/>
      <c r="C135" s="135"/>
      <c r="D135" s="158"/>
      <c r="E135" s="136"/>
      <c r="F135" s="85" t="s">
        <v>234</v>
      </c>
    </row>
    <row r="136" spans="1:6" ht="56.25" customHeight="1" x14ac:dyDescent="0.2">
      <c r="A136" s="134"/>
      <c r="B136" s="140"/>
      <c r="C136" s="135"/>
      <c r="D136" s="158"/>
      <c r="E136" s="136"/>
      <c r="F136" s="85" t="s">
        <v>235</v>
      </c>
    </row>
    <row r="137" spans="1:6" ht="55.5" customHeight="1" x14ac:dyDescent="0.2">
      <c r="A137" s="134"/>
      <c r="B137" s="139"/>
      <c r="C137" s="135"/>
      <c r="D137" s="158"/>
      <c r="E137" s="136"/>
      <c r="F137" s="85" t="s">
        <v>236</v>
      </c>
    </row>
    <row r="138" spans="1:6" ht="54.75" customHeight="1" x14ac:dyDescent="0.2">
      <c r="A138" s="134" t="s">
        <v>237</v>
      </c>
      <c r="B138" s="138"/>
      <c r="C138" s="154">
        <v>150090</v>
      </c>
      <c r="D138" s="136" t="s">
        <v>58</v>
      </c>
      <c r="E138" s="136" t="s">
        <v>238</v>
      </c>
      <c r="F138" s="85" t="s">
        <v>27</v>
      </c>
    </row>
    <row r="139" spans="1:6" ht="13.5" customHeight="1" x14ac:dyDescent="0.2">
      <c r="A139" s="134"/>
      <c r="B139" s="140"/>
      <c r="C139" s="154"/>
      <c r="D139" s="136"/>
      <c r="E139" s="136"/>
      <c r="F139" s="85" t="s">
        <v>239</v>
      </c>
    </row>
    <row r="140" spans="1:6" ht="13.5" customHeight="1" x14ac:dyDescent="0.2">
      <c r="A140" s="134"/>
      <c r="B140" s="140"/>
      <c r="C140" s="154"/>
      <c r="D140" s="136"/>
      <c r="E140" s="136"/>
      <c r="F140" s="85" t="s">
        <v>240</v>
      </c>
    </row>
    <row r="141" spans="1:6" ht="13.5" customHeight="1" x14ac:dyDescent="0.2">
      <c r="A141" s="134"/>
      <c r="B141" s="139"/>
      <c r="C141" s="154"/>
      <c r="D141" s="136"/>
      <c r="E141" s="136"/>
      <c r="F141" s="96" t="s">
        <v>241</v>
      </c>
    </row>
    <row r="142" spans="1:6" ht="13.5" customHeight="1" x14ac:dyDescent="0.2">
      <c r="A142" s="110" t="s">
        <v>242</v>
      </c>
      <c r="B142" s="87" t="s">
        <v>134</v>
      </c>
      <c r="C142" s="8">
        <v>160000</v>
      </c>
      <c r="D142" s="89" t="s">
        <v>28</v>
      </c>
      <c r="E142" s="90"/>
      <c r="F142" s="91"/>
    </row>
    <row r="143" spans="1:6" ht="22.5" customHeight="1" x14ac:dyDescent="0.2">
      <c r="A143" s="134" t="s">
        <v>243</v>
      </c>
      <c r="B143" s="111"/>
      <c r="C143" s="135">
        <v>160010</v>
      </c>
      <c r="D143" s="136" t="s">
        <v>29</v>
      </c>
      <c r="E143" s="137" t="s">
        <v>244</v>
      </c>
      <c r="F143" s="85" t="s">
        <v>245</v>
      </c>
    </row>
    <row r="144" spans="1:6" ht="11.25" customHeight="1" x14ac:dyDescent="0.2">
      <c r="A144" s="134"/>
      <c r="B144" s="112"/>
      <c r="C144" s="135"/>
      <c r="D144" s="136"/>
      <c r="E144" s="137"/>
      <c r="F144" s="85" t="s">
        <v>246</v>
      </c>
    </row>
    <row r="145" spans="1:6" ht="27" customHeight="1" x14ac:dyDescent="0.2">
      <c r="A145" s="134"/>
      <c r="B145" s="112"/>
      <c r="C145" s="135"/>
      <c r="D145" s="136"/>
      <c r="E145" s="137"/>
      <c r="F145" s="85" t="s">
        <v>247</v>
      </c>
    </row>
    <row r="146" spans="1:6" ht="27" customHeight="1" x14ac:dyDescent="0.2">
      <c r="A146" s="134"/>
      <c r="B146" s="112"/>
      <c r="C146" s="135"/>
      <c r="D146" s="136"/>
      <c r="E146" s="137"/>
      <c r="F146" s="85" t="s">
        <v>248</v>
      </c>
    </row>
    <row r="147" spans="1:6" ht="27.75" customHeight="1" x14ac:dyDescent="0.2">
      <c r="A147" s="134"/>
      <c r="B147" s="112"/>
      <c r="C147" s="135"/>
      <c r="D147" s="136"/>
      <c r="E147" s="137"/>
      <c r="F147" s="85" t="s">
        <v>249</v>
      </c>
    </row>
    <row r="148" spans="1:6" ht="27.75" customHeight="1" x14ac:dyDescent="0.2">
      <c r="A148" s="134" t="s">
        <v>250</v>
      </c>
      <c r="B148" s="111"/>
      <c r="C148" s="135">
        <v>160020</v>
      </c>
      <c r="D148" s="136" t="s">
        <v>251</v>
      </c>
      <c r="E148" s="136" t="s">
        <v>252</v>
      </c>
      <c r="F148" s="96" t="s">
        <v>253</v>
      </c>
    </row>
    <row r="149" spans="1:6" ht="55.5" customHeight="1" x14ac:dyDescent="0.2">
      <c r="A149" s="134"/>
      <c r="B149" s="113"/>
      <c r="C149" s="135"/>
      <c r="D149" s="136"/>
      <c r="E149" s="136"/>
      <c r="F149" s="96" t="s">
        <v>254</v>
      </c>
    </row>
    <row r="150" spans="1:6" ht="13.5" customHeight="1" x14ac:dyDescent="0.2">
      <c r="A150" s="134" t="s">
        <v>255</v>
      </c>
      <c r="B150" s="138"/>
      <c r="C150" s="135">
        <v>160030</v>
      </c>
      <c r="D150" s="136" t="s">
        <v>30</v>
      </c>
      <c r="E150" s="142" t="s">
        <v>256</v>
      </c>
      <c r="F150" s="96" t="s">
        <v>257</v>
      </c>
    </row>
    <row r="151" spans="1:6" ht="42" customHeight="1" x14ac:dyDescent="0.2">
      <c r="A151" s="134"/>
      <c r="B151" s="140"/>
      <c r="C151" s="135"/>
      <c r="D151" s="136"/>
      <c r="E151" s="143"/>
      <c r="F151" s="96" t="s">
        <v>258</v>
      </c>
    </row>
    <row r="152" spans="1:6" ht="45.75" customHeight="1" x14ac:dyDescent="0.2">
      <c r="A152" s="134"/>
      <c r="B152" s="140"/>
      <c r="C152" s="135"/>
      <c r="D152" s="136"/>
      <c r="E152" s="143"/>
      <c r="F152" s="96" t="s">
        <v>259</v>
      </c>
    </row>
    <row r="153" spans="1:6" ht="44.25" customHeight="1" x14ac:dyDescent="0.2">
      <c r="A153" s="134"/>
      <c r="B153" s="140"/>
      <c r="C153" s="135"/>
      <c r="D153" s="136"/>
      <c r="E153" s="143"/>
      <c r="F153" s="96" t="s">
        <v>260</v>
      </c>
    </row>
    <row r="154" spans="1:6" ht="13.5" x14ac:dyDescent="0.2">
      <c r="A154" s="134"/>
      <c r="B154" s="140"/>
      <c r="C154" s="135"/>
      <c r="D154" s="136"/>
      <c r="E154" s="143"/>
      <c r="F154" s="96" t="s">
        <v>261</v>
      </c>
    </row>
    <row r="155" spans="1:6" ht="42" customHeight="1" x14ac:dyDescent="0.2">
      <c r="A155" s="134"/>
      <c r="B155" s="140"/>
      <c r="C155" s="135"/>
      <c r="D155" s="136"/>
      <c r="E155" s="144"/>
      <c r="F155" s="96" t="s">
        <v>262</v>
      </c>
    </row>
    <row r="156" spans="1:6" ht="13.5" customHeight="1" x14ac:dyDescent="0.2">
      <c r="A156" s="134"/>
      <c r="B156" s="140"/>
      <c r="C156" s="135"/>
      <c r="D156" s="136"/>
      <c r="E156" s="85" t="s">
        <v>263</v>
      </c>
      <c r="F156" s="96" t="s">
        <v>264</v>
      </c>
    </row>
    <row r="157" spans="1:6" ht="13.5" customHeight="1" x14ac:dyDescent="0.2">
      <c r="A157" s="134"/>
      <c r="B157" s="139"/>
      <c r="C157" s="135"/>
      <c r="D157" s="136"/>
      <c r="E157" s="85" t="s">
        <v>265</v>
      </c>
      <c r="F157" s="96" t="s">
        <v>266</v>
      </c>
    </row>
    <row r="158" spans="1:6" ht="38.25" customHeight="1" x14ac:dyDescent="0.2">
      <c r="A158" s="98" t="s">
        <v>267</v>
      </c>
      <c r="B158" s="102"/>
      <c r="C158" s="15">
        <v>160040</v>
      </c>
      <c r="D158" s="85" t="s">
        <v>268</v>
      </c>
      <c r="E158" s="85" t="s">
        <v>269</v>
      </c>
      <c r="F158" s="96" t="s">
        <v>270</v>
      </c>
    </row>
    <row r="159" spans="1:6" ht="13.5" customHeight="1" x14ac:dyDescent="0.2">
      <c r="A159" s="134" t="s">
        <v>271</v>
      </c>
      <c r="B159" s="138"/>
      <c r="C159" s="135">
        <v>160050</v>
      </c>
      <c r="D159" s="136" t="s">
        <v>272</v>
      </c>
      <c r="E159" s="136" t="s">
        <v>273</v>
      </c>
      <c r="F159" s="96" t="s">
        <v>274</v>
      </c>
    </row>
    <row r="160" spans="1:6" ht="13.5" customHeight="1" x14ac:dyDescent="0.2">
      <c r="A160" s="134"/>
      <c r="B160" s="139"/>
      <c r="C160" s="135"/>
      <c r="D160" s="136"/>
      <c r="E160" s="136"/>
      <c r="F160" s="96" t="s">
        <v>275</v>
      </c>
    </row>
    <row r="161" spans="1:6" ht="13.5" customHeight="1" x14ac:dyDescent="0.2">
      <c r="A161" s="134" t="s">
        <v>276</v>
      </c>
      <c r="B161" s="138"/>
      <c r="C161" s="135">
        <v>160060</v>
      </c>
      <c r="D161" s="136" t="s">
        <v>277</v>
      </c>
      <c r="E161" s="136" t="s">
        <v>278</v>
      </c>
      <c r="F161" s="96" t="s">
        <v>279</v>
      </c>
    </row>
    <row r="162" spans="1:6" ht="13.5" customHeight="1" x14ac:dyDescent="0.2">
      <c r="A162" s="134"/>
      <c r="B162" s="140"/>
      <c r="C162" s="135"/>
      <c r="D162" s="136"/>
      <c r="E162" s="136"/>
      <c r="F162" s="96" t="s">
        <v>280</v>
      </c>
    </row>
    <row r="163" spans="1:6" ht="13.5" customHeight="1" x14ac:dyDescent="0.2">
      <c r="A163" s="134"/>
      <c r="B163" s="140"/>
      <c r="C163" s="135"/>
      <c r="D163" s="136"/>
      <c r="E163" s="136"/>
      <c r="F163" s="96" t="s">
        <v>281</v>
      </c>
    </row>
    <row r="164" spans="1:6" ht="13.5" customHeight="1" x14ac:dyDescent="0.2">
      <c r="A164" s="134"/>
      <c r="B164" s="140"/>
      <c r="C164" s="135"/>
      <c r="D164" s="136"/>
      <c r="E164" s="136"/>
      <c r="F164" s="96" t="s">
        <v>282</v>
      </c>
    </row>
    <row r="165" spans="1:6" ht="13.5" customHeight="1" x14ac:dyDescent="0.2">
      <c r="A165" s="134"/>
      <c r="B165" s="139"/>
      <c r="C165" s="135"/>
      <c r="D165" s="136"/>
      <c r="E165" s="136"/>
      <c r="F165" s="96" t="s">
        <v>283</v>
      </c>
    </row>
    <row r="166" spans="1:6" ht="14.25" customHeight="1" x14ac:dyDescent="0.2">
      <c r="A166" s="145" t="s">
        <v>284</v>
      </c>
      <c r="B166" s="138"/>
      <c r="C166" s="148">
        <v>160070</v>
      </c>
      <c r="D166" s="142" t="s">
        <v>285</v>
      </c>
      <c r="E166" s="142" t="s">
        <v>286</v>
      </c>
      <c r="F166" s="96" t="s">
        <v>287</v>
      </c>
    </row>
    <row r="167" spans="1:6" ht="13.5" customHeight="1" x14ac:dyDescent="0.2">
      <c r="A167" s="146"/>
      <c r="B167" s="140"/>
      <c r="C167" s="149"/>
      <c r="D167" s="143"/>
      <c r="E167" s="143"/>
      <c r="F167" s="96" t="s">
        <v>288</v>
      </c>
    </row>
    <row r="168" spans="1:6" ht="13.5" customHeight="1" x14ac:dyDescent="0.2">
      <c r="A168" s="146"/>
      <c r="B168" s="140"/>
      <c r="C168" s="149"/>
      <c r="D168" s="143"/>
      <c r="E168" s="143"/>
      <c r="F168" s="96" t="s">
        <v>289</v>
      </c>
    </row>
    <row r="169" spans="1:6" ht="27" customHeight="1" x14ac:dyDescent="0.2">
      <c r="A169" s="147"/>
      <c r="B169" s="139"/>
      <c r="C169" s="150"/>
      <c r="D169" s="144"/>
      <c r="E169" s="144"/>
      <c r="F169" s="96" t="s">
        <v>290</v>
      </c>
    </row>
    <row r="170" spans="1:6" ht="28.5" customHeight="1" x14ac:dyDescent="0.2">
      <c r="A170" s="110" t="s">
        <v>291</v>
      </c>
      <c r="B170" s="87" t="s">
        <v>134</v>
      </c>
      <c r="C170" s="8">
        <v>170000</v>
      </c>
      <c r="D170" s="89" t="s">
        <v>31</v>
      </c>
      <c r="E170" s="90"/>
      <c r="F170" s="91"/>
    </row>
    <row r="171" spans="1:6" ht="27" customHeight="1" x14ac:dyDescent="0.2">
      <c r="A171" s="187" t="s">
        <v>292</v>
      </c>
      <c r="B171" s="138"/>
      <c r="C171" s="168">
        <v>170010</v>
      </c>
      <c r="D171" s="136" t="s">
        <v>32</v>
      </c>
      <c r="E171" s="136" t="s">
        <v>293</v>
      </c>
      <c r="F171" s="96" t="s">
        <v>294</v>
      </c>
    </row>
    <row r="172" spans="1:6" ht="45.75" customHeight="1" x14ac:dyDescent="0.2">
      <c r="A172" s="187"/>
      <c r="B172" s="140"/>
      <c r="C172" s="168"/>
      <c r="D172" s="136"/>
      <c r="E172" s="136"/>
      <c r="F172" s="96" t="s">
        <v>295</v>
      </c>
    </row>
    <row r="173" spans="1:6" ht="70.5" customHeight="1" x14ac:dyDescent="0.2">
      <c r="A173" s="187"/>
      <c r="B173" s="140"/>
      <c r="C173" s="168"/>
      <c r="D173" s="136"/>
      <c r="E173" s="136"/>
      <c r="F173" s="97" t="s">
        <v>296</v>
      </c>
    </row>
    <row r="174" spans="1:6" ht="13.5" customHeight="1" x14ac:dyDescent="0.2">
      <c r="A174" s="187"/>
      <c r="B174" s="140"/>
      <c r="C174" s="168"/>
      <c r="D174" s="136"/>
      <c r="E174" s="136"/>
      <c r="F174" s="97" t="s">
        <v>297</v>
      </c>
    </row>
    <row r="175" spans="1:6" ht="13.5" customHeight="1" x14ac:dyDescent="0.2">
      <c r="A175" s="187"/>
      <c r="B175" s="139"/>
      <c r="C175" s="168"/>
      <c r="D175" s="136"/>
      <c r="E175" s="136"/>
      <c r="F175" s="97" t="s">
        <v>298</v>
      </c>
    </row>
    <row r="176" spans="1:6" ht="13.5" customHeight="1" x14ac:dyDescent="0.2">
      <c r="A176" s="145" t="s">
        <v>299</v>
      </c>
      <c r="B176" s="138"/>
      <c r="C176" s="210">
        <v>170020</v>
      </c>
      <c r="D176" s="194" t="s">
        <v>33</v>
      </c>
      <c r="E176" s="142" t="s">
        <v>300</v>
      </c>
      <c r="F176" s="85" t="s">
        <v>301</v>
      </c>
    </row>
    <row r="177" spans="1:6" ht="40.5" customHeight="1" x14ac:dyDescent="0.2">
      <c r="A177" s="146"/>
      <c r="B177" s="140"/>
      <c r="C177" s="211"/>
      <c r="D177" s="195"/>
      <c r="E177" s="143"/>
      <c r="F177" s="85" t="s">
        <v>302</v>
      </c>
    </row>
    <row r="178" spans="1:6" ht="27" customHeight="1" x14ac:dyDescent="0.2">
      <c r="A178" s="146"/>
      <c r="B178" s="140"/>
      <c r="C178" s="211"/>
      <c r="D178" s="195"/>
      <c r="E178" s="143"/>
      <c r="F178" s="85" t="s">
        <v>303</v>
      </c>
    </row>
    <row r="179" spans="1:6" ht="27.75" customHeight="1" x14ac:dyDescent="0.2">
      <c r="A179" s="146"/>
      <c r="B179" s="140"/>
      <c r="C179" s="211"/>
      <c r="D179" s="195"/>
      <c r="E179" s="143"/>
      <c r="F179" s="85" t="s">
        <v>304</v>
      </c>
    </row>
    <row r="180" spans="1:6" ht="13.5" customHeight="1" x14ac:dyDescent="0.2">
      <c r="A180" s="146"/>
      <c r="B180" s="140"/>
      <c r="C180" s="211"/>
      <c r="D180" s="195"/>
      <c r="E180" s="143"/>
      <c r="F180" s="85" t="s">
        <v>305</v>
      </c>
    </row>
    <row r="181" spans="1:6" ht="13.5" customHeight="1" x14ac:dyDescent="0.2">
      <c r="A181" s="146"/>
      <c r="B181" s="140"/>
      <c r="C181" s="211"/>
      <c r="D181" s="195"/>
      <c r="E181" s="143"/>
      <c r="F181" s="85" t="s">
        <v>306</v>
      </c>
    </row>
    <row r="182" spans="1:6" ht="13.5" customHeight="1" x14ac:dyDescent="0.2">
      <c r="A182" s="146"/>
      <c r="B182" s="140"/>
      <c r="C182" s="211"/>
      <c r="D182" s="195"/>
      <c r="E182" s="143"/>
      <c r="F182" s="85" t="s">
        <v>307</v>
      </c>
    </row>
    <row r="183" spans="1:6" ht="47.25" customHeight="1" x14ac:dyDescent="0.2">
      <c r="A183" s="146"/>
      <c r="B183" s="140"/>
      <c r="C183" s="211"/>
      <c r="D183" s="195"/>
      <c r="E183" s="143"/>
      <c r="F183" s="85" t="s">
        <v>308</v>
      </c>
    </row>
    <row r="184" spans="1:6" ht="27.75" customHeight="1" x14ac:dyDescent="0.2">
      <c r="A184" s="146"/>
      <c r="B184" s="140"/>
      <c r="C184" s="211"/>
      <c r="D184" s="195"/>
      <c r="E184" s="143"/>
      <c r="F184" s="85" t="s">
        <v>309</v>
      </c>
    </row>
    <row r="185" spans="1:6" ht="25.5" customHeight="1" x14ac:dyDescent="0.2">
      <c r="A185" s="146"/>
      <c r="B185" s="140"/>
      <c r="C185" s="211"/>
      <c r="D185" s="195"/>
      <c r="E185" s="143"/>
      <c r="F185" s="85" t="s">
        <v>310</v>
      </c>
    </row>
    <row r="186" spans="1:6" ht="30.75" customHeight="1" x14ac:dyDescent="0.2">
      <c r="A186" s="146"/>
      <c r="B186" s="140"/>
      <c r="C186" s="211"/>
      <c r="D186" s="195"/>
      <c r="E186" s="143"/>
      <c r="F186" s="85" t="s">
        <v>311</v>
      </c>
    </row>
    <row r="187" spans="1:6" ht="27" customHeight="1" x14ac:dyDescent="0.2">
      <c r="A187" s="146"/>
      <c r="B187" s="140"/>
      <c r="C187" s="211"/>
      <c r="D187" s="195"/>
      <c r="E187" s="143"/>
      <c r="F187" s="85" t="s">
        <v>312</v>
      </c>
    </row>
    <row r="188" spans="1:6" ht="27" customHeight="1" x14ac:dyDescent="0.2">
      <c r="A188" s="146"/>
      <c r="B188" s="140"/>
      <c r="C188" s="211"/>
      <c r="D188" s="195"/>
      <c r="E188" s="143"/>
      <c r="F188" s="85" t="s">
        <v>313</v>
      </c>
    </row>
    <row r="189" spans="1:6" ht="27" customHeight="1" x14ac:dyDescent="0.2">
      <c r="A189" s="146"/>
      <c r="B189" s="140"/>
      <c r="C189" s="211"/>
      <c r="D189" s="195"/>
      <c r="E189" s="143"/>
      <c r="F189" s="85" t="s">
        <v>314</v>
      </c>
    </row>
    <row r="190" spans="1:6" ht="26.25" customHeight="1" x14ac:dyDescent="0.2">
      <c r="A190" s="146"/>
      <c r="B190" s="140"/>
      <c r="C190" s="211"/>
      <c r="D190" s="195"/>
      <c r="E190" s="143"/>
      <c r="F190" s="85" t="s">
        <v>315</v>
      </c>
    </row>
    <row r="191" spans="1:6" ht="26.25" customHeight="1" x14ac:dyDescent="0.2">
      <c r="A191" s="146"/>
      <c r="B191" s="140"/>
      <c r="C191" s="211"/>
      <c r="D191" s="195"/>
      <c r="E191" s="143"/>
      <c r="F191" s="85" t="s">
        <v>316</v>
      </c>
    </row>
    <row r="192" spans="1:6" ht="27.75" customHeight="1" x14ac:dyDescent="0.2">
      <c r="A192" s="146"/>
      <c r="B192" s="140"/>
      <c r="C192" s="211"/>
      <c r="D192" s="195"/>
      <c r="E192" s="143"/>
      <c r="F192" s="85" t="s">
        <v>317</v>
      </c>
    </row>
    <row r="193" spans="1:6" ht="24.75" customHeight="1" x14ac:dyDescent="0.2">
      <c r="A193" s="146"/>
      <c r="B193" s="140"/>
      <c r="C193" s="211"/>
      <c r="D193" s="195"/>
      <c r="E193" s="143"/>
      <c r="F193" s="85" t="s">
        <v>318</v>
      </c>
    </row>
    <row r="194" spans="1:6" ht="27.75" customHeight="1" x14ac:dyDescent="0.2">
      <c r="A194" s="146"/>
      <c r="B194" s="140"/>
      <c r="C194" s="211"/>
      <c r="D194" s="195"/>
      <c r="E194" s="143"/>
      <c r="F194" s="85" t="s">
        <v>319</v>
      </c>
    </row>
    <row r="195" spans="1:6" ht="26.25" customHeight="1" x14ac:dyDescent="0.2">
      <c r="A195" s="146"/>
      <c r="B195" s="140"/>
      <c r="C195" s="211"/>
      <c r="D195" s="195"/>
      <c r="E195" s="143"/>
      <c r="F195" s="85" t="s">
        <v>320</v>
      </c>
    </row>
    <row r="196" spans="1:6" ht="28.5" customHeight="1" x14ac:dyDescent="0.2">
      <c r="A196" s="146"/>
      <c r="B196" s="140"/>
      <c r="C196" s="211"/>
      <c r="D196" s="195"/>
      <c r="E196" s="143"/>
      <c r="F196" s="85" t="s">
        <v>321</v>
      </c>
    </row>
    <row r="197" spans="1:6" ht="27" customHeight="1" x14ac:dyDescent="0.2">
      <c r="A197" s="146"/>
      <c r="B197" s="140"/>
      <c r="C197" s="211"/>
      <c r="D197" s="195"/>
      <c r="E197" s="143"/>
      <c r="F197" s="85" t="s">
        <v>322</v>
      </c>
    </row>
    <row r="198" spans="1:6" ht="13.5" customHeight="1" x14ac:dyDescent="0.2">
      <c r="A198" s="146"/>
      <c r="B198" s="140"/>
      <c r="C198" s="211"/>
      <c r="D198" s="195"/>
      <c r="E198" s="143"/>
      <c r="F198" s="85" t="s">
        <v>323</v>
      </c>
    </row>
    <row r="199" spans="1:6" ht="13.5" customHeight="1" x14ac:dyDescent="0.2">
      <c r="A199" s="146"/>
      <c r="B199" s="140"/>
      <c r="C199" s="211"/>
      <c r="D199" s="195"/>
      <c r="E199" s="143"/>
      <c r="F199" s="85" t="s">
        <v>324</v>
      </c>
    </row>
    <row r="200" spans="1:6" ht="19.5" customHeight="1" x14ac:dyDescent="0.2">
      <c r="A200" s="146"/>
      <c r="B200" s="140"/>
      <c r="C200" s="211"/>
      <c r="D200" s="195"/>
      <c r="E200" s="143"/>
      <c r="F200" s="96" t="s">
        <v>325</v>
      </c>
    </row>
    <row r="201" spans="1:6" ht="13.5" customHeight="1" x14ac:dyDescent="0.2">
      <c r="A201" s="147"/>
      <c r="B201" s="139"/>
      <c r="C201" s="212"/>
      <c r="D201" s="196"/>
      <c r="E201" s="144"/>
      <c r="F201" s="96" t="s">
        <v>326</v>
      </c>
    </row>
    <row r="202" spans="1:6" ht="13.5" customHeight="1" x14ac:dyDescent="0.2">
      <c r="A202" s="87" t="s">
        <v>327</v>
      </c>
      <c r="B202" s="89" t="s">
        <v>328</v>
      </c>
      <c r="C202" s="8">
        <v>180000</v>
      </c>
      <c r="D202" s="89" t="s">
        <v>328</v>
      </c>
      <c r="E202" s="90"/>
      <c r="F202" s="91"/>
    </row>
    <row r="203" spans="1:6" ht="41.25" customHeight="1" x14ac:dyDescent="0.2">
      <c r="A203" s="98" t="s">
        <v>329</v>
      </c>
      <c r="B203" s="138"/>
      <c r="C203" s="15">
        <v>180010</v>
      </c>
      <c r="D203" s="100" t="s">
        <v>330</v>
      </c>
      <c r="E203" s="100" t="s">
        <v>331</v>
      </c>
      <c r="F203" s="99" t="s">
        <v>332</v>
      </c>
    </row>
    <row r="204" spans="1:6" ht="13.5" customHeight="1" x14ac:dyDescent="0.2">
      <c r="A204" s="134" t="s">
        <v>333</v>
      </c>
      <c r="B204" s="140"/>
      <c r="C204" s="135">
        <v>180020</v>
      </c>
      <c r="D204" s="141" t="s">
        <v>334</v>
      </c>
      <c r="E204" s="141" t="s">
        <v>335</v>
      </c>
      <c r="F204" s="99" t="s">
        <v>336</v>
      </c>
    </row>
    <row r="205" spans="1:6" ht="13.5" customHeight="1" x14ac:dyDescent="0.2">
      <c r="A205" s="134"/>
      <c r="B205" s="140"/>
      <c r="C205" s="135"/>
      <c r="D205" s="141"/>
      <c r="E205" s="141"/>
      <c r="F205" s="84" t="s">
        <v>537</v>
      </c>
    </row>
    <row r="206" spans="1:6" ht="13.5" x14ac:dyDescent="0.2">
      <c r="A206" s="134"/>
      <c r="B206" s="140"/>
      <c r="C206" s="135"/>
      <c r="D206" s="141"/>
      <c r="E206" s="141"/>
      <c r="F206" s="99" t="s">
        <v>337</v>
      </c>
    </row>
    <row r="207" spans="1:6" ht="27" customHeight="1" x14ac:dyDescent="0.2">
      <c r="A207" s="134"/>
      <c r="B207" s="139"/>
      <c r="C207" s="135"/>
      <c r="D207" s="141"/>
      <c r="E207" s="141"/>
      <c r="F207" s="99" t="s">
        <v>338</v>
      </c>
    </row>
    <row r="208" spans="1:6" ht="27" customHeight="1" x14ac:dyDescent="0.2">
      <c r="A208" s="87" t="s">
        <v>339</v>
      </c>
      <c r="B208" s="87" t="s">
        <v>340</v>
      </c>
      <c r="C208" s="8">
        <v>190000</v>
      </c>
      <c r="D208" s="89" t="s">
        <v>34</v>
      </c>
      <c r="E208" s="90"/>
      <c r="F208" s="91"/>
    </row>
    <row r="209" spans="1:6" ht="27" customHeight="1" x14ac:dyDescent="0.2">
      <c r="A209" s="167" t="s">
        <v>341</v>
      </c>
      <c r="B209" s="170"/>
      <c r="C209" s="168">
        <v>190010</v>
      </c>
      <c r="D209" s="136" t="s">
        <v>342</v>
      </c>
      <c r="E209" s="136"/>
      <c r="F209" s="96" t="s">
        <v>343</v>
      </c>
    </row>
    <row r="210" spans="1:6" ht="27" customHeight="1" x14ac:dyDescent="0.2">
      <c r="A210" s="167"/>
      <c r="B210" s="171"/>
      <c r="C210" s="168"/>
      <c r="D210" s="136"/>
      <c r="E210" s="136"/>
      <c r="F210" s="85" t="s">
        <v>344</v>
      </c>
    </row>
    <row r="211" spans="1:6" ht="27" customHeight="1" x14ac:dyDescent="0.2">
      <c r="A211" s="167"/>
      <c r="B211" s="171"/>
      <c r="C211" s="168"/>
      <c r="D211" s="136"/>
      <c r="E211" s="136"/>
      <c r="F211" s="85" t="s">
        <v>345</v>
      </c>
    </row>
    <row r="212" spans="1:6" ht="13.5" x14ac:dyDescent="0.2">
      <c r="A212" s="167"/>
      <c r="B212" s="171"/>
      <c r="C212" s="168"/>
      <c r="D212" s="136"/>
      <c r="E212" s="136"/>
      <c r="F212" s="85" t="s">
        <v>346</v>
      </c>
    </row>
    <row r="213" spans="1:6" ht="30" customHeight="1" x14ac:dyDescent="0.2">
      <c r="A213" s="167"/>
      <c r="B213" s="171"/>
      <c r="C213" s="168"/>
      <c r="D213" s="136"/>
      <c r="E213" s="136"/>
      <c r="F213" s="96" t="s">
        <v>347</v>
      </c>
    </row>
    <row r="214" spans="1:6" ht="30" customHeight="1" x14ac:dyDescent="0.2">
      <c r="A214" s="167"/>
      <c r="B214" s="172"/>
      <c r="C214" s="168"/>
      <c r="D214" s="136"/>
      <c r="E214" s="136"/>
      <c r="F214" s="96" t="s">
        <v>348</v>
      </c>
    </row>
    <row r="215" spans="1:6" ht="30" customHeight="1" x14ac:dyDescent="0.2">
      <c r="A215" s="167" t="s">
        <v>349</v>
      </c>
      <c r="B215" s="170"/>
      <c r="C215" s="213">
        <v>190020</v>
      </c>
      <c r="D215" s="136" t="s">
        <v>350</v>
      </c>
      <c r="E215" s="136"/>
      <c r="F215" s="96" t="s">
        <v>351</v>
      </c>
    </row>
    <row r="216" spans="1:6" ht="54" customHeight="1" x14ac:dyDescent="0.2">
      <c r="A216" s="167"/>
      <c r="B216" s="171"/>
      <c r="C216" s="213"/>
      <c r="D216" s="136"/>
      <c r="E216" s="136"/>
      <c r="F216" s="96" t="s">
        <v>352</v>
      </c>
    </row>
    <row r="217" spans="1:6" ht="54" customHeight="1" x14ac:dyDescent="0.2">
      <c r="A217" s="167"/>
      <c r="B217" s="171"/>
      <c r="C217" s="213"/>
      <c r="D217" s="136"/>
      <c r="E217" s="136"/>
      <c r="F217" s="96" t="s">
        <v>353</v>
      </c>
    </row>
    <row r="218" spans="1:6" ht="54" customHeight="1" x14ac:dyDescent="0.2">
      <c r="A218" s="167"/>
      <c r="B218" s="172"/>
      <c r="C218" s="213"/>
      <c r="D218" s="136"/>
      <c r="E218" s="136"/>
      <c r="F218" s="96" t="s">
        <v>354</v>
      </c>
    </row>
    <row r="219" spans="1:6" ht="30" customHeight="1" x14ac:dyDescent="0.2">
      <c r="A219" s="167" t="s">
        <v>355</v>
      </c>
      <c r="B219" s="170"/>
      <c r="C219" s="168">
        <v>190030</v>
      </c>
      <c r="D219" s="158" t="s">
        <v>356</v>
      </c>
      <c r="E219" s="155"/>
      <c r="F219" s="97" t="s">
        <v>357</v>
      </c>
    </row>
    <row r="220" spans="1:6" ht="30" customHeight="1" x14ac:dyDescent="0.2">
      <c r="A220" s="167"/>
      <c r="B220" s="171"/>
      <c r="C220" s="168"/>
      <c r="D220" s="158"/>
      <c r="E220" s="155"/>
      <c r="F220" s="97" t="s">
        <v>358</v>
      </c>
    </row>
    <row r="221" spans="1:6" ht="30" customHeight="1" x14ac:dyDescent="0.2">
      <c r="A221" s="167"/>
      <c r="B221" s="171"/>
      <c r="C221" s="168"/>
      <c r="D221" s="158"/>
      <c r="E221" s="155"/>
      <c r="F221" s="97" t="s">
        <v>359</v>
      </c>
    </row>
    <row r="222" spans="1:6" ht="30" customHeight="1" x14ac:dyDescent="0.2">
      <c r="A222" s="167"/>
      <c r="B222" s="171"/>
      <c r="C222" s="168"/>
      <c r="D222" s="158"/>
      <c r="E222" s="155"/>
      <c r="F222" s="97" t="s">
        <v>360</v>
      </c>
    </row>
    <row r="223" spans="1:6" ht="30" customHeight="1" x14ac:dyDescent="0.2">
      <c r="A223" s="167"/>
      <c r="B223" s="171"/>
      <c r="C223" s="168"/>
      <c r="D223" s="158"/>
      <c r="E223" s="155"/>
      <c r="F223" s="97" t="s">
        <v>361</v>
      </c>
    </row>
    <row r="224" spans="1:6" ht="30" customHeight="1" x14ac:dyDescent="0.2">
      <c r="A224" s="167"/>
      <c r="B224" s="171"/>
      <c r="C224" s="168"/>
      <c r="D224" s="158"/>
      <c r="E224" s="155"/>
      <c r="F224" s="97" t="s">
        <v>362</v>
      </c>
    </row>
    <row r="225" spans="1:6" ht="43.5" customHeight="1" x14ac:dyDescent="0.2">
      <c r="A225" s="167"/>
      <c r="B225" s="171"/>
      <c r="C225" s="168"/>
      <c r="D225" s="158"/>
      <c r="E225" s="155"/>
      <c r="F225" s="84" t="s">
        <v>363</v>
      </c>
    </row>
    <row r="226" spans="1:6" ht="30" customHeight="1" x14ac:dyDescent="0.2">
      <c r="A226" s="167"/>
      <c r="B226" s="172"/>
      <c r="C226" s="168"/>
      <c r="D226" s="158"/>
      <c r="E226" s="155"/>
      <c r="F226" s="97" t="s">
        <v>364</v>
      </c>
    </row>
    <row r="227" spans="1:6" ht="30" customHeight="1" x14ac:dyDescent="0.2">
      <c r="A227" s="214" t="s">
        <v>365</v>
      </c>
      <c r="B227" s="138"/>
      <c r="C227" s="154">
        <v>190040</v>
      </c>
      <c r="D227" s="155" t="s">
        <v>62</v>
      </c>
      <c r="E227" s="155"/>
      <c r="F227" s="114" t="s">
        <v>366</v>
      </c>
    </row>
    <row r="228" spans="1:6" ht="42" customHeight="1" x14ac:dyDescent="0.2">
      <c r="A228" s="215"/>
      <c r="B228" s="140"/>
      <c r="C228" s="154"/>
      <c r="D228" s="155"/>
      <c r="E228" s="155"/>
      <c r="F228" s="114" t="s">
        <v>367</v>
      </c>
    </row>
    <row r="229" spans="1:6" ht="30" customHeight="1" x14ac:dyDescent="0.2">
      <c r="A229" s="215"/>
      <c r="B229" s="140"/>
      <c r="C229" s="154"/>
      <c r="D229" s="155"/>
      <c r="E229" s="155"/>
      <c r="F229" s="114" t="s">
        <v>368</v>
      </c>
    </row>
    <row r="230" spans="1:6" ht="30" customHeight="1" x14ac:dyDescent="0.2">
      <c r="A230" s="215"/>
      <c r="B230" s="140"/>
      <c r="C230" s="154"/>
      <c r="D230" s="155"/>
      <c r="E230" s="155"/>
      <c r="F230" s="114" t="s">
        <v>369</v>
      </c>
    </row>
    <row r="231" spans="1:6" ht="30" customHeight="1" x14ac:dyDescent="0.2">
      <c r="A231" s="215"/>
      <c r="B231" s="140"/>
      <c r="C231" s="154"/>
      <c r="D231" s="155"/>
      <c r="E231" s="155"/>
      <c r="F231" s="114" t="s">
        <v>370</v>
      </c>
    </row>
    <row r="232" spans="1:6" ht="30" customHeight="1" x14ac:dyDescent="0.2">
      <c r="A232" s="215"/>
      <c r="B232" s="140"/>
      <c r="C232" s="154"/>
      <c r="D232" s="155"/>
      <c r="E232" s="155"/>
      <c r="F232" s="114" t="s">
        <v>371</v>
      </c>
    </row>
    <row r="233" spans="1:6" ht="30" customHeight="1" x14ac:dyDescent="0.2">
      <c r="A233" s="215"/>
      <c r="B233" s="140"/>
      <c r="C233" s="154"/>
      <c r="D233" s="155"/>
      <c r="E233" s="155"/>
      <c r="F233" s="114" t="s">
        <v>372</v>
      </c>
    </row>
    <row r="234" spans="1:6" ht="51" customHeight="1" x14ac:dyDescent="0.2">
      <c r="A234" s="215"/>
      <c r="B234" s="140"/>
      <c r="C234" s="154"/>
      <c r="D234" s="155"/>
      <c r="E234" s="155"/>
      <c r="F234" s="114" t="s">
        <v>373</v>
      </c>
    </row>
    <row r="235" spans="1:6" ht="39.950000000000003" customHeight="1" x14ac:dyDescent="0.2">
      <c r="A235" s="215"/>
      <c r="B235" s="140"/>
      <c r="C235" s="154"/>
      <c r="D235" s="155"/>
      <c r="E235" s="155"/>
      <c r="F235" s="114" t="s">
        <v>374</v>
      </c>
    </row>
    <row r="236" spans="1:6" ht="39.950000000000003" customHeight="1" x14ac:dyDescent="0.2">
      <c r="A236" s="215"/>
      <c r="B236" s="140"/>
      <c r="C236" s="154"/>
      <c r="D236" s="155"/>
      <c r="E236" s="155"/>
      <c r="F236" s="114" t="s">
        <v>375</v>
      </c>
    </row>
    <row r="237" spans="1:6" ht="39.950000000000003" customHeight="1" x14ac:dyDescent="0.2">
      <c r="A237" s="215"/>
      <c r="B237" s="140"/>
      <c r="C237" s="154"/>
      <c r="D237" s="155"/>
      <c r="E237" s="155"/>
      <c r="F237" s="115" t="s">
        <v>376</v>
      </c>
    </row>
    <row r="238" spans="1:6" ht="39.950000000000003" customHeight="1" x14ac:dyDescent="0.2">
      <c r="A238" s="215"/>
      <c r="B238" s="140"/>
      <c r="C238" s="154"/>
      <c r="D238" s="155"/>
      <c r="E238" s="155"/>
      <c r="F238" s="115" t="s">
        <v>377</v>
      </c>
    </row>
    <row r="239" spans="1:6" ht="39.950000000000003" customHeight="1" x14ac:dyDescent="0.2">
      <c r="A239" s="215"/>
      <c r="B239" s="140"/>
      <c r="C239" s="154"/>
      <c r="D239" s="155"/>
      <c r="E239" s="155"/>
      <c r="F239" s="115" t="s">
        <v>378</v>
      </c>
    </row>
    <row r="240" spans="1:6" ht="39.950000000000003" customHeight="1" x14ac:dyDescent="0.2">
      <c r="A240" s="215"/>
      <c r="B240" s="140"/>
      <c r="C240" s="154"/>
      <c r="D240" s="155"/>
      <c r="E240" s="155"/>
      <c r="F240" s="101" t="s">
        <v>379</v>
      </c>
    </row>
    <row r="241" spans="1:6" ht="13.5" x14ac:dyDescent="0.2">
      <c r="A241" s="215"/>
      <c r="B241" s="140"/>
      <c r="C241" s="154"/>
      <c r="D241" s="155"/>
      <c r="E241" s="155"/>
      <c r="F241" s="101" t="s">
        <v>380</v>
      </c>
    </row>
    <row r="242" spans="1:6" ht="13.5" x14ac:dyDescent="0.2">
      <c r="A242" s="215"/>
      <c r="B242" s="140"/>
      <c r="C242" s="154"/>
      <c r="D242" s="155"/>
      <c r="E242" s="155"/>
      <c r="F242" s="101" t="s">
        <v>381</v>
      </c>
    </row>
    <row r="243" spans="1:6" ht="13.5" x14ac:dyDescent="0.2">
      <c r="A243" s="215"/>
      <c r="B243" s="140"/>
      <c r="C243" s="154"/>
      <c r="D243" s="155"/>
      <c r="E243" s="155"/>
      <c r="F243" s="101" t="s">
        <v>382</v>
      </c>
    </row>
    <row r="244" spans="1:6" ht="13.5" x14ac:dyDescent="0.2">
      <c r="A244" s="215"/>
      <c r="B244" s="140"/>
      <c r="C244" s="154"/>
      <c r="D244" s="155"/>
      <c r="E244" s="155"/>
      <c r="F244" s="101" t="s">
        <v>383</v>
      </c>
    </row>
    <row r="245" spans="1:6" ht="13.5" x14ac:dyDescent="0.2">
      <c r="A245" s="216"/>
      <c r="B245" s="139"/>
      <c r="C245" s="154"/>
      <c r="D245" s="155"/>
      <c r="E245" s="155"/>
      <c r="F245" s="101" t="s">
        <v>384</v>
      </c>
    </row>
    <row r="246" spans="1:6" ht="13.5" x14ac:dyDescent="0.2">
      <c r="A246" s="187" t="s">
        <v>385</v>
      </c>
      <c r="B246" s="138"/>
      <c r="C246" s="217">
        <v>190050</v>
      </c>
      <c r="D246" s="136" t="s">
        <v>35</v>
      </c>
      <c r="E246" s="136" t="s">
        <v>386</v>
      </c>
      <c r="F246" s="96" t="s">
        <v>387</v>
      </c>
    </row>
    <row r="247" spans="1:6" ht="13.5" x14ac:dyDescent="0.2">
      <c r="A247" s="187"/>
      <c r="B247" s="140"/>
      <c r="C247" s="217"/>
      <c r="D247" s="136"/>
      <c r="E247" s="136"/>
      <c r="F247" s="96" t="s">
        <v>388</v>
      </c>
    </row>
    <row r="248" spans="1:6" ht="13.5" x14ac:dyDescent="0.2">
      <c r="A248" s="187"/>
      <c r="B248" s="140"/>
      <c r="C248" s="217"/>
      <c r="D248" s="136"/>
      <c r="E248" s="136"/>
      <c r="F248" s="96" t="s">
        <v>389</v>
      </c>
    </row>
    <row r="249" spans="1:6" ht="13.5" x14ac:dyDescent="0.2">
      <c r="A249" s="187"/>
      <c r="B249" s="139"/>
      <c r="C249" s="217"/>
      <c r="D249" s="136"/>
      <c r="E249" s="136"/>
      <c r="F249" s="96" t="s">
        <v>390</v>
      </c>
    </row>
    <row r="250" spans="1:6" ht="13.5" x14ac:dyDescent="0.2">
      <c r="A250" s="134" t="s">
        <v>391</v>
      </c>
      <c r="B250" s="140"/>
      <c r="C250" s="213">
        <v>190060</v>
      </c>
      <c r="D250" s="136" t="s">
        <v>36</v>
      </c>
      <c r="E250" s="136"/>
      <c r="F250" s="116" t="s">
        <v>392</v>
      </c>
    </row>
    <row r="251" spans="1:6" ht="13.5" x14ac:dyDescent="0.2">
      <c r="A251" s="134"/>
      <c r="B251" s="140"/>
      <c r="C251" s="213"/>
      <c r="D251" s="136"/>
      <c r="E251" s="136"/>
      <c r="F251" s="116" t="s">
        <v>393</v>
      </c>
    </row>
    <row r="252" spans="1:6" ht="13.5" x14ac:dyDescent="0.2">
      <c r="A252" s="134"/>
      <c r="B252" s="140"/>
      <c r="C252" s="213"/>
      <c r="D252" s="136"/>
      <c r="E252" s="136"/>
      <c r="F252" s="96" t="s">
        <v>394</v>
      </c>
    </row>
    <row r="253" spans="1:6" ht="13.5" x14ac:dyDescent="0.2">
      <c r="A253" s="134"/>
      <c r="B253" s="140"/>
      <c r="C253" s="213"/>
      <c r="D253" s="136"/>
      <c r="E253" s="136"/>
      <c r="F253" s="96" t="s">
        <v>395</v>
      </c>
    </row>
    <row r="254" spans="1:6" ht="13.5" x14ac:dyDescent="0.2">
      <c r="A254" s="134"/>
      <c r="B254" s="139"/>
      <c r="C254" s="213"/>
      <c r="D254" s="136"/>
      <c r="E254" s="136"/>
      <c r="F254" s="96" t="s">
        <v>396</v>
      </c>
    </row>
    <row r="255" spans="1:6" ht="40.5" x14ac:dyDescent="0.2">
      <c r="A255" s="134" t="s">
        <v>397</v>
      </c>
      <c r="B255" s="218"/>
      <c r="C255" s="135">
        <v>190070</v>
      </c>
      <c r="D255" s="141" t="s">
        <v>37</v>
      </c>
      <c r="E255" s="101" t="s">
        <v>398</v>
      </c>
      <c r="F255" s="114" t="s">
        <v>76</v>
      </c>
    </row>
    <row r="256" spans="1:6" ht="27" x14ac:dyDescent="0.2">
      <c r="A256" s="134"/>
      <c r="B256" s="219"/>
      <c r="C256" s="135"/>
      <c r="D256" s="141"/>
      <c r="E256" s="101" t="s">
        <v>399</v>
      </c>
      <c r="F256" s="114" t="s">
        <v>77</v>
      </c>
    </row>
    <row r="257" spans="1:6" ht="27" x14ac:dyDescent="0.2">
      <c r="A257" s="134"/>
      <c r="B257" s="219"/>
      <c r="C257" s="135"/>
      <c r="D257" s="141"/>
      <c r="E257" s="101" t="s">
        <v>400</v>
      </c>
      <c r="F257" s="117" t="s">
        <v>78</v>
      </c>
    </row>
    <row r="258" spans="1:6" ht="27" x14ac:dyDescent="0.2">
      <c r="A258" s="134"/>
      <c r="B258" s="219"/>
      <c r="C258" s="135"/>
      <c r="D258" s="141"/>
      <c r="E258" s="101" t="s">
        <v>401</v>
      </c>
      <c r="F258" s="114" t="s">
        <v>79</v>
      </c>
    </row>
    <row r="259" spans="1:6" ht="27" x14ac:dyDescent="0.2">
      <c r="A259" s="134"/>
      <c r="B259" s="219"/>
      <c r="C259" s="135"/>
      <c r="D259" s="141"/>
      <c r="E259" s="101" t="s">
        <v>402</v>
      </c>
      <c r="F259" s="101" t="s">
        <v>80</v>
      </c>
    </row>
    <row r="260" spans="1:6" ht="27" x14ac:dyDescent="0.2">
      <c r="A260" s="134"/>
      <c r="B260" s="219"/>
      <c r="C260" s="135"/>
      <c r="D260" s="141"/>
      <c r="E260" s="101" t="s">
        <v>403</v>
      </c>
      <c r="F260" s="117" t="s">
        <v>81</v>
      </c>
    </row>
    <row r="261" spans="1:6" ht="27" x14ac:dyDescent="0.2">
      <c r="A261" s="134"/>
      <c r="B261" s="220"/>
      <c r="C261" s="135"/>
      <c r="D261" s="141"/>
      <c r="E261" s="101" t="s">
        <v>404</v>
      </c>
      <c r="F261" s="114" t="s">
        <v>405</v>
      </c>
    </row>
    <row r="262" spans="1:6" ht="40.5" x14ac:dyDescent="0.2">
      <c r="A262" s="87" t="s">
        <v>406</v>
      </c>
      <c r="B262" s="87" t="s">
        <v>407</v>
      </c>
      <c r="C262" s="8">
        <v>200000</v>
      </c>
      <c r="D262" s="89" t="s">
        <v>408</v>
      </c>
      <c r="E262" s="90"/>
      <c r="F262" s="91"/>
    </row>
    <row r="263" spans="1:6" ht="13.5" x14ac:dyDescent="0.2">
      <c r="A263" s="134" t="s">
        <v>409</v>
      </c>
      <c r="B263" s="138"/>
      <c r="C263" s="178">
        <v>200010</v>
      </c>
      <c r="D263" s="158" t="s">
        <v>410</v>
      </c>
      <c r="E263" s="136"/>
      <c r="F263" s="96" t="s">
        <v>411</v>
      </c>
    </row>
    <row r="264" spans="1:6" ht="13.5" x14ac:dyDescent="0.2">
      <c r="A264" s="134"/>
      <c r="B264" s="140"/>
      <c r="C264" s="178"/>
      <c r="D264" s="158"/>
      <c r="E264" s="136"/>
      <c r="F264" s="85" t="s">
        <v>412</v>
      </c>
    </row>
    <row r="265" spans="1:6" ht="62.25" customHeight="1" x14ac:dyDescent="0.2">
      <c r="A265" s="134"/>
      <c r="B265" s="140"/>
      <c r="C265" s="178"/>
      <c r="D265" s="158"/>
      <c r="E265" s="136"/>
      <c r="F265" s="85" t="s">
        <v>413</v>
      </c>
    </row>
    <row r="266" spans="1:6" ht="13.5" x14ac:dyDescent="0.2">
      <c r="A266" s="134"/>
      <c r="B266" s="140"/>
      <c r="C266" s="178"/>
      <c r="D266" s="158"/>
      <c r="E266" s="136"/>
      <c r="F266" s="85" t="s">
        <v>414</v>
      </c>
    </row>
    <row r="267" spans="1:6" ht="13.5" x14ac:dyDescent="0.2">
      <c r="A267" s="134"/>
      <c r="B267" s="140"/>
      <c r="C267" s="178"/>
      <c r="D267" s="158"/>
      <c r="E267" s="136"/>
      <c r="F267" s="85" t="s">
        <v>415</v>
      </c>
    </row>
    <row r="268" spans="1:6" ht="13.5" x14ac:dyDescent="0.2">
      <c r="A268" s="134"/>
      <c r="B268" s="140"/>
      <c r="C268" s="178"/>
      <c r="D268" s="158"/>
      <c r="E268" s="136"/>
      <c r="F268" s="85" t="s">
        <v>416</v>
      </c>
    </row>
    <row r="269" spans="1:6" ht="13.5" x14ac:dyDescent="0.2">
      <c r="A269" s="134"/>
      <c r="B269" s="140"/>
      <c r="C269" s="178"/>
      <c r="D269" s="158"/>
      <c r="E269" s="136"/>
      <c r="F269" s="96" t="s">
        <v>417</v>
      </c>
    </row>
    <row r="270" spans="1:6" ht="13.5" x14ac:dyDescent="0.2">
      <c r="A270" s="134"/>
      <c r="B270" s="140"/>
      <c r="C270" s="178"/>
      <c r="D270" s="158"/>
      <c r="E270" s="136"/>
      <c r="F270" s="96" t="s">
        <v>418</v>
      </c>
    </row>
    <row r="271" spans="1:6" ht="13.5" x14ac:dyDescent="0.2">
      <c r="A271" s="134"/>
      <c r="B271" s="139"/>
      <c r="C271" s="178"/>
      <c r="D271" s="158"/>
      <c r="E271" s="136"/>
      <c r="F271" s="96" t="s">
        <v>419</v>
      </c>
    </row>
    <row r="272" spans="1:6" ht="13.5" x14ac:dyDescent="0.2">
      <c r="A272" s="145" t="s">
        <v>420</v>
      </c>
      <c r="B272" s="138"/>
      <c r="C272" s="210">
        <v>200020</v>
      </c>
      <c r="D272" s="194" t="s">
        <v>421</v>
      </c>
      <c r="E272" s="142"/>
      <c r="F272" s="96" t="s">
        <v>422</v>
      </c>
    </row>
    <row r="273" spans="1:6" ht="13.5" x14ac:dyDescent="0.2">
      <c r="A273" s="146"/>
      <c r="B273" s="140"/>
      <c r="C273" s="211"/>
      <c r="D273" s="195"/>
      <c r="E273" s="143"/>
      <c r="F273" s="96" t="s">
        <v>423</v>
      </c>
    </row>
    <row r="274" spans="1:6" ht="13.5" x14ac:dyDescent="0.2">
      <c r="A274" s="146"/>
      <c r="B274" s="140"/>
      <c r="C274" s="211"/>
      <c r="D274" s="195"/>
      <c r="E274" s="143"/>
      <c r="F274" s="96" t="s">
        <v>424</v>
      </c>
    </row>
    <row r="275" spans="1:6" ht="13.5" x14ac:dyDescent="0.2">
      <c r="A275" s="146"/>
      <c r="B275" s="140"/>
      <c r="C275" s="211"/>
      <c r="D275" s="195"/>
      <c r="E275" s="143"/>
      <c r="F275" s="96" t="s">
        <v>425</v>
      </c>
    </row>
    <row r="276" spans="1:6" ht="13.5" x14ac:dyDescent="0.2">
      <c r="A276" s="146"/>
      <c r="B276" s="140"/>
      <c r="C276" s="211"/>
      <c r="D276" s="195"/>
      <c r="E276" s="143"/>
      <c r="F276" s="96" t="s">
        <v>426</v>
      </c>
    </row>
    <row r="277" spans="1:6" ht="13.5" x14ac:dyDescent="0.2">
      <c r="A277" s="146"/>
      <c r="B277" s="140"/>
      <c r="C277" s="211"/>
      <c r="D277" s="195"/>
      <c r="E277" s="143"/>
      <c r="F277" s="96" t="s">
        <v>427</v>
      </c>
    </row>
    <row r="278" spans="1:6" ht="13.5" x14ac:dyDescent="0.2">
      <c r="A278" s="146"/>
      <c r="B278" s="140"/>
      <c r="C278" s="211"/>
      <c r="D278" s="195"/>
      <c r="E278" s="143"/>
      <c r="F278" s="96" t="s">
        <v>428</v>
      </c>
    </row>
    <row r="279" spans="1:6" ht="13.5" x14ac:dyDescent="0.2">
      <c r="A279" s="146"/>
      <c r="B279" s="139"/>
      <c r="C279" s="211"/>
      <c r="D279" s="195"/>
      <c r="E279" s="143"/>
      <c r="F279" s="96" t="s">
        <v>429</v>
      </c>
    </row>
    <row r="280" spans="1:6" ht="13.5" x14ac:dyDescent="0.2">
      <c r="A280" s="221" t="s">
        <v>430</v>
      </c>
      <c r="B280" s="222"/>
      <c r="C280" s="178">
        <v>200030</v>
      </c>
      <c r="D280" s="158" t="s">
        <v>431</v>
      </c>
      <c r="E280" s="142" t="s">
        <v>432</v>
      </c>
      <c r="F280" s="85" t="s">
        <v>433</v>
      </c>
    </row>
    <row r="281" spans="1:6" ht="13.5" x14ac:dyDescent="0.2">
      <c r="A281" s="221"/>
      <c r="B281" s="223"/>
      <c r="C281" s="178"/>
      <c r="D281" s="158"/>
      <c r="E281" s="143"/>
      <c r="F281" s="97" t="s">
        <v>434</v>
      </c>
    </row>
    <row r="282" spans="1:6" ht="13.5" x14ac:dyDescent="0.2">
      <c r="A282" s="221"/>
      <c r="B282" s="223"/>
      <c r="C282" s="178"/>
      <c r="D282" s="158"/>
      <c r="E282" s="143"/>
      <c r="F282" s="97" t="s">
        <v>435</v>
      </c>
    </row>
    <row r="283" spans="1:6" ht="13.5" x14ac:dyDescent="0.2">
      <c r="A283" s="221"/>
      <c r="B283" s="223"/>
      <c r="C283" s="178"/>
      <c r="D283" s="158"/>
      <c r="E283" s="144"/>
      <c r="F283" s="97" t="s">
        <v>436</v>
      </c>
    </row>
    <row r="284" spans="1:6" ht="13.5" x14ac:dyDescent="0.2">
      <c r="A284" s="221"/>
      <c r="B284" s="223"/>
      <c r="C284" s="178"/>
      <c r="D284" s="158"/>
      <c r="E284" s="85" t="s">
        <v>437</v>
      </c>
      <c r="F284" s="96" t="s">
        <v>438</v>
      </c>
    </row>
    <row r="285" spans="1:6" ht="13.5" x14ac:dyDescent="0.2">
      <c r="A285" s="221"/>
      <c r="B285" s="223"/>
      <c r="C285" s="178"/>
      <c r="D285" s="158"/>
      <c r="E285" s="85"/>
      <c r="F285" s="96" t="s">
        <v>439</v>
      </c>
    </row>
    <row r="286" spans="1:6" ht="40.5" x14ac:dyDescent="0.2">
      <c r="A286" s="221"/>
      <c r="B286" s="223"/>
      <c r="C286" s="178"/>
      <c r="D286" s="158"/>
      <c r="E286" s="85" t="s">
        <v>440</v>
      </c>
      <c r="F286" s="96" t="s">
        <v>441</v>
      </c>
    </row>
    <row r="287" spans="1:6" ht="13.5" x14ac:dyDescent="0.2">
      <c r="A287" s="221"/>
      <c r="B287" s="223"/>
      <c r="C287" s="178"/>
      <c r="D287" s="158"/>
      <c r="E287" s="85"/>
      <c r="F287" s="96" t="s">
        <v>442</v>
      </c>
    </row>
    <row r="288" spans="1:6" ht="13.5" x14ac:dyDescent="0.2">
      <c r="A288" s="221"/>
      <c r="B288" s="223"/>
      <c r="C288" s="178"/>
      <c r="D288" s="158"/>
      <c r="E288" s="85"/>
      <c r="F288" s="96" t="s">
        <v>443</v>
      </c>
    </row>
    <row r="289" spans="1:6" ht="13.5" x14ac:dyDescent="0.2">
      <c r="A289" s="221"/>
      <c r="B289" s="223"/>
      <c r="C289" s="178"/>
      <c r="D289" s="158"/>
      <c r="E289" s="85"/>
      <c r="F289" s="97" t="s">
        <v>444</v>
      </c>
    </row>
    <row r="290" spans="1:6" ht="13.5" x14ac:dyDescent="0.2">
      <c r="A290" s="221"/>
      <c r="B290" s="224"/>
      <c r="C290" s="178"/>
      <c r="D290" s="158"/>
      <c r="E290" s="85"/>
      <c r="F290" s="97" t="s">
        <v>445</v>
      </c>
    </row>
    <row r="291" spans="1:6" ht="13.5" x14ac:dyDescent="0.2">
      <c r="A291" s="118"/>
      <c r="B291" s="118"/>
      <c r="C291" s="119"/>
      <c r="D291" s="120"/>
      <c r="E291" s="73"/>
      <c r="F291" s="74"/>
    </row>
    <row r="292" spans="1:6" ht="13.5" x14ac:dyDescent="0.2">
      <c r="A292" s="72"/>
      <c r="B292" s="72"/>
      <c r="C292" s="1"/>
      <c r="D292" s="73"/>
      <c r="E292" s="73"/>
      <c r="F292" s="74"/>
    </row>
    <row r="297" spans="1:6" x14ac:dyDescent="0.2">
      <c r="F297" s="123"/>
    </row>
    <row r="298" spans="1:6" x14ac:dyDescent="0.2">
      <c r="F298" s="124"/>
    </row>
    <row r="299" spans="1:6" x14ac:dyDescent="0.2">
      <c r="F299" s="124"/>
    </row>
    <row r="300" spans="1:6" x14ac:dyDescent="0.2">
      <c r="F300" s="124"/>
    </row>
    <row r="301" spans="1:6" x14ac:dyDescent="0.2">
      <c r="F301" s="124"/>
    </row>
    <row r="302" spans="1:6" x14ac:dyDescent="0.2">
      <c r="F302" s="123"/>
    </row>
  </sheetData>
  <sheetProtection formatCells="0" formatColumns="0" formatRows="0" insertColumns="0" insertRows="0" insertHyperlinks="0" deleteColumns="0" deleteRows="0" sort="0" autoFilter="0" pivotTables="0"/>
  <autoFilter ref="A4:E236" xr:uid="{00000000-0009-0000-0000-000003000000}"/>
  <mergeCells count="193">
    <mergeCell ref="A280:A290"/>
    <mergeCell ref="B280:B290"/>
    <mergeCell ref="C280:C290"/>
    <mergeCell ref="D280:D290"/>
    <mergeCell ref="E280:E283"/>
    <mergeCell ref="A263:A271"/>
    <mergeCell ref="B263:B271"/>
    <mergeCell ref="C263:C271"/>
    <mergeCell ref="D263:D271"/>
    <mergeCell ref="E263:E271"/>
    <mergeCell ref="A272:A279"/>
    <mergeCell ref="B272:B279"/>
    <mergeCell ref="C272:C279"/>
    <mergeCell ref="D272:D279"/>
    <mergeCell ref="E272:E279"/>
    <mergeCell ref="A250:A254"/>
    <mergeCell ref="B250:B254"/>
    <mergeCell ref="C250:C254"/>
    <mergeCell ref="D250:D254"/>
    <mergeCell ref="E250:E254"/>
    <mergeCell ref="A255:A261"/>
    <mergeCell ref="B255:B261"/>
    <mergeCell ref="C255:C261"/>
    <mergeCell ref="D255:D261"/>
    <mergeCell ref="A227:A245"/>
    <mergeCell ref="B227:B245"/>
    <mergeCell ref="C227:C245"/>
    <mergeCell ref="D227:D245"/>
    <mergeCell ref="E227:E245"/>
    <mergeCell ref="A246:A249"/>
    <mergeCell ref="B246:B249"/>
    <mergeCell ref="C246:C249"/>
    <mergeCell ref="D246:D249"/>
    <mergeCell ref="E246:E249"/>
    <mergeCell ref="D209:D214"/>
    <mergeCell ref="E209:E214"/>
    <mergeCell ref="A215:A218"/>
    <mergeCell ref="B215:B218"/>
    <mergeCell ref="C215:C218"/>
    <mergeCell ref="D215:D218"/>
    <mergeCell ref="E215:E218"/>
    <mergeCell ref="A219:A226"/>
    <mergeCell ref="B219:B226"/>
    <mergeCell ref="C219:C226"/>
    <mergeCell ref="D219:D226"/>
    <mergeCell ref="E219:E226"/>
    <mergeCell ref="A209:A214"/>
    <mergeCell ref="B209:B214"/>
    <mergeCell ref="C209:C214"/>
    <mergeCell ref="A171:A175"/>
    <mergeCell ref="B171:B175"/>
    <mergeCell ref="C171:C175"/>
    <mergeCell ref="D171:D175"/>
    <mergeCell ref="E171:E175"/>
    <mergeCell ref="A176:A201"/>
    <mergeCell ref="B176:B201"/>
    <mergeCell ref="C176:C201"/>
    <mergeCell ref="D176:D201"/>
    <mergeCell ref="E176:E201"/>
    <mergeCell ref="B161:B165"/>
    <mergeCell ref="C161:C165"/>
    <mergeCell ref="D161:D165"/>
    <mergeCell ref="E161:E165"/>
    <mergeCell ref="A166:A169"/>
    <mergeCell ref="B166:B169"/>
    <mergeCell ref="C166:C169"/>
    <mergeCell ref="D166:D169"/>
    <mergeCell ref="E166:E169"/>
    <mergeCell ref="E102:E108"/>
    <mergeCell ref="A109:A116"/>
    <mergeCell ref="B109:B116"/>
    <mergeCell ref="C109:C116"/>
    <mergeCell ref="D109:D116"/>
    <mergeCell ref="E109:E113"/>
    <mergeCell ref="E114:E116"/>
    <mergeCell ref="A117:A120"/>
    <mergeCell ref="B117:B120"/>
    <mergeCell ref="C117:C120"/>
    <mergeCell ref="D117:D120"/>
    <mergeCell ref="E117:E120"/>
    <mergeCell ref="A102:A108"/>
    <mergeCell ref="B102:B108"/>
    <mergeCell ref="C102:C108"/>
    <mergeCell ref="D102:D108"/>
    <mergeCell ref="A82:A87"/>
    <mergeCell ref="B82:B87"/>
    <mergeCell ref="C82:C87"/>
    <mergeCell ref="D82:D87"/>
    <mergeCell ref="E82:E84"/>
    <mergeCell ref="A89:A99"/>
    <mergeCell ref="B89:B99"/>
    <mergeCell ref="C89:C99"/>
    <mergeCell ref="D89:D99"/>
    <mergeCell ref="E89:E99"/>
    <mergeCell ref="A74:A77"/>
    <mergeCell ref="B74:B77"/>
    <mergeCell ref="C74:C77"/>
    <mergeCell ref="D74:D77"/>
    <mergeCell ref="E74:E75"/>
    <mergeCell ref="A78:A81"/>
    <mergeCell ref="B78:B81"/>
    <mergeCell ref="C78:C81"/>
    <mergeCell ref="D78:D81"/>
    <mergeCell ref="E78:E81"/>
    <mergeCell ref="A47:A59"/>
    <mergeCell ref="B47:B59"/>
    <mergeCell ref="C47:C59"/>
    <mergeCell ref="D47:D59"/>
    <mergeCell ref="E47:E49"/>
    <mergeCell ref="E52:E59"/>
    <mergeCell ref="A60:A67"/>
    <mergeCell ref="B60:B67"/>
    <mergeCell ref="C60:C67"/>
    <mergeCell ref="D60:D67"/>
    <mergeCell ref="E60:E67"/>
    <mergeCell ref="A8:A15"/>
    <mergeCell ref="B8:B15"/>
    <mergeCell ref="C8:C15"/>
    <mergeCell ref="D8:D15"/>
    <mergeCell ref="E8:E14"/>
    <mergeCell ref="A21:A27"/>
    <mergeCell ref="B21:B27"/>
    <mergeCell ref="C21:C27"/>
    <mergeCell ref="D21:D27"/>
    <mergeCell ref="E21:E27"/>
    <mergeCell ref="A100:A101"/>
    <mergeCell ref="B100:B101"/>
    <mergeCell ref="C100:C101"/>
    <mergeCell ref="D100:D101"/>
    <mergeCell ref="E100:E101"/>
    <mergeCell ref="A28:A33"/>
    <mergeCell ref="C28:C33"/>
    <mergeCell ref="D28:D33"/>
    <mergeCell ref="E28:E33"/>
    <mergeCell ref="B29:B33"/>
    <mergeCell ref="A35:A37"/>
    <mergeCell ref="B35:B37"/>
    <mergeCell ref="C35:C37"/>
    <mergeCell ref="D35:D37"/>
    <mergeCell ref="E35:E37"/>
    <mergeCell ref="A38:A46"/>
    <mergeCell ref="B38:B46"/>
    <mergeCell ref="C38:C46"/>
    <mergeCell ref="D38:D46"/>
    <mergeCell ref="E38:E41"/>
    <mergeCell ref="A69:A73"/>
    <mergeCell ref="B69:B73"/>
    <mergeCell ref="C69:C73"/>
    <mergeCell ref="D69:D73"/>
    <mergeCell ref="A121:A125"/>
    <mergeCell ref="B121:B125"/>
    <mergeCell ref="C121:C125"/>
    <mergeCell ref="D121:D125"/>
    <mergeCell ref="E121:E125"/>
    <mergeCell ref="A126:A127"/>
    <mergeCell ref="A138:A141"/>
    <mergeCell ref="B138:B141"/>
    <mergeCell ref="C138:C141"/>
    <mergeCell ref="D138:D141"/>
    <mergeCell ref="E138:E141"/>
    <mergeCell ref="B126:B127"/>
    <mergeCell ref="C126:C127"/>
    <mergeCell ref="D126:D127"/>
    <mergeCell ref="E126:E127"/>
    <mergeCell ref="A128:A137"/>
    <mergeCell ref="B128:B137"/>
    <mergeCell ref="C128:C137"/>
    <mergeCell ref="D128:D137"/>
    <mergeCell ref="E128:E137"/>
    <mergeCell ref="A143:A147"/>
    <mergeCell ref="C143:C147"/>
    <mergeCell ref="D143:D147"/>
    <mergeCell ref="E143:E147"/>
    <mergeCell ref="A159:A160"/>
    <mergeCell ref="B159:B160"/>
    <mergeCell ref="C159:C160"/>
    <mergeCell ref="D159:D160"/>
    <mergeCell ref="B203:B207"/>
    <mergeCell ref="A204:A207"/>
    <mergeCell ref="C204:C207"/>
    <mergeCell ref="D204:D207"/>
    <mergeCell ref="E204:E207"/>
    <mergeCell ref="A148:A149"/>
    <mergeCell ref="C148:C149"/>
    <mergeCell ref="D148:D149"/>
    <mergeCell ref="E148:E149"/>
    <mergeCell ref="A150:A157"/>
    <mergeCell ref="B150:B157"/>
    <mergeCell ref="C150:C157"/>
    <mergeCell ref="D150:D157"/>
    <mergeCell ref="E150:E155"/>
    <mergeCell ref="E159:E160"/>
    <mergeCell ref="A161:A165"/>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8552E442E83F14F8893D7FD0CF7E0DC" ma:contentTypeVersion="11" ma:contentTypeDescription="Kurkite naują dokumentą." ma:contentTypeScope="" ma:versionID="c39367a088ff9261170c0d26c73ebf9b">
  <xsd:schema xmlns:xsd="http://www.w3.org/2001/XMLSchema" xmlns:xs="http://www.w3.org/2001/XMLSchema" xmlns:p="http://schemas.microsoft.com/office/2006/metadata/properties" xmlns:ns2="11821a12-e843-4902-adc4-3e12d711bca7" xmlns:ns3="77104f8d-e4cb-41bb-a4c7-3256b995431f" targetNamespace="http://schemas.microsoft.com/office/2006/metadata/properties" ma:root="true" ma:fieldsID="29362f08be2dc78866021cee8e32cb78" ns2:_="" ns3:_="">
    <xsd:import namespace="11821a12-e843-4902-adc4-3e12d711bca7"/>
    <xsd:import namespace="77104f8d-e4cb-41bb-a4c7-3256b99543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21a12-e843-4902-adc4-3e12d711b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04f8d-e4cb-41bb-a4c7-3256b995431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f8e89dc-3806-4b9a-ad59-831891feb38b}" ma:internalName="TaxCatchAll" ma:showField="CatchAllData" ma:web="77104f8d-e4cb-41bb-a4c7-3256b9954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7104f8d-e4cb-41bb-a4c7-3256b995431f" xsi:nil="true"/>
    <lcf76f155ced4ddcb4097134ff3c332f xmlns="11821a12-e843-4902-adc4-3e12d711bca7">
      <Terms xmlns="http://schemas.microsoft.com/office/infopath/2007/PartnerControls"/>
    </lcf76f155ced4ddcb4097134ff3c332f>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F3944E68-EBA9-4405-BCEC-8A38A8943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21a12-e843-4902-adc4-3e12d711bca7"/>
    <ds:schemaRef ds:uri="77104f8d-e4cb-41bb-a4c7-3256b9954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77104f8d-e4cb-41bb-a4c7-3256b995431f"/>
    <ds:schemaRef ds:uri="11821a12-e843-4902-adc4-3e12d711bca7"/>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Metadata/LabelInfo.xml><?xml version="1.0" encoding="utf-8"?>
<clbl:labelList xmlns:clbl="http://schemas.microsoft.com/office/2020/mipLabelMetadata">
  <clbl:label id="{7058e6ed-1f62-4b3b-a413-1541f2aa482f}" enabled="1" method="Privileged" siteId="{86bcf768-7bcf-4cd6-b041-b219988b7a9c}" removed="0"/>
  <clbl:label id="{75ba9582-6710-4601-8ea8-555fd59aa7c7}" enabled="1" method="Standard" siteId="{bbbc0cf1-67d5-46e9-ad63-7a8fc3fd92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110 kV Žiniaraštis Rangovui</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Paulius Šimonis</cp:lastModifiedBy>
  <cp:revision/>
  <cp:lastPrinted>2025-11-19T14:49:43Z</cp:lastPrinted>
  <dcterms:created xsi:type="dcterms:W3CDTF">2017-01-02T13:37:49Z</dcterms:created>
  <dcterms:modified xsi:type="dcterms:W3CDTF">2026-01-12T07:18:54Z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0x01010098552E442E83F14F8893D7FD0CF7E0DC</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