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rtotojas\Documents\Sutartys viešinimui 2025\"/>
    </mc:Choice>
  </mc:AlternateContent>
  <bookViews>
    <workbookView xWindow="0" yWindow="0" windowWidth="28800" windowHeight="13980" tabRatio="840" activeTab="3"/>
  </bookViews>
  <sheets>
    <sheet name="Bendr.reikalav_įrangai" sheetId="13" r:id="rId1"/>
    <sheet name="Bendr.reikalav_Reagentams" sheetId="12" r:id="rId2"/>
    <sheet name="Tech. spec " sheetId="11" r:id="rId3"/>
    <sheet name="R_Eks.m" sheetId="16" r:id="rId4"/>
  </sheets>
  <definedNames>
    <definedName name="_155.1">#REF!</definedName>
    <definedName name="OLE_LINK41" localSheetId="0">Bendr.reikalav_įrangai!#REF!</definedName>
    <definedName name="OLE_LINK41" localSheetId="1">Bendr.reikalav_Reagentams!#REF!</definedName>
    <definedName name="OLE_LINK41" localSheetId="3">'R_Eks.m'!#REF!</definedName>
    <definedName name="OLE_LINK41" localSheetId="2">'Tech. spec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6" l="1"/>
  <c r="D13" i="16"/>
  <c r="D10" i="16"/>
  <c r="J17" i="16"/>
  <c r="J14" i="16"/>
  <c r="I14" i="16"/>
  <c r="I12" i="16"/>
  <c r="I9" i="16"/>
  <c r="J9" i="16" s="1"/>
  <c r="F9" i="16" s="1"/>
  <c r="I8" i="16"/>
  <c r="J8" i="16" s="1"/>
  <c r="F8" i="16" s="1"/>
  <c r="I7" i="16"/>
  <c r="J7" i="16" s="1"/>
  <c r="F7" i="16" s="1"/>
  <c r="J6" i="16"/>
  <c r="I6" i="16"/>
  <c r="J18" i="16" l="1"/>
  <c r="F6" i="16"/>
</calcChain>
</file>

<file path=xl/sharedStrings.xml><?xml version="1.0" encoding="utf-8"?>
<sst xmlns="http://schemas.openxmlformats.org/spreadsheetml/2006/main" count="202" uniqueCount="190">
  <si>
    <t>Eil. Nr.</t>
  </si>
  <si>
    <t>1.</t>
  </si>
  <si>
    <t>2.</t>
  </si>
  <si>
    <t>Eilės Nr.</t>
  </si>
  <si>
    <t>Jei tiekėjas numato, kad pateiktame pasiūlyme dalyvaus, tam tikrą įrangą atstovaus subrangovas, - tiekėjas turi pateikti informaciją apie subrangovus, kurių paslaugomis planuoja naudotis.</t>
  </si>
  <si>
    <t>Kalibravimo sistema</t>
  </si>
  <si>
    <t>Produkto pavadinimas</t>
  </si>
  <si>
    <t>Siūloma  fasuotė (nurodant, kiek tyrimų galima atlikti iš siūlomos fasuotės)</t>
  </si>
  <si>
    <t>Reagentų ir eksploatacinių medžiagų, reikalingų vienam tyrimui atlikti, kaina, EUR su PVM</t>
  </si>
  <si>
    <t>PVM tarifas %</t>
  </si>
  <si>
    <t>Siūlomos fasuotės kaina EUR be PVM</t>
  </si>
  <si>
    <t>Siūlomos fasuotės kaina EUR su PVM</t>
  </si>
  <si>
    <t>Gamintojas, komercinis siūlomos prekės pavadinimas</t>
  </si>
  <si>
    <t>Viso pasiūlymo vertė - Eur be PVM</t>
  </si>
  <si>
    <t>Viso pasiūlymo vertė - Eur su PVM</t>
  </si>
  <si>
    <t xml:space="preserve">6. Į vieno tyrimo skaičiavimo kainą taip pat privalo būti įskaičiuota įrangos privaloma techninė priežiūra, galimi remonto darbų kaštai.  </t>
  </si>
  <si>
    <t>7. Prašome nurodyti išsamią vieno tyrimo kainos skaičiavimo metodiką, jei į kainos skaičiavimą būtų įtraukiamos papildomos-neįvardytos išlaidos.</t>
  </si>
  <si>
    <t>Metabolitai: gliukozė, laktatai.</t>
  </si>
  <si>
    <t>Kapiliarai</t>
  </si>
  <si>
    <t>Švirkštai su adata</t>
  </si>
  <si>
    <t>2.1.</t>
  </si>
  <si>
    <t>2.2.</t>
  </si>
  <si>
    <t>Bendrieji reikalavimai</t>
  </si>
  <si>
    <t xml:space="preserve">Tiekėjo garantijos, įsipareigojimai, reikalavimo ar jo įvykdymo patvirtinimas </t>
  </si>
  <si>
    <t>Tiekėjo pavadinimas, įmonės kodas, el.paštas, telefonas</t>
  </si>
  <si>
    <t xml:space="preserve">Įranga turi būti sertifikuoti naudojimui Europos sąjungoje, ženklinti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</si>
  <si>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 xml:space="preserve">Tiekėjai ar gamintojų atstovai turi pravesti detalų personalo mokymą darbui su siūlomais analizatoriais (ir visa susijusia įranga), turi būti pateiktas išsamus, patogus naudojimui darbo/vartotojo vadovas: išsamus klaidų, perspėjimų paaiškinimas ir būtinų veiksmų atlikimas; aptarnavimo procedūrų paaiškinimas ir vaizdinis pateikimas, bei visa kita informacija susijusi su analizatoriais (įranga), tyrimų atlikimo procesu. </t>
  </si>
  <si>
    <t>Tiekėjai ir/ar gamintojų atstovai turi garantuoti personalo konsultavimą techniniais, metodiniais, bei reagentų, kontrolinių medžiagų ir kitų eksploatacinių medžiagų naudojimo, klausimais visą sutarties laikotarpį.</t>
  </si>
  <si>
    <t>Tiekėjai sutarties vykdymo laikotarpiu turi kuo skubiau informuoti vartotoją  ir atlikti  gamintojo pateiktus/numatytus programinės įrangos versijų pakeitimus/atnaujinimus, bei pateikti detalią informaciją apie pakeitimus, atnaujinimus, įtaką pacientų tyrimų rezultatams ir kita.</t>
  </si>
  <si>
    <t>Tiekėjas privalo savo sąskaita užtikrinti pateiktos įrangos techninę priežiūrą, galimų defektų ir/ar gedimų šalinimą/remontą/atnaujinimą visą panaudos sutarties galiojimo laikotarpiu. Techninė priežiūra turi būti vykdoma griežtai laikantis įrangos gamintojo nurodytu dažnumu  (pvz. ketvirtinės, mėnesinės, metinės ir kita) ir rekomenduojamu įrangos dalių/ priemonių/ eksploatacinių  medžiagų savalaikiu pakeitimu, kad tyrimų atlikimui būtų naudojama techniškai tvarkinga įranga. Tiekėjai turi pateikti detalų, gamintojo reglamentuotą tiekėjų ar gamintojo atstovų atliekamą įrangos/analizatorių/sistemos/programinės įrangos techninių priežiūrų/atnaujinimų/remonto planą (atlikimo dažnis, procedūros ir kita).</t>
  </si>
  <si>
    <t>Įrangos galimų defektų ir/ar gedimų/ sutrikimų nustatymas turi būti pradedamas nedelsiant (darbo dienomis) nuotoliniu būdu po pranešimo gavimo apie iškilusius nesklandumus. Nepavykus nustatyti galimų defektų ir/ar gedimų/ sutrikimų priežasties nuotoliniu būdu - gamintojo įgaliotas serviso inžinierius per 24 val. po oficialaus gavėjo pranešimo privalo nustatyti galimų defektų ir/ar gedimų/ sutrikimų priežastis ir pagal galimybes atlikti šalinimo veiksmus (remontą) darbo vietoje. Įranga turi būti sutaisyta ne vėliau kaip per 3 darbo dienas.</t>
  </si>
  <si>
    <t>Tiekėjai turi garantuoti kvalifikuotą techninį įrangos aptarnavimą, remontą, atliekamą gamintojo įgaliotų serviso inžinierių, vadovaujantis Lietuvos Respublikos Sveikatos apsaugos ministro įsakymais bei kitais galiojančiais teisės aktais.</t>
  </si>
  <si>
    <t>Pasiūlyme turi būti pateikti visi reagentai ir eksloatacinės medžiagos reikalingi tyrimams atlikti, pagal numatytas gamintojo rekomendacijas.</t>
  </si>
  <si>
    <t>Reagentų ir eksploatacinių medžiagų galiojimas pristatymo metu - ne mažesnis nei 3 mėn. (galimybė iš anksto žinoti pristatomų reagentų ir eksploatacinių medžiagų galiojimo laikus).</t>
  </si>
  <si>
    <t>Būtina: Turi būti pateikti tokie reagentų ir eksploatacinių medžiagų pakuočių dydžiai ir kiekiai, kurie būtų racionaliai/ekonomiškai panaudojami (įvertinti planuojamą atlikti tyrimų skaičių; reagentų ir eksploatacinių medžiagų galiojimo laiką pradėjus naudoti; kokybės kontrolės tyrimų atlikimą, jei tam naudojami testai iš reagentų pakuotės ir kita).</t>
  </si>
  <si>
    <t>Cheminių medžiagų tiekėjas kartu su cheminėmis medžiagomis privalo pateikti nustatytus reikalavimus atitinkančius saugos duomenų lapus (nuo 2021-01-01 saugos duomenų lapai turi būti parengti ir atnaujinti pagal Komisijos reglamentą (ES) Nr. 2020/878)</t>
  </si>
  <si>
    <t xml:space="preserve">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</si>
  <si>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TECHNINĖ SPECIFIKACIJA</t>
  </si>
  <si>
    <t>Techninis parametras</t>
  </si>
  <si>
    <t>Reikalaujama techninio parametro reikšmė</t>
  </si>
  <si>
    <t>Siūlomo parametro atitikimas, konkreti parametro reikšmė ir atitikimo patvirtinimas (tiekėjas privalo pateikti gamintojo katalogus/prekių aprašymus, kuriuose būtų nurodyta tiksli informacija, pagrindžianti prekės atitikimą techninei specifikacijai; turi būti nurodytas puslapis, kataloge/prekės aprašyme turi būti pabrauktas ir pažymėtas atitikimas reikalaujamiems techniniams parametrams)*</t>
  </si>
  <si>
    <t>*</t>
  </si>
  <si>
    <t>Paskirtis</t>
  </si>
  <si>
    <t xml:space="preserve">Būtina: </t>
  </si>
  <si>
    <t xml:space="preserve">Įrangos pagaminimo metai </t>
  </si>
  <si>
    <t>Matavimo principas, metodai</t>
  </si>
  <si>
    <t>Matuojami tyrimai/analitės</t>
  </si>
  <si>
    <t>Kraujo dujos: pCO2, pO2.</t>
  </si>
  <si>
    <t>Elektrolitai: K+, Na+, Cl‾, Ca2+.</t>
  </si>
  <si>
    <t>Tyrimo atlikimo laikas</t>
  </si>
  <si>
    <t>Tyrimų atlikimui naudojami ėminiai/mėginiai</t>
  </si>
  <si>
    <t>Ėminių/mėginių paėmimo sistemos</t>
  </si>
  <si>
    <t>Būtina:</t>
  </si>
  <si>
    <t>4. Turi būti pasiūlytos ėminių/mėginių paėmimo sistemos arteriniam/veniniam kraujui paimti: pilnai paruošti naudojimui su antikoaguliantu švirkštai su adata bei su apsauga nuo kontakto su oru, pritaikyti darbui su siūlomu analizatoriumi, švirkšto talpa - pageidautina ne mažiau 1 ml, bet ne daugiau 3 ml. Švirkštai turi būti supakuoti po vieną.</t>
  </si>
  <si>
    <t>Interferencija elektrolitų tyrimams</t>
  </si>
  <si>
    <t>Ėminių/mėginių paėmimo sistemose naudojamas antikoaguliantas neturi turėti įtakos (interferencijos) elektrolitų tyrimo rezultatams.</t>
  </si>
  <si>
    <t>Apsauga nuo kraujo krešulių susidarymo</t>
  </si>
  <si>
    <t xml:space="preserve">Ėminių/mėginių paėmimo sistemose naudojamas antikoaguliantas turi apsaugoti ėminius/mėginius nuo kraujo krešulių susidarymo. </t>
  </si>
  <si>
    <t>Kokybės kontrolės sistema</t>
  </si>
  <si>
    <t>Darbo/naudotojo vadovas</t>
  </si>
  <si>
    <t>Rezultatų spausdinimas</t>
  </si>
  <si>
    <t>Turi būti galimybė atspausdinti tyrimų rezultatų protokolus.</t>
  </si>
  <si>
    <t xml:space="preserve">Būtina: Turi būti vartotojui patogus klaidų/pranešimų/sutrikimų valdymas - įspėjamaisiais žymėjimais ar garsiniais signalais. </t>
  </si>
  <si>
    <t xml:space="preserve">2. Turi būti paciento ėminių duomenų įvedimas tyrimų atlikimui ir rezultatų perdavimas užsakovui: per HIS/LIS ir tradiciniu būdu (įvedimas: ėminio/paciento/užsakovo identifikacija ir kita; perdavimas/ataskaitos: spausdintas variantas). </t>
  </si>
  <si>
    <t>1. Įranga turi būti vieno tiekėjo.</t>
  </si>
  <si>
    <t>Matavimo principas - POC technologija, kasetinis. Matavimo metodai - amperometrinis, potenciometrinis, konduktometrinis ar kiti, priklausomai nuo matuojamų analičių.</t>
  </si>
  <si>
    <t>Būtina: Analizatoriai turi būti pritaikyti matuoti įvairius ėminio/mėginio tipus: arterinis, veninis, kapiliarinis kraujas.</t>
  </si>
  <si>
    <t>Ėminių/mėginių tūris matuojamiems tyrimams/analitėms</t>
  </si>
  <si>
    <t>Būtina: Automatinė (be vartotojo įsikišimo) kalibracija, integruota kasetėje.</t>
  </si>
  <si>
    <t>Būtina. Turi būti kelių tipų kokybės kontrolės sistema:</t>
  </si>
  <si>
    <t>1. Elektroninė kokybės kontrolė -  naudojama analizatoriaus darbo kokybės patikrinimui.</t>
  </si>
  <si>
    <t>Duomenų nuskaitymas</t>
  </si>
  <si>
    <t>Būtina: Turi būti integruoti brūkšninių kodų skaitytuvai.</t>
  </si>
  <si>
    <t>Analizatorių atminties talpa</t>
  </si>
  <si>
    <t>Programinė įranga - klaidų/pranešimų/sutrikimų valdymas</t>
  </si>
  <si>
    <t xml:space="preserve">1. Tiekėjai turi pasiūlyti saugias ėminių/mėginių paėmimo sistemas, tinkančias visiems ėminio/mėginio tipams (arterinis, veninis, kapiliarinis kraujas) bei priemones apsaugančias ėminius/mėginius nuo sąlyčio su oru iki tyrimo atlikimo, bei pašalinančios oro burbulus. </t>
  </si>
  <si>
    <t>2. Kokybės kontrolė, naudojant kontrolines medžiagas - turi būti ne mažiau dviejų lygių, pageidautina 3 lygių, apimančių normą ir patologiją, klinikinio sprendimo ribą ar kita; žinomų reikšmių, apimančios visus tyrimų metodus ir pageidaujamus atlikti matuojamus tyrimus/analites, su priskirtųjų analizinių verčių duomenimis (nurodytas vidurkis, ± 2-3SD intervalo ribos).</t>
  </si>
  <si>
    <t>Specialios ėminių/mėginių  paėmimo sistemos (arteriniam/veniniam/kapiliariniam kraujui)</t>
  </si>
  <si>
    <t xml:space="preserve"> 5.**ženklas nurodo, jog lentelės grafoje, prašome teikiančių pasiūlymus tiekėjų pateikti paėmimo sistemų, skirtų visiems ėminių/mėginių tipams (arterinias, veninis, kapiliarinis kraujas) paimti, vieno vieneto kainą.</t>
  </si>
  <si>
    <t>Bendrieji reikalavimai įrangai</t>
  </si>
  <si>
    <t>Bendrieji reikalavimai  reagentams ir eksploatacinėms medžiagoms</t>
  </si>
  <si>
    <t>Tiekėjai turi garantuoti lanksčią nepertraukiamą reagentų ir eksploatacinių medžiagų tiekimo pagal poreikį sistemą: planinis - per 5 (penkias) darbo dienas nuo užsakymo pateikimo; skubus - per 2 (dvi) darbo dienas nuo užsakymo pateikimo.</t>
  </si>
  <si>
    <t>Būtina: Visiems matuojamiems tyrimams/analitėms išmatuoti - pakankamas tūris ne daugiau 140µl.</t>
  </si>
  <si>
    <t>Tiekėjas privalo pateikti tikslią gamintojo informaciją - katalogus, prekių aprašymus, kuriuose būtų pagrindžiamas prekės atitikimas konkurso techninei specifikacijai. Kataloge/prekės aprašyme turi būti pabrauktas ir pažymėtas kiekvienos pozicijos (techninio parametro) atitikimas reikalaujamai techninio parametro reikšmei, nurodant pozicijos numerį. Šie dokumentai gali būti pateikiami anglų kalba, lietuvių kalba pateikiant reikalaujamų parametrų teisingumą patvirtinančius dokumentus.</t>
  </si>
  <si>
    <t>Techninėje specifikacijoje nurodyti preliminarūs tyrimų ir papildomų priemonių kiekiai, kurie nelaikomi maksimaliais ir bus naudojami tik pasiūlymų vertinimui. Vertinant pasiūlymą, bus vertinama įkainių, padaugintų iš apytiksliai numatomų įsigyti prekių kiekių suma. Pradinės sutarties vertė bus lygi tiekėjo pasiūlytai pirkimo dalies kainai, pirkimo dokumentuose ir sutartyje nurodytų paslaugų įsigijimui tiekėjo pasiūlyme nurodytais įkainiais.</t>
  </si>
  <si>
    <t>3. Analizatorius turi būti automatinis, mobilus, kasetinis (1 kasetė- 1 pacientui) - turi būti minimalūs priežiūros, aptarnavimo reikalavimai, skirti darbui prie paciento (POC technologija), veikiantys pakraunamos baterijos principu.</t>
  </si>
  <si>
    <t>4. Turi būti numatyta ir pateikta visa susijusios įrangos komplektacija, priedai, papildomos priemonės, darbui su siūlomu analizatoriumi (pvz. pakraunama baterija, nepertraukiamas maitinimo šaltinis, spausdintuvas ir visa kita), kurie yra reikalingi įrangos veikimo užtikrinimui.</t>
  </si>
  <si>
    <t>Išskaičiuojamieji/ išvestiniai tyrimai/analitės</t>
  </si>
  <si>
    <t>Tiekėjai turi pateikti visų reagentų ir eksploatacinių medžiagų  gamintojo deklaruojamą stabilumą atidarius, specifinius reikalavimus paruošimui, laikymui, naudojimui.</t>
  </si>
  <si>
    <r>
      <t xml:space="preserve">Tiekėjai turi pateikti lietuvių kalba reagentų, kalibravimo/ kontrolinių medžiagų, bei eksploatacinių medžiagų aprašymus, naudojimo instrukcijas, tyrimų atlikimo protokolus, saugos duomenų lapus ir kitą su tyrimo procesu susijusią svarbią informaciją įrangos priėmimo-perdavimo, instaliavimo metu. Esant gamintojo pakeitimams - informuoti vartotoją, bei skubiai atnaujinti. </t>
    </r>
    <r>
      <rPr>
        <sz val="11"/>
        <rFont val="Times New Roman"/>
        <family val="1"/>
        <charset val="186"/>
      </rPr>
      <t xml:space="preserve">Galima pateikti elektroninėje laikmenoje. </t>
    </r>
  </si>
  <si>
    <t>Aplinkosauginiai reikalavimai</t>
  </si>
  <si>
    <r>
      <t xml:space="preserve">Darbo režimas nepertraukiamas, su galimybe pereiti į „budėjimo" („Standby") režimą. </t>
    </r>
    <r>
      <rPr>
        <i/>
        <sz val="11"/>
        <rFont val="Times New Roman"/>
        <family val="1"/>
        <charset val="186"/>
      </rPr>
      <t>Pastaba: Reikalavimas taikomas vadovaujantis Lietuvos Respublikos aplinkos ministro 2022 m. gruodžio 13 d. įsakymu Nr. D1-401 patvirtinto aplinkos apsaugos kriterijų taikymo, vykdant žaliuosius pirkimus, tvarkos aprašo II skyriaus 4.4.4.2 punktu.</t>
    </r>
  </si>
  <si>
    <r>
      <t xml:space="preserve">Pastaba: Reikalavimas taikomas vadovaujantis </t>
    </r>
    <r>
      <rPr>
        <i/>
        <sz val="11"/>
        <color rgb="FF000000"/>
        <rFont val="Times New Roman"/>
        <family val="1"/>
        <charset val="186"/>
      </rPr>
      <t>Lietuvos Respublikos aplinkos ministro 2022 m. gruodžio 13 d. įsakymu Nr. D1-401 patvirtinto aplinkos apsaugos kriterijų taikymo, vykdant žaliuosius pirkimus, tvarkos aprašo II skyriaus 4.4.4.1 punktu.</t>
    </r>
  </si>
  <si>
    <t>Turi būti pateiktas išsamus, patogus naudojimui darbo/vartotojo vadovas lietuvių/anglų kalbomis: išsamus klaidų, perspėjimų paaiškinimas ir būtinų veiksmų atlikimas; aptarnavimo procedūrų paaiškinimas ir vaizdinis pateikimas, bei kita (gali būti elektroninė versija)</t>
  </si>
  <si>
    <t xml:space="preserve"> REAGENTAI IR EKSPLOATACINĖS MEDŽIAGOS KRAUJO DUJŲ, pH, ELEKTROLITŲ, METABOLITŲ TYRIMAMS ATLIKTI KARTU SU ĮRANGOS PANAUDA IR TECHNINE PRIEŽIŪRA </t>
  </si>
  <si>
    <t>Tiekėjas turi garantuoti, kad reagentai ir eksploatacinės medžiagos (reagentai, kontrolinės medžiagos ir kita) bus keičiami tiekėjo sąskaita: nustačius kasetės/(-čių) defektą, jei dėl kasetės defekto ar kitų priežasčių negali būti matuojama analitė (-ės), jei nepavyksta kalibracijos ir/ar kokybės kontrolės rezultatai nepatenka į numatytųjų verčių intervalą, gautos pažeistos pakuotės bei esant kitoms priežastims dėl kurių negali būti atliekami kraujo dujų, pH, elektrolitų, metabolitų tyrimai (matuojamos analitės) pacientams.</t>
  </si>
  <si>
    <t>Kraujo dujų, pH, elektrolitų, metabolitų tyrimų atlikimui skirtas analizatorius ir kita susijusi įranga</t>
  </si>
  <si>
    <t xml:space="preserve">Būtina: Ne mažiau 300 tyrimų rezultatų. </t>
  </si>
  <si>
    <t>pH</t>
  </si>
  <si>
    <t>Turi būti galimybė pasirinkti šiuos išskaičiuojamus/išvestinius tyrimus/analites: Hemoglobinas, bikarbonatai HCO3-(aktualūs), BE (B; Ecf), deguonies saturacija (sO2), Anijoninis tarpas. Prašome pateikti visų galimų  išskaičiuojamųjų/išvestinių tyrimų/analičių sąrašą.</t>
  </si>
  <si>
    <t>2. Tiekėjas turi pateikti įrodančius dokumentus (jei būtų siūlomos ne analizatoriaus gamintojo), kad siūlomos ėminių/mėginių paėmimo sistemos yra tinkamos darbui su siūlomais analizatoriais (analizatorių gamintojo validuotos/patvirtintos, skirtos kraujo dujų, pH, elektrolitų, metabolitų tyrimų atlikimui).</t>
  </si>
  <si>
    <t>3. Turi būti pasiūlytos ėminių/mėginių paėmimo sistemos kapiliariniam kraujui paimti: su antikoaguliantu plastikiniai arba stikliniai kapiliarai bei jiems skirti kiti būtini priedai, pritaikyti darbui su siūlomais analizatoriais, kapiliarų talpa turi būti pakankama matuojamiems tyrimams/ analitėms atlikti (pH,  pCO2, pO2,  K+, Na+, Cl‾, Ca2+, gliukozė, laktatai ir kreatininas, šlapalas, Hct) ir ne didesnio nei 150 mikrolitrų tūrio.</t>
  </si>
  <si>
    <t>Analizatoriai turi matuoti šiuos tyrimus/analites:</t>
  </si>
  <si>
    <t>Kreatininas, šlapalas, hematokritas (Hct)</t>
  </si>
  <si>
    <t xml:space="preserve">Suma, EUR su PVM </t>
  </si>
  <si>
    <t xml:space="preserve">Reagentai ir visos eksploatacinės medžiagos turi būti tinkami siūlomam analizatoriui, atitinkantys tyrimo metodą; turi būti vieno gamintojo ir vieno tiekėjo, arba medicinos priemonių gamintojo rekomenduoti ir adaptuoti (pateikti tai įrodančius dokumentus). </t>
  </si>
  <si>
    <r>
      <t>Automatinis, kasetinis, mobilus kraujo dujų, pH, elektrolitų, metabolitų tyrimų atlikimui skirtas analizatorius (1 kasetė - 1 pacientui) -</t>
    </r>
    <r>
      <rPr>
        <b/>
        <sz val="11"/>
        <color rgb="FF000000"/>
        <rFont val="Times New Roman"/>
        <family val="1"/>
        <charset val="186"/>
      </rPr>
      <t xml:space="preserve"> 1 vnt.</t>
    </r>
  </si>
  <si>
    <t>Preliminarus tyrimų skaičius per 60 mėnesių</t>
  </si>
  <si>
    <t>Reagentų ir eksploatacinių medžiagų kiekis
nurodytam tyrimų skaičiui 
atlikti per 60 mėn.</t>
  </si>
  <si>
    <t>Kraujo dujų, pH, elektrolitų, metabolitų tyrimų atlikimui skirtas automatinis, kasetinis (1 kasetė - 1 pacientui), mobilus analizatorius - 1 vnt.</t>
  </si>
  <si>
    <t>iki 440 tyrimų</t>
  </si>
  <si>
    <t>50 vnt</t>
  </si>
  <si>
    <t>Tiekėjo siūloma panaudai įranga turi atitikti nacionalinio kibernetinio saugumo keliamus reikalavimus pagal LR Vyriausybės 2022 m. kovo 30 d. nutarimą Nr. 280 „Dėl Lietuvos Respublikos viešųjų pirkimų įstatymo 92 straipsnio 13, 14 ir 15 dalių nuostatų įgyvendinimo.</t>
  </si>
  <si>
    <t xml:space="preserve"> REAGENTAI IR EKSPLOATACINĖS MEDŽIAGOS KRAUJO DUJŲ, pH, ELEKTROLITŲ, METABOLITŲ TYRIMŲ ATLIKIMUI KARTU SU ĮRANGOS PANAUDA IR TECHNINE PRIEŽIŪRA </t>
  </si>
  <si>
    <t xml:space="preserve">Turi būti pateiktas sąrašas atsakingų darbuotojų (inžinieriai, vadybininkai, konsultantai ar kiti specialistai), jų kontaktiniai duomenys (telefonas, e-paštas) į kuriuos galėtų kreiptis laboratorijos/ligoninės personalas darbo dienomis 8-18 val. (iškilus klausimams, susijusiems su įranga, tyrimo procesu, reagentais ir eksploatacinėmis medžiagomis, logistika ir kt.). </t>
  </si>
  <si>
    <t>Pirkėjas, esant būtinumui, turi teisę sutarties priede nurodytą prekių kiekį(-ius) didinti arba mažinti, neviršydamas bendros sutarties kainos.</t>
  </si>
  <si>
    <t xml:space="preserve">2. Įranga turi būti sertifikuota naudojimui Europos sąjungoje, ženklinta CE žyme. Pateikti gamintojo atitikties sertifikatų ir deklaracijų  kopijas (CE ženklinimas pagal In vitro diagnostikos medicinos priemonės reglamento IVDR 2017/746 reikalavimus. </t>
  </si>
  <si>
    <t>Įranga turi būti nauja, pagaminimo data ne vėlesnė nei 2024 m.</t>
  </si>
  <si>
    <t xml:space="preserve">1.Analizatoriai turi integruotis į įstaigos turimą laboratorijos informacinę sistemą (LIS). Tyrimams gauti iš LIS / tyrimų rezultatus nusiųsti į LIS turi palaikyti ASTM arba HL7 v2 standartus. </t>
  </si>
  <si>
    <t xml:space="preserve">Visi reagentai ir eksploatacinės medžiagos turi būti sertifikuoti naudojimui Europos sąjungoje, ženklinti CE žyme. Pateikti gamintojo atitikties sertifikatų ir deklaracijų  kopijas (CE ženklinimas pagal In vitro diagnostikos medicinos priemonės reglamento IVDR 2017/746 reikalavimus.) </t>
  </si>
  <si>
    <t>Integracija į PO turimą laboratorijos informacinę sistemą (LIS).</t>
  </si>
  <si>
    <t>Ne ilgesnis nei 120 sekundžių.</t>
  </si>
  <si>
    <t>UAB Semetron, 304036356, info@semetron.lt, +37069071085</t>
  </si>
  <si>
    <t xml:space="preserve">Įranga yra sertifikuota naudojimui Europos sąjungoje, ženklinti CE žyme. Pateikiama gamintojo atitikties sertifikatų ir deklaracijų  kopijos (CE ženklinimas pagal In vitro diagnostikos medicinos priemonės reglamento IVDR 2017/746 reikalavimus ar pagal In vitro diagnostikos prietaisų direktyvą 98/79 /EC, vadovaujantis pereinamojo laikotarpio nuostatomis). </t>
  </si>
  <si>
    <t xml:space="preserve">UAB SEmetron praves detalų personalo mokymą darbui su siūlomais analizatoriais (ir visa susijusia įranga),  pateiktas išsamus, patogus naudojimui darbo/vartotojo vadovas: išsamus klaidų, perspėjimų paaiškinimas ir būtinų veiksmų atlikimas; aptarnavimo procedūrų paaiškinimas ir vaizdinis pateikimas, bei visa kita informacija susijusi su analizatoriais (įranga), tyrimų atlikimo procesu. </t>
  </si>
  <si>
    <t>UAB Semetron garantuotja personalo konsultavimą techniniais, metodiniais, bei reagentų, kontrolinių medžiagų ir kitų eksploatacinių medžiagų naudojimo, klausimais visą sutarties laikotarpį.</t>
  </si>
  <si>
    <t xml:space="preserve">pateiktas sąrašas atsakingų darbuotojų (inžinieriai, vadybininkai, konsultantai ar kiti specialistai), jų kontaktiniai duomenys (telefonas, e-paštas) į kuriuos galėtų kreiptis laboratorijos/ligoninės personalas darbo dienomis 8-18 val. (iškilus klausimams, susijusiems su įranga, tyrimo procesu, reagentais ir eksploatacinėmis medžiagomis, logistika ir kt.). </t>
  </si>
  <si>
    <t>UAB Semetron įsipareigoja sutarties vykdymo laikotarpiu kuo skubiau informuoti vartotoją  ir atlikti  gamintojo pateiktus/numatytus programinės įrangos versijų pakeitimus/atnaujinimus, bei pateikti detalią informaciją apie pakeitimus, atnaujinimus, įtaką pacientų tyrimų rezultatams ir kita.</t>
  </si>
  <si>
    <t>UAB Semetron savo sąskaita užtikrina pateiktos įrangos techninę priežiūrą, galimų defektų ir/ar gedimų šalinimą/remontą/atnaujinimą visą panaudos sutarties galiojimo laikotarpiu. Techninė priežiūra turi būti vykdoma griežtai laikantis įrangos gamintojo nurodytu dažnumu  (pvz. ketvirtinės, mėnesinės, metinės ir kita) ir rekomenduojamu įrangos dalių/ priemonių/ eksploatacinių  medžiagų savalaikiu pakeitimu, kad tyrimų atlikimui būtų naudojama techniškai tvarkinga įranga. UAB Semetron įsipareigoja pateikti detalų, gamintojo reglamentuotą tiekėjų ar gamintojo atstovų atliekamą įrangos/analizatorių/sistemos/programinės įrangos techninių priežiūrų/atnaujinimų/remonto planą (atlikimo dažnis, procedūros ir kita).</t>
  </si>
  <si>
    <t>UAB Semetron įsipareigoja, kad įrangos galimų defektų ir/ar gedimų/ sutrikimų nustatymas bus pradedamas nedelsiant (darbo dienomis) nuotoliniu būdu po pranešimo gavimo apie iškilusius nesklandumus. Nepavykus nustatyti galimų defektų ir/ar gedimų/ sutrikimų priežasties nuotoliniu būdu - gamintojo įgaliotas serviso inžinierius per 24 val. po oficialaus gavėjo pranešimo privalo nustatyti galimų defektų ir/ar gedimų/ sutrikimų priežastis ir pagal galimybes atlikti šalinimo veiksmus (remontą) darbo vietoje. Įranga turi būti sutaisyta ne vėliau kaip per 3 darbo dienas.</t>
  </si>
  <si>
    <t>UAB Semetron garantuoja kvalifikuotą techninį įrangos aptarnavimą, remontą, atliekamą gamintojo įgaliotų serviso inžinierių, vadovaujantis Lietuvos Respublikos Sveikatos apsaugos ministro įsakymais bei kitais galiojančiais teisės aktais.</t>
  </si>
  <si>
    <t>UAB Semetron pasiūlyme dalyvaus be subrangovo</t>
  </si>
  <si>
    <t>UAB Semetron  siūloma panaudai įranga atitinka nacionalinio kibernetinio saugumo keliamus reikalavimus pagal LR Vyriausybės 2022 m. kovo 30 d. nutarimą Nr. 280 „Dėl Lietuvos Respublikos viešųjų pirkimų įstatymo 92 straipsnio 13, 14 ir 15 dalių nuostatų įgyvendinimo.</t>
  </si>
  <si>
    <t>Reagentai ir visos eksploatacinės medžiagos tinkami siūlomam EPOC analizatoriui, atitinkantys tyrimo metodą; vieno gamintojo ir vieno tiekėjo, Siemens Healthcare</t>
  </si>
  <si>
    <t>Pasiūlyme pateikti visi reagentai ir eksloatacinės medžiagos reikalingi tyrimams atlikti, pagal numatytas gamintojo rekomendacijas.</t>
  </si>
  <si>
    <t>Pateikti tokie reagentų ir eksploatacinių medžiagų pakuočių dydžiai ir kiekiai, kurie būtų racionaliai/ekonomiškai panaudojami (įvertinti planuojamą atlikti tyrimų skaičių; reagentų ir eksploatacinių medžiagų galiojimo laiką pradėjus naudoti; kokybės kontrolės tyrimų atlikimą, jei tam naudojami testai iš reagentų pakuotės ir kita).</t>
  </si>
  <si>
    <t>Pateikiami visų reagentų ir eksploatacinių medžiagų  gamintojo deklaruojamą stabilumą atidarius, specifinius reikalavimus paruošimui, laikymui, naudojimui.</t>
  </si>
  <si>
    <t>UAB Semetron garantuoja, kad reagentai ir eksploatacinės medžiagos (reagentai, kontrolinės medžiagos ir kita) bus keičiami tiekėjo sąskaita: nustačius kasetės/(-čių) defektą, jei dėl kasetės defekto ar kitų priežasčių negali būti matuojama analitė (-ės), jei nepavyksta kalibracijos ir/ar kokybės kontrolės rezultatai nepatenka į numatytųjų verčių intervalą, gautos pažeistos pakuotės bei esant kitoms priežastims dėl kurių negali būti atliekami kraujo dujų, pH, elektrolitų, metabolitų tyrimai (matuojamos analitės) pacientams.</t>
  </si>
  <si>
    <t>UAB Semetron garantuoja lanksčią nepertraukiamą reagentų ir eksploatacinių medžiagų tiekimo pagal poreikį sistemą: planinis - per 5 (penkias) darbo dienas nuo užsakymo pateikimo; skubus - per 2 (dvi) darbo dienas nuo užsakymo pateikimo.</t>
  </si>
  <si>
    <t xml:space="preserve">Pateikiama lietuvių kalba reagentų, kalibravimo/ kontrolinių medžiagų, bei eksploatacinių medžiagų aprašymus, naudojimo instrukcijas, tyrimų atlikimo protokolus, saugos duomenų lapus ir kitą su tyrimo procesu susijusią svarbią informaciją įrangos priėmimo-perdavimo, instaliavimo metu. Esant gamintojo pakeitimams - informuoti vartotoją, bei skubiai atnaujinti. Galima pateikti elektroninėje laikmenoje. </t>
  </si>
  <si>
    <t>UAB Semetron kartu su cheminėmis medžiagomis pateikia nustatytus reikalavimus atitinkančius saugos duomenų lapus (nuo 2021-01-01 saugos duomenų lapai turi būti parengti ir atnaujinti pagal Komisijos reglamentą (ES) Nr. 2020/878)</t>
  </si>
  <si>
    <t xml:space="preserve">UAB Semetron supranta, kad 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</si>
  <si>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UAB Semetron supranta, kad Pirkėjas, esant būtinumui, turi teisę sutarties priede nurodytą prekių kiekį(-ius) didinti arba mažinti, neviršydamas bendros sutarties kainos.</t>
  </si>
  <si>
    <t>epoc BGEM BUN tyrimų kortelės (25 vnt.)</t>
  </si>
  <si>
    <t>25 vnt.</t>
  </si>
  <si>
    <t>Siemens, epoc BGEM BUN - BG - RGT - 25T</t>
  </si>
  <si>
    <t>1.1</t>
  </si>
  <si>
    <t>EUROTROL GAS-ISE CTRL L 1 (10x2.5ml) BUN, kontrolė</t>
  </si>
  <si>
    <t>10 vnt.</t>
  </si>
  <si>
    <t>Siemens, EUROTROL GAS-ISE CTRL L 1 (10x2.5ml) BUN, kontrolė</t>
  </si>
  <si>
    <t>1.2</t>
  </si>
  <si>
    <t xml:space="preserve">EUROTROL GAS-ISE CTRL L 2 (10x2.5ml) BUN, kontrolė </t>
  </si>
  <si>
    <t>Siemens, EUROTROL GAS-ISE CTRL L 2 (10x2.5ml) BUN, kontrolė</t>
  </si>
  <si>
    <t>1.3</t>
  </si>
  <si>
    <t xml:space="preserve">EUROTROL GAS-ISE CTRL L 3 (10x2.5ml) BUN, kontrolė </t>
  </si>
  <si>
    <t>Siemens, EUROTROL GAS-ISE CTRL L 3 (10x2.5ml) BUN, kontrolė</t>
  </si>
  <si>
    <t xml:space="preserve">Bendra vieno tyrimo kaina*: </t>
  </si>
  <si>
    <t xml:space="preserve">100 vnt. </t>
  </si>
  <si>
    <t xml:space="preserve">Siemens, Atellica VTR 3cc-50UVented SafTip NdlPrt </t>
  </si>
  <si>
    <t>Vieno vieneto kaina**:</t>
  </si>
  <si>
    <t>50 vnt.</t>
  </si>
  <si>
    <t>Siemens, epoc Care-Fill Capillary Tubes - BG - CON - 50 T</t>
  </si>
  <si>
    <t>yra budėjimo rėžimas 227 psl EPOC Naudotojo vadovas.pdf</t>
  </si>
  <si>
    <t>Analizatoriai integruojasi į ligoninės turimą laboratorijos informacinę sistemą (LIS). Tyrimams gauti iš LIS / tyrimų rezultatus nusiųsti į LIS palaiko HL7 standartą. (2 psl. EPOC techninė specifikacija.PDF), (81 psl. EPOC Naudotojo vadovas.pdf)</t>
  </si>
  <si>
    <t>Yra paciento ėminių duomenų įvedimas tyrimų atlikimui ir rezultatų perdavimas užsakovui: per HIS/LIS ir tradiciniu būdu (įvedimas: ėminio/paciento/užsakovo identifikacija ir kita; perdavimas/ataskaitos: spausdintas variantas). (81 psl. EPOC Naudotojo vadovas.pdf)</t>
  </si>
  <si>
    <t>EPOC NXS - Automatinis, kasetinis, mobilus kraujo dujų, pH, elektrolitų, metabolitų tyrimų atlikimui skirtas analizatorius (1 kasetė - 1 pacientui)</t>
  </si>
  <si>
    <t>Visa įranga vieno tiekėjo - Siemens Healthcare</t>
  </si>
  <si>
    <t>Įranga yra sertifikuota naudojimui Europos sąjungoje, ženklinta CE žyme. EPOC_CE.pdf</t>
  </si>
  <si>
    <t xml:space="preserve">Analizatorius yra automatinis, mobilus, kasetinis (1 kasetė- 1 pacientui) - minimalūs priežiūros, aptarnavimo reikalavimai, skirti darbui prie paciento (POC technologija), veikiantys pakraunamos baterijos principu.1-2 psl. EPOC techninė specifikacija.pdf </t>
  </si>
  <si>
    <t>UAB Semetron įsipareigoja, kad su analizatoriumi bus pateikta visa susijusi įranga ir papildomos priemonės reikalingos darbui</t>
  </si>
  <si>
    <t>Įranga yra nauja</t>
  </si>
  <si>
    <t xml:space="preserve">Matuojami visi reikalaujami parametrai. 1 psl. EPOC techninė specifikacija.pdf </t>
  </si>
  <si>
    <t xml:space="preserve">Yra galimybė pasirinkti visus reikalaujamus išskaičiuojamus parametrus.  1 psl. EPOC techninė specifikacija.pdf </t>
  </si>
  <si>
    <t xml:space="preserve">Trumpesnis negu 60s. 2 psl. EPOC techninė specifikacija.pdf </t>
  </si>
  <si>
    <t xml:space="preserve">Analizatoriai yra pritaikyti matuoti įvairius ėminio/mėginio tipus: arterinis, veninis, kapiliarinis kraujas. 2 psl. EPOC techninė specifikacija.pdf </t>
  </si>
  <si>
    <t xml:space="preserve">92µl  2 psl. EPOC techninė specifikacija.pdf </t>
  </si>
  <si>
    <t>Automatinė (be vartotojo įsikišimo) kalibracija, integruota kasetėje.2 psl. EPOC techninė specifikacija.pdf</t>
  </si>
  <si>
    <t>Elektroninė kokybės kontrolė -  naudojama analizatoriaus darbo kokybės patikrinimui. 103psl. EPOC naudotojo vadovas.pdf</t>
  </si>
  <si>
    <t>Kokybės kontrolė - naudojant 3 lygių kontrolines medžiagas. 104 psl. EPOC naudotojo vadovas.pdf</t>
  </si>
  <si>
    <t>Yra galimybė atspausdinti tyrimų rezultatų protokolus.  71 psl. EPOC naudotojo vadovas.pdf</t>
  </si>
  <si>
    <t>yra integruoti brūkšninių kodų skaitytuvai. 21 psl.  EPOC naudotojo vadovas.pdf</t>
  </si>
  <si>
    <t>499 tyrimų rezultatų. 2 psl. EPOC techninė specifikacija.pdf</t>
  </si>
  <si>
    <t>yra vartotojui patogus klaidų/pranešimų/sutrikimų valdymas - įspėjamaisiais žymėjimais ar garsiniais signalais. 34, 118 psl. EPOC naudotojo vadovas.pdf</t>
  </si>
  <si>
    <t>Semetron siūlo saugias ėminių/mėginių paėmimo sistemas, tinkančias visiems ėminio/mėginio tipams (arterinis, veninis, kapiliarinis kraujas) bei priemones apsaugančias ėminius/mėginius nuo sąlyčio su oru iki tyrimo atlikimo, bei pašalinančios oro burbulus. (15 psl. Atellica VTR be adatos.pdf, 15 psl. Atellica VTR su adata.pdf, epoc_kapiliarai instrukcija.pdf)</t>
  </si>
  <si>
    <t>Siūlomos ėminių/mėginių paėmimo sistemos yra tinkamos darbui su siūlomais analizatoriais ir yra to paties gamintojo.</t>
  </si>
  <si>
    <t>Pasiūlytos ėminių/mėginių paėmimo sistemos kapiliariniam kraujui paimti: su antikoaguliantu plastikiniai kapiliarai bei jiems skirti kiti būtini priedai, pritaikyti darbui su siūlomais analizatoriais, kapiliarų talpa yra pakankama matuojamiems tyrimams/ analitėms atlikti (pH,  pCO2, pO2,  K+, Na+, Cl‾, Ca2+, gliukozė, laktatai ir kreatininas, šlapalas, Hct) ir yra 90 mikrolitrų tūrio. (epoc_kapiliarai instrukcija.pdf)</t>
  </si>
  <si>
    <t>Siūlomi ėminių/mėginių paėmimo sistemos arteriniam/veniniam kraujui paimti: pilnai paruošti naudojimui su antikoaguliantu švirkštai su adata bei su apsauga nuo kontakto su oru, pritaikyti darbui su siūlomu analizatoriumi, švirkšto talpa - 3 ml. Švirkštai supakuoti po vieną.(Atellica VTR su adata.pdf)</t>
  </si>
  <si>
    <t>Ėminių/mėginių paėmimo sistemose naudojamas antikoaguliantas neturi įtakos (interferencijos) elektrolitų tyrimo rezultatams. (15 psl. Atellica VTR be adatos.pdf, 15 psl. Atellica VTR su adata.pdf, epoc_kapiliarai instrukcija.pdf)</t>
  </si>
  <si>
    <t xml:space="preserve">Ėminių/mėginių paėmimo sistemose naudojamas antikoaguliantas apsaugo ėminius/mėginius nuo kraujo krešulių susidarymo. </t>
  </si>
  <si>
    <t>Pateiktas išsamus patogus naudojimui darbo/naudotojo vadovas: išsamus klaidų, perspėjimų paaiškinimas ir būtinų veiksmų atlikimas; aptarnavimo procedūrų paaiškinimas, vaizdinis pateikimas, bei visa kita informacija susijusi su analizatoriumi, tyrimų atlikimo procesu. EPOC naudotojo vadovas.pdf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</si>
</sst>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1"/>
      <color indexed="8"/>
      <name val="Calibri"/>
      <family val="2"/>
    </font>
    <font>
      <sz val="11"/>
      <color indexed="8"/>
      <name val="Calibri"/>
      <family val="2"/>
    </font>
    <font>
      <sz val="10"/>
      <name val="Arial"/>
      <family val="2"/>
    </font>
    <font>
      <sz val="10"/>
      <name val="Arial"/>
      <family val="2"/>
    </font>
    <font>
      <sz val="11"/>
      <color indexed="8"/>
      <name val="Times New Roman"/>
      <family val="1"/>
      <charset val="186"/>
    </font>
    <font>
      <b/>
      <sz val="11"/>
      <color indexed="8"/>
      <name val="Times New Roman"/>
      <family val="1"/>
      <charset val="186"/>
    </font>
    <font>
      <sz val="11"/>
      <name val="Times New Roman"/>
      <family val="1"/>
      <charset val="186"/>
    </font>
    <font>
      <b/>
      <sz val="11"/>
      <name val="Times New Roman"/>
      <family val="1"/>
      <charset val="186"/>
    </font>
    <font>
      <b/>
      <i/>
      <sz val="11"/>
      <name val="Times New Roman"/>
      <family val="1"/>
      <charset val="186"/>
    </font>
    <font>
      <sz val="11"/>
      <color theme="1"/>
      <name val="Calibri"/>
      <family val="2"/>
      <charset val="186"/>
      <scheme val="minor"/>
    </font>
    <font>
      <sz val="11"/>
      <color rgb="FF000000"/>
      <name val="Calibri"/>
      <family val="2"/>
      <charset val="186"/>
    </font>
    <font>
      <sz val="11"/>
      <color rgb="FF000000"/>
      <name val="Times New Roman"/>
      <family val="1"/>
      <charset val="186"/>
    </font>
    <font>
      <sz val="10"/>
      <color theme="1"/>
      <name val="Times New Roman"/>
      <family val="1"/>
      <charset val="186"/>
    </font>
    <font>
      <sz val="11"/>
      <color theme="1"/>
      <name val="Times New Roman"/>
      <family val="1"/>
      <charset val="186"/>
    </font>
    <font>
      <sz val="11"/>
      <name val="Calibri"/>
      <family val="2"/>
      <charset val="186"/>
    </font>
    <font>
      <b/>
      <sz val="11"/>
      <color rgb="FF000000"/>
      <name val="Times New Roman"/>
      <family val="1"/>
      <charset val="186"/>
    </font>
    <font>
      <sz val="14"/>
      <name val="Times New Roman"/>
      <family val="1"/>
      <charset val="186"/>
    </font>
    <font>
      <i/>
      <sz val="11"/>
      <name val="Times New Roman"/>
      <family val="1"/>
      <charset val="186"/>
    </font>
    <font>
      <i/>
      <sz val="11"/>
      <color indexed="8"/>
      <name val="Times New Roman"/>
      <family val="1"/>
      <charset val="186"/>
    </font>
    <font>
      <i/>
      <sz val="11"/>
      <color rgb="FF000000"/>
      <name val="Times New Roman"/>
      <family val="1"/>
      <charset val="186"/>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2" fillId="0" borderId="0"/>
    <xf numFmtId="0" fontId="9" fillId="0" borderId="0"/>
    <xf numFmtId="0" fontId="3" fillId="0" borderId="0"/>
    <xf numFmtId="0" fontId="1" fillId="0" borderId="0"/>
    <xf numFmtId="0" fontId="10" fillId="0" borderId="0" applyNumberFormat="0" applyBorder="0" applyProtection="0"/>
  </cellStyleXfs>
  <cellXfs count="76">
    <xf numFmtId="0" fontId="0" fillId="0" borderId="0" xfId="0"/>
    <xf numFmtId="0" fontId="4" fillId="0" borderId="0" xfId="0" applyFont="1" applyAlignment="1">
      <alignment vertical="top"/>
    </xf>
    <xf numFmtId="0" fontId="4" fillId="0" borderId="1" xfId="0" applyFont="1" applyBorder="1" applyAlignment="1">
      <alignment vertical="top"/>
    </xf>
    <xf numFmtId="0" fontId="4" fillId="0" borderId="1" xfId="0" applyFont="1" applyBorder="1" applyAlignment="1">
      <alignment horizontal="center" vertical="top"/>
    </xf>
    <xf numFmtId="0" fontId="4" fillId="0" borderId="0" xfId="0" applyFont="1" applyAlignment="1">
      <alignment vertical="top" wrapText="1"/>
    </xf>
    <xf numFmtId="0" fontId="4" fillId="0" borderId="1" xfId="0" applyFont="1" applyBorder="1" applyAlignment="1">
      <alignment horizontal="center" vertical="top" wrapText="1"/>
    </xf>
    <xf numFmtId="0" fontId="5" fillId="0" borderId="0" xfId="0" applyFont="1" applyAlignment="1">
      <alignment horizontal="center" vertical="top" wrapText="1"/>
    </xf>
    <xf numFmtId="0" fontId="7" fillId="0" borderId="0" xfId="0" applyFont="1" applyAlignment="1">
      <alignment vertical="center" wrapText="1"/>
    </xf>
    <xf numFmtId="0" fontId="6" fillId="0" borderId="1" xfId="0" applyFont="1" applyBorder="1" applyAlignment="1">
      <alignment horizontal="center" vertical="top" wrapText="1"/>
    </xf>
    <xf numFmtId="0" fontId="4" fillId="0" borderId="0" xfId="0" applyFont="1" applyAlignment="1">
      <alignment horizontal="center" vertical="top"/>
    </xf>
    <xf numFmtId="0" fontId="4" fillId="0" borderId="1" xfId="0" applyFont="1" applyBorder="1" applyAlignment="1">
      <alignment horizontal="center" vertical="center" wrapText="1"/>
    </xf>
    <xf numFmtId="0" fontId="11" fillId="0" borderId="0" xfId="0" applyFont="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49" fontId="6"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3" xfId="0" applyFont="1" applyBorder="1" applyAlignment="1">
      <alignment horizontal="center" vertical="top"/>
    </xf>
    <xf numFmtId="0" fontId="13" fillId="0" borderId="3" xfId="0" applyFont="1" applyBorder="1" applyAlignment="1">
      <alignment horizontal="center" vertical="top"/>
    </xf>
    <xf numFmtId="0" fontId="13" fillId="0" borderId="1" xfId="0" applyFont="1" applyBorder="1" applyAlignment="1">
      <alignment horizontal="center" vertical="top"/>
    </xf>
    <xf numFmtId="0" fontId="8" fillId="0" borderId="1" xfId="0" applyFont="1" applyBorder="1" applyAlignment="1">
      <alignment vertical="top" wrapText="1"/>
    </xf>
    <xf numFmtId="0" fontId="13" fillId="0" borderId="1" xfId="0" applyFont="1" applyBorder="1"/>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horizontal="left" wrapText="1"/>
    </xf>
    <xf numFmtId="0" fontId="13" fillId="0" borderId="4" xfId="0" applyFont="1" applyBorder="1" applyAlignment="1">
      <alignment horizontal="center" vertical="top"/>
    </xf>
    <xf numFmtId="0" fontId="6" fillId="0" borderId="0" xfId="0" applyFont="1" applyAlignment="1">
      <alignment horizontal="left" vertical="center" wrapText="1"/>
    </xf>
    <xf numFmtId="0" fontId="13" fillId="0" borderId="5" xfId="0" applyFont="1" applyBorder="1" applyAlignment="1">
      <alignment horizontal="center" vertical="top"/>
    </xf>
    <xf numFmtId="0" fontId="6"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quotePrefix="1" applyFont="1" applyBorder="1" applyAlignment="1">
      <alignment vertical="top" wrapText="1"/>
    </xf>
    <xf numFmtId="0" fontId="6" fillId="0" borderId="0" xfId="0" applyFont="1" applyAlignment="1">
      <alignment vertical="top" wrapText="1"/>
    </xf>
    <xf numFmtId="0" fontId="11" fillId="0" borderId="1" xfId="0" applyFont="1" applyBorder="1" applyAlignment="1">
      <alignment horizontal="center" vertical="center" wrapText="1"/>
    </xf>
    <xf numFmtId="0" fontId="6" fillId="0" borderId="1" xfId="0" quotePrefix="1" applyFont="1" applyBorder="1" applyAlignment="1">
      <alignment vertical="top" wrapText="1"/>
    </xf>
    <xf numFmtId="0" fontId="7" fillId="0" borderId="0" xfId="0" applyFont="1" applyAlignment="1">
      <alignment horizontal="center" vertical="top" wrapText="1"/>
    </xf>
    <xf numFmtId="0" fontId="14" fillId="0" borderId="0" xfId="0" applyFont="1"/>
    <xf numFmtId="0" fontId="16" fillId="0" borderId="0" xfId="0" applyFont="1" applyAlignment="1">
      <alignment horizontal="right" vertical="top"/>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6" fillId="0" borderId="0" xfId="0" applyFont="1" applyAlignment="1">
      <alignment horizontal="left" vertical="top" wrapText="1"/>
    </xf>
    <xf numFmtId="0" fontId="6" fillId="0" borderId="0" xfId="0" quotePrefix="1" applyFont="1" applyAlignment="1">
      <alignment vertical="top" wrapText="1"/>
    </xf>
    <xf numFmtId="0" fontId="13" fillId="0" borderId="1" xfId="0" applyFont="1" applyBorder="1" applyAlignment="1">
      <alignment horizontal="left" vertical="top" wrapText="1"/>
    </xf>
    <xf numFmtId="0" fontId="18" fillId="0" borderId="0" xfId="0" applyFont="1" applyAlignment="1">
      <alignment vertical="top" wrapText="1"/>
    </xf>
    <xf numFmtId="0" fontId="7" fillId="0" borderId="0" xfId="0" applyFont="1" applyAlignment="1">
      <alignment horizontal="center" vertical="center" wrapText="1"/>
    </xf>
    <xf numFmtId="0" fontId="13" fillId="0" borderId="3" xfId="0" applyFont="1" applyBorder="1" applyAlignment="1">
      <alignment horizontal="left" vertical="top" wrapText="1"/>
    </xf>
    <xf numFmtId="0" fontId="6" fillId="0" borderId="1" xfId="0" applyFont="1" applyBorder="1" applyAlignment="1">
      <alignment horizontal="center" vertical="top"/>
    </xf>
    <xf numFmtId="0" fontId="4" fillId="0" borderId="1" xfId="0" applyFont="1" applyBorder="1" applyAlignment="1">
      <alignment vertical="top" wrapText="1"/>
    </xf>
    <xf numFmtId="2" fontId="13" fillId="0" borderId="1" xfId="0" applyNumberFormat="1" applyFont="1" applyBorder="1" applyAlignment="1">
      <alignment horizontal="right" vertical="top"/>
    </xf>
    <xf numFmtId="4" fontId="13" fillId="0" borderId="1" xfId="0" applyNumberFormat="1" applyFont="1" applyBorder="1" applyAlignment="1">
      <alignment horizontal="right" vertical="top"/>
    </xf>
    <xf numFmtId="4" fontId="4" fillId="0" borderId="1" xfId="0" applyNumberFormat="1" applyFont="1" applyBorder="1" applyAlignment="1">
      <alignment horizontal="right" vertical="top"/>
    </xf>
    <xf numFmtId="0" fontId="4" fillId="0" borderId="1" xfId="0" applyFont="1" applyBorder="1" applyAlignment="1">
      <alignment horizontal="right" vertical="top" wrapText="1"/>
    </xf>
    <xf numFmtId="0" fontId="6" fillId="0" borderId="1" xfId="0" applyFont="1" applyBorder="1" applyAlignment="1">
      <alignment horizontal="right" vertical="top" wrapText="1"/>
    </xf>
    <xf numFmtId="4" fontId="4" fillId="0" borderId="1" xfId="0" applyNumberFormat="1" applyFont="1" applyBorder="1" applyAlignment="1">
      <alignment vertical="top"/>
    </xf>
    <xf numFmtId="164" fontId="6" fillId="0" borderId="1" xfId="0" applyNumberFormat="1" applyFont="1" applyBorder="1" applyAlignment="1">
      <alignment horizontal="center"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4" fillId="0" borderId="1" xfId="0" applyFont="1" applyBorder="1" applyAlignment="1">
      <alignment horizontal="center" vertical="center" wrapText="1"/>
    </xf>
    <xf numFmtId="0" fontId="7" fillId="0" borderId="0" xfId="0" applyFont="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6" fillId="0" borderId="0" xfId="0" applyFont="1" applyAlignment="1">
      <alignment horizontal="left" vertical="center" wrapText="1"/>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15" fillId="0" borderId="0" xfId="0" applyFont="1" applyAlignment="1">
      <alignment horizontal="center" vertic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1" fillId="0" borderId="1" xfId="0" applyFont="1" applyBorder="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0" fontId="7" fillId="0" borderId="0" xfId="0" applyFont="1" applyAlignment="1">
      <alignment horizontal="left" vertical="center" wrapText="1"/>
    </xf>
  </cellXfs>
  <cellStyles count="6">
    <cellStyle name="Įprastas" xfId="0" builtinId="0"/>
    <cellStyle name="Normal 2" xfId="1"/>
    <cellStyle name="Normal 3" xfId="2"/>
    <cellStyle name="Normal 4" xfId="3"/>
    <cellStyle name="Normal 5" xfId="4"/>
    <cellStyle name="Normal 8"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1" workbookViewId="0">
      <selection activeCell="D15" sqref="D15"/>
    </sheetView>
  </sheetViews>
  <sheetFormatPr defaultRowHeight="15" x14ac:dyDescent="0.25"/>
  <cols>
    <col min="1" max="1" width="10.140625" style="9" bestFit="1" customWidth="1"/>
    <col min="2" max="2" width="29.28515625" style="1" customWidth="1"/>
    <col min="3" max="3" width="35.140625" style="1" customWidth="1"/>
    <col min="4" max="4" width="44" style="4" customWidth="1"/>
    <col min="5" max="5" width="10.85546875" style="1" customWidth="1"/>
    <col min="6" max="6" width="11.28515625" style="1" customWidth="1"/>
    <col min="11" max="11" width="11.5703125" customWidth="1"/>
  </cols>
  <sheetData>
    <row r="1" spans="1:6" ht="45" customHeight="1" x14ac:dyDescent="0.25">
      <c r="A1" s="58" t="s">
        <v>113</v>
      </c>
      <c r="B1" s="58"/>
      <c r="C1" s="58"/>
      <c r="D1" s="58"/>
      <c r="E1" s="7"/>
      <c r="F1" s="4"/>
    </row>
    <row r="2" spans="1:6" ht="15.75" customHeight="1" x14ac:dyDescent="0.25">
      <c r="B2" s="27" t="s">
        <v>79</v>
      </c>
      <c r="C2" s="27"/>
      <c r="E2" s="6"/>
      <c r="F2" s="4"/>
    </row>
    <row r="3" spans="1:6" ht="30" x14ac:dyDescent="0.25">
      <c r="A3" s="10" t="s">
        <v>3</v>
      </c>
      <c r="B3" s="57" t="s">
        <v>22</v>
      </c>
      <c r="C3" s="57"/>
      <c r="D3" s="10" t="s">
        <v>23</v>
      </c>
      <c r="E3" s="6"/>
      <c r="F3" s="4"/>
    </row>
    <row r="4" spans="1:6" ht="30" x14ac:dyDescent="0.25">
      <c r="A4" s="10">
        <v>1</v>
      </c>
      <c r="B4" s="55" t="s">
        <v>24</v>
      </c>
      <c r="C4" s="56"/>
      <c r="D4" s="10" t="s">
        <v>122</v>
      </c>
      <c r="E4" s="6"/>
      <c r="F4" s="4"/>
    </row>
    <row r="5" spans="1:6" ht="135" x14ac:dyDescent="0.25">
      <c r="A5" s="5">
        <v>2</v>
      </c>
      <c r="B5" s="55" t="s">
        <v>25</v>
      </c>
      <c r="C5" s="56"/>
      <c r="D5" s="47" t="s">
        <v>123</v>
      </c>
      <c r="E5" s="6"/>
      <c r="F5" s="4"/>
    </row>
    <row r="6" spans="1:6" ht="135" x14ac:dyDescent="0.25">
      <c r="A6" s="5">
        <v>3</v>
      </c>
      <c r="B6" s="55" t="s">
        <v>26</v>
      </c>
      <c r="C6" s="56"/>
      <c r="D6" s="47" t="s">
        <v>124</v>
      </c>
      <c r="E6" s="6"/>
      <c r="F6" s="4"/>
    </row>
    <row r="7" spans="1:6" ht="75" x14ac:dyDescent="0.25">
      <c r="A7" s="5">
        <v>4</v>
      </c>
      <c r="B7" s="55" t="s">
        <v>27</v>
      </c>
      <c r="C7" s="56"/>
      <c r="D7" s="47" t="s">
        <v>125</v>
      </c>
      <c r="E7" s="6"/>
      <c r="F7" s="4"/>
    </row>
    <row r="8" spans="1:6" ht="120" x14ac:dyDescent="0.25">
      <c r="A8" s="5">
        <v>5</v>
      </c>
      <c r="B8" s="55" t="s">
        <v>114</v>
      </c>
      <c r="C8" s="56"/>
      <c r="D8" s="47" t="s">
        <v>126</v>
      </c>
      <c r="E8" s="6"/>
      <c r="F8" s="4"/>
    </row>
    <row r="9" spans="1:6" ht="105" x14ac:dyDescent="0.25">
      <c r="A9" s="5">
        <v>6</v>
      </c>
      <c r="B9" s="55" t="s">
        <v>28</v>
      </c>
      <c r="C9" s="56"/>
      <c r="D9" s="47" t="s">
        <v>127</v>
      </c>
      <c r="E9" s="6"/>
      <c r="F9" s="4"/>
    </row>
    <row r="10" spans="1:6" ht="240" x14ac:dyDescent="0.25">
      <c r="A10" s="5">
        <v>7</v>
      </c>
      <c r="B10" s="55" t="s">
        <v>29</v>
      </c>
      <c r="C10" s="56"/>
      <c r="D10" s="47" t="s">
        <v>128</v>
      </c>
      <c r="E10" s="6"/>
      <c r="F10" s="4"/>
    </row>
    <row r="11" spans="1:6" ht="195" x14ac:dyDescent="0.25">
      <c r="A11" s="5">
        <v>8</v>
      </c>
      <c r="B11" s="55" t="s">
        <v>30</v>
      </c>
      <c r="C11" s="56"/>
      <c r="D11" s="47" t="s">
        <v>129</v>
      </c>
      <c r="E11" s="6"/>
      <c r="F11" s="4"/>
    </row>
    <row r="12" spans="1:6" ht="75" x14ac:dyDescent="0.25">
      <c r="A12" s="5">
        <v>9</v>
      </c>
      <c r="B12" s="55" t="s">
        <v>31</v>
      </c>
      <c r="C12" s="56"/>
      <c r="D12" s="47" t="s">
        <v>130</v>
      </c>
      <c r="E12" s="6"/>
      <c r="F12" s="4"/>
    </row>
    <row r="13" spans="1:6" ht="48" customHeight="1" x14ac:dyDescent="0.25">
      <c r="A13" s="5">
        <v>10</v>
      </c>
      <c r="B13" s="55" t="s">
        <v>4</v>
      </c>
      <c r="C13" s="56"/>
      <c r="D13" s="47" t="s">
        <v>131</v>
      </c>
      <c r="E13" s="6"/>
      <c r="F13" s="4"/>
    </row>
    <row r="14" spans="1:6" ht="90" x14ac:dyDescent="0.25">
      <c r="A14" s="5">
        <v>11</v>
      </c>
      <c r="B14" s="55" t="s">
        <v>112</v>
      </c>
      <c r="C14" s="56"/>
      <c r="D14" s="47" t="s">
        <v>132</v>
      </c>
      <c r="E14" s="6"/>
      <c r="F14" s="4"/>
    </row>
  </sheetData>
  <mergeCells count="13">
    <mergeCell ref="B6:C6"/>
    <mergeCell ref="B3:C3"/>
    <mergeCell ref="B4:C4"/>
    <mergeCell ref="B5:C5"/>
    <mergeCell ref="A1:D1"/>
    <mergeCell ref="B14:C14"/>
    <mergeCell ref="B7:C7"/>
    <mergeCell ref="B8:C8"/>
    <mergeCell ref="B9:C9"/>
    <mergeCell ref="B12:C12"/>
    <mergeCell ref="B13:C13"/>
    <mergeCell ref="B10:C10"/>
    <mergeCell ref="B11:C11"/>
  </mergeCells>
  <pageMargins left="0.19685039370078741" right="0.19685039370078741" top="0.15748031496062992" bottom="0.19685039370078741" header="0.19685039370078741" footer="0.11811023622047245"/>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topLeftCell="A10" workbookViewId="0">
      <selection activeCell="D16" sqref="D16"/>
    </sheetView>
  </sheetViews>
  <sheetFormatPr defaultRowHeight="15" x14ac:dyDescent="0.25"/>
  <cols>
    <col min="1" max="1" width="5.5703125" style="9" customWidth="1"/>
    <col min="2" max="2" width="29.28515625" style="1" customWidth="1"/>
    <col min="3" max="3" width="34.5703125" style="1" customWidth="1"/>
    <col min="4" max="4" width="57.140625" style="4" customWidth="1"/>
    <col min="5" max="5" width="12.140625" style="1" customWidth="1"/>
    <col min="6" max="6" width="11.28515625" style="1" customWidth="1"/>
    <col min="11" max="11" width="11.5703125" customWidth="1"/>
  </cols>
  <sheetData>
    <row r="1" spans="1:6" ht="49.5" customHeight="1" x14ac:dyDescent="0.25">
      <c r="A1" s="58" t="s">
        <v>94</v>
      </c>
      <c r="B1" s="58"/>
      <c r="C1" s="58"/>
      <c r="D1" s="58"/>
      <c r="E1" s="7"/>
      <c r="F1" s="4"/>
    </row>
    <row r="2" spans="1:6" ht="15.75" customHeight="1" x14ac:dyDescent="0.25">
      <c r="B2" s="27"/>
      <c r="C2" s="27"/>
      <c r="E2" s="6"/>
      <c r="F2" s="4"/>
    </row>
    <row r="3" spans="1:6" ht="15.75" customHeight="1" x14ac:dyDescent="0.25">
      <c r="B3" s="61" t="s">
        <v>80</v>
      </c>
      <c r="C3" s="61"/>
      <c r="E3" s="6"/>
      <c r="F3" s="4"/>
    </row>
    <row r="4" spans="1:6" ht="52.5" customHeight="1" x14ac:dyDescent="0.25">
      <c r="A4" s="10" t="s">
        <v>3</v>
      </c>
      <c r="B4" s="57" t="s">
        <v>22</v>
      </c>
      <c r="C4" s="57"/>
      <c r="D4" s="10" t="s">
        <v>23</v>
      </c>
      <c r="E4" s="6"/>
      <c r="F4" s="4"/>
    </row>
    <row r="5" spans="1:6" ht="75" x14ac:dyDescent="0.25">
      <c r="A5" s="5">
        <v>1</v>
      </c>
      <c r="B5" s="59" t="s">
        <v>119</v>
      </c>
      <c r="C5" s="60"/>
      <c r="D5" s="10" t="s">
        <v>119</v>
      </c>
      <c r="E5" s="6"/>
      <c r="F5" s="4"/>
    </row>
    <row r="6" spans="1:6" ht="64.5" customHeight="1" x14ac:dyDescent="0.25">
      <c r="A6" s="5">
        <v>2</v>
      </c>
      <c r="B6" s="55" t="s">
        <v>105</v>
      </c>
      <c r="C6" s="56"/>
      <c r="D6" s="10" t="s">
        <v>133</v>
      </c>
      <c r="E6" s="6"/>
      <c r="F6" s="4"/>
    </row>
    <row r="7" spans="1:6" ht="45" x14ac:dyDescent="0.25">
      <c r="A7" s="5">
        <v>3</v>
      </c>
      <c r="B7" s="59" t="s">
        <v>32</v>
      </c>
      <c r="C7" s="60"/>
      <c r="D7" s="10" t="s">
        <v>134</v>
      </c>
      <c r="E7" s="6"/>
      <c r="F7" s="4"/>
    </row>
    <row r="8" spans="1:6" ht="84" customHeight="1" x14ac:dyDescent="0.25">
      <c r="A8" s="5">
        <v>4</v>
      </c>
      <c r="B8" s="59" t="s">
        <v>34</v>
      </c>
      <c r="C8" s="60"/>
      <c r="D8" s="16" t="s">
        <v>135</v>
      </c>
      <c r="E8" s="6"/>
      <c r="F8" s="4"/>
    </row>
    <row r="9" spans="1:6" ht="54" customHeight="1" x14ac:dyDescent="0.25">
      <c r="A9" s="5">
        <v>5</v>
      </c>
      <c r="B9" s="59" t="s">
        <v>88</v>
      </c>
      <c r="C9" s="60"/>
      <c r="D9" s="10" t="s">
        <v>136</v>
      </c>
      <c r="E9" s="6"/>
      <c r="F9" s="4"/>
    </row>
    <row r="10" spans="1:6" s="36" customFormat="1" ht="137.25" customHeight="1" x14ac:dyDescent="0.25">
      <c r="A10" s="8">
        <v>6</v>
      </c>
      <c r="B10" s="55" t="s">
        <v>95</v>
      </c>
      <c r="C10" s="56"/>
      <c r="D10" s="16" t="s">
        <v>137</v>
      </c>
      <c r="E10" s="35"/>
      <c r="F10" s="32"/>
    </row>
    <row r="11" spans="1:6" ht="60" customHeight="1" x14ac:dyDescent="0.25">
      <c r="A11" s="5">
        <v>7</v>
      </c>
      <c r="B11" s="59" t="s">
        <v>33</v>
      </c>
      <c r="C11" s="60"/>
      <c r="D11" s="10" t="s">
        <v>33</v>
      </c>
      <c r="E11" s="6"/>
      <c r="F11" s="4"/>
    </row>
    <row r="12" spans="1:6" ht="63" customHeight="1" x14ac:dyDescent="0.25">
      <c r="A12" s="5">
        <v>8</v>
      </c>
      <c r="B12" s="59" t="s">
        <v>81</v>
      </c>
      <c r="C12" s="60"/>
      <c r="D12" s="10" t="s">
        <v>138</v>
      </c>
      <c r="E12" s="6"/>
      <c r="F12" s="4"/>
    </row>
    <row r="13" spans="1:6" ht="105" x14ac:dyDescent="0.25">
      <c r="A13" s="5">
        <v>9</v>
      </c>
      <c r="B13" s="59" t="s">
        <v>89</v>
      </c>
      <c r="C13" s="60"/>
      <c r="D13" s="10" t="s">
        <v>139</v>
      </c>
      <c r="E13" s="6"/>
      <c r="F13" s="4"/>
    </row>
    <row r="14" spans="1:6" ht="71.25" customHeight="1" x14ac:dyDescent="0.25">
      <c r="A14" s="5">
        <v>10</v>
      </c>
      <c r="B14" s="59" t="s">
        <v>35</v>
      </c>
      <c r="C14" s="60"/>
      <c r="D14" s="10" t="s">
        <v>140</v>
      </c>
      <c r="E14" s="6"/>
      <c r="F14" s="4"/>
    </row>
    <row r="15" spans="1:6" ht="72.75" customHeight="1" x14ac:dyDescent="0.25">
      <c r="A15" s="5">
        <v>11</v>
      </c>
      <c r="B15" s="59" t="s">
        <v>36</v>
      </c>
      <c r="C15" s="60"/>
      <c r="D15" s="10" t="s">
        <v>141</v>
      </c>
      <c r="E15" s="6"/>
      <c r="F15" s="4"/>
    </row>
    <row r="16" spans="1:6" s="36" customFormat="1" ht="48.75" customHeight="1" x14ac:dyDescent="0.25">
      <c r="A16" s="8">
        <v>12</v>
      </c>
      <c r="B16" s="55" t="s">
        <v>115</v>
      </c>
      <c r="C16" s="56"/>
      <c r="D16" s="16" t="s">
        <v>142</v>
      </c>
      <c r="E16" s="35"/>
      <c r="F16" s="32"/>
    </row>
    <row r="17" spans="2:6" ht="18" customHeight="1" x14ac:dyDescent="0.25">
      <c r="B17" s="11"/>
      <c r="C17" s="11"/>
      <c r="E17" s="6"/>
      <c r="F17" s="4"/>
    </row>
  </sheetData>
  <mergeCells count="15">
    <mergeCell ref="B6:C6"/>
    <mergeCell ref="B3:C3"/>
    <mergeCell ref="B4:C4"/>
    <mergeCell ref="B5:C5"/>
    <mergeCell ref="A1:D1"/>
    <mergeCell ref="B16:C16"/>
    <mergeCell ref="B12:C12"/>
    <mergeCell ref="B13:C13"/>
    <mergeCell ref="B10:C10"/>
    <mergeCell ref="B7:C7"/>
    <mergeCell ref="B8:C8"/>
    <mergeCell ref="B9:C9"/>
    <mergeCell ref="B11:C11"/>
    <mergeCell ref="B14:C14"/>
    <mergeCell ref="B15:C15"/>
  </mergeCells>
  <pageMargins left="0.25" right="0.25"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topLeftCell="A11" workbookViewId="0">
      <selection activeCell="E39" sqref="E39"/>
    </sheetView>
  </sheetViews>
  <sheetFormatPr defaultRowHeight="15" x14ac:dyDescent="0.25"/>
  <cols>
    <col min="1" max="1" width="3" customWidth="1"/>
    <col min="2" max="2" width="6" style="9" customWidth="1"/>
    <col min="3" max="3" width="18.85546875" style="1" customWidth="1"/>
    <col min="4" max="4" width="59.140625" style="1" customWidth="1"/>
    <col min="5" max="5" width="47.5703125" style="1" customWidth="1"/>
    <col min="6" max="6" width="13.140625" style="1" customWidth="1"/>
    <col min="7" max="7" width="11.28515625" style="1" customWidth="1"/>
    <col min="12" max="12" width="11.5703125" customWidth="1"/>
  </cols>
  <sheetData>
    <row r="1" spans="2:7" ht="36" customHeight="1" x14ac:dyDescent="0.25">
      <c r="B1" s="58" t="s">
        <v>94</v>
      </c>
      <c r="C1" s="58"/>
      <c r="D1" s="58"/>
      <c r="E1" s="58"/>
      <c r="F1" s="7"/>
      <c r="G1" s="4"/>
    </row>
    <row r="2" spans="2:7" x14ac:dyDescent="0.25">
      <c r="B2" s="44"/>
      <c r="C2" s="44"/>
      <c r="D2" s="44"/>
      <c r="E2" s="44"/>
      <c r="F2" s="7"/>
      <c r="G2" s="4"/>
    </row>
    <row r="3" spans="2:7" ht="18" customHeight="1" x14ac:dyDescent="0.25">
      <c r="C3" s="65" t="s">
        <v>37</v>
      </c>
      <c r="D3" s="65"/>
      <c r="F3" s="6"/>
      <c r="G3" s="4"/>
    </row>
    <row r="4" spans="2:7" ht="155.25" customHeight="1" x14ac:dyDescent="0.25">
      <c r="B4" s="10" t="s">
        <v>0</v>
      </c>
      <c r="C4" s="10" t="s">
        <v>38</v>
      </c>
      <c r="D4" s="33" t="s">
        <v>39</v>
      </c>
      <c r="E4" s="8" t="s">
        <v>40</v>
      </c>
      <c r="F4" s="6"/>
      <c r="G4" s="4"/>
    </row>
    <row r="5" spans="2:7" ht="45" x14ac:dyDescent="0.25">
      <c r="B5" s="3">
        <v>1</v>
      </c>
      <c r="C5" s="30" t="s">
        <v>42</v>
      </c>
      <c r="D5" s="30" t="s">
        <v>106</v>
      </c>
      <c r="E5" s="47" t="s">
        <v>165</v>
      </c>
      <c r="F5" s="6"/>
      <c r="G5" s="4"/>
    </row>
    <row r="6" spans="2:7" ht="15" customHeight="1" x14ac:dyDescent="0.25">
      <c r="B6" s="69">
        <v>2</v>
      </c>
      <c r="C6" s="68" t="s">
        <v>96</v>
      </c>
      <c r="D6" s="30" t="s">
        <v>43</v>
      </c>
      <c r="E6" s="47"/>
      <c r="F6" s="6"/>
      <c r="G6" s="4"/>
    </row>
    <row r="7" spans="2:7" x14ac:dyDescent="0.25">
      <c r="B7" s="69"/>
      <c r="C7" s="68"/>
      <c r="D7" s="30" t="s">
        <v>64</v>
      </c>
      <c r="E7" s="47"/>
      <c r="F7" s="6"/>
      <c r="G7" s="4"/>
    </row>
    <row r="8" spans="2:7" ht="69.75" customHeight="1" x14ac:dyDescent="0.25">
      <c r="B8" s="69"/>
      <c r="C8" s="68"/>
      <c r="D8" s="30" t="s">
        <v>116</v>
      </c>
      <c r="E8" s="47" t="s">
        <v>166</v>
      </c>
      <c r="F8" s="6"/>
      <c r="G8" s="4"/>
    </row>
    <row r="9" spans="2:7" ht="60" x14ac:dyDescent="0.25">
      <c r="B9" s="69"/>
      <c r="C9" s="68"/>
      <c r="D9" s="30" t="s">
        <v>85</v>
      </c>
      <c r="E9" s="47" t="s">
        <v>167</v>
      </c>
      <c r="F9" s="6"/>
      <c r="G9" s="4"/>
    </row>
    <row r="10" spans="2:7" ht="77.25" customHeight="1" x14ac:dyDescent="0.25">
      <c r="B10" s="69"/>
      <c r="C10" s="68"/>
      <c r="D10" s="30" t="s">
        <v>86</v>
      </c>
      <c r="E10" s="47" t="s">
        <v>168</v>
      </c>
      <c r="F10" s="6"/>
      <c r="G10" s="4"/>
    </row>
    <row r="11" spans="2:7" ht="33" customHeight="1" x14ac:dyDescent="0.25">
      <c r="B11" s="3">
        <v>3</v>
      </c>
      <c r="C11" s="12" t="s">
        <v>44</v>
      </c>
      <c r="D11" s="12" t="s">
        <v>117</v>
      </c>
      <c r="E11" s="47" t="s">
        <v>169</v>
      </c>
      <c r="F11" s="6"/>
      <c r="G11" s="4"/>
    </row>
    <row r="12" spans="2:7" ht="45" x14ac:dyDescent="0.25">
      <c r="B12" s="3">
        <v>4</v>
      </c>
      <c r="C12" s="30" t="s">
        <v>45</v>
      </c>
      <c r="D12" s="30" t="s">
        <v>65</v>
      </c>
      <c r="E12" s="47" t="s">
        <v>170</v>
      </c>
      <c r="F12" s="6"/>
      <c r="G12" s="4"/>
    </row>
    <row r="13" spans="2:7" ht="17.25" customHeight="1" x14ac:dyDescent="0.25">
      <c r="B13" s="69">
        <v>5</v>
      </c>
      <c r="C13" s="68" t="s">
        <v>46</v>
      </c>
      <c r="D13" s="30" t="s">
        <v>102</v>
      </c>
      <c r="E13" s="47"/>
      <c r="F13" s="6"/>
      <c r="G13" s="4"/>
    </row>
    <row r="14" spans="2:7" ht="17.25" customHeight="1" x14ac:dyDescent="0.25">
      <c r="B14" s="69"/>
      <c r="C14" s="68"/>
      <c r="D14" s="30" t="s">
        <v>98</v>
      </c>
      <c r="E14" s="62" t="s">
        <v>171</v>
      </c>
      <c r="F14" s="6"/>
      <c r="G14" s="4"/>
    </row>
    <row r="15" spans="2:7" ht="17.25" customHeight="1" x14ac:dyDescent="0.25">
      <c r="B15" s="69"/>
      <c r="C15" s="68"/>
      <c r="D15" s="30" t="s">
        <v>47</v>
      </c>
      <c r="E15" s="63"/>
      <c r="F15" s="6"/>
      <c r="G15" s="4"/>
    </row>
    <row r="16" spans="2:7" ht="17.25" customHeight="1" x14ac:dyDescent="0.25">
      <c r="B16" s="69"/>
      <c r="C16" s="68"/>
      <c r="D16" s="30" t="s">
        <v>48</v>
      </c>
      <c r="E16" s="63"/>
      <c r="F16" s="6"/>
      <c r="G16" s="4"/>
    </row>
    <row r="17" spans="2:7" ht="17.25" customHeight="1" x14ac:dyDescent="0.25">
      <c r="B17" s="69"/>
      <c r="C17" s="68"/>
      <c r="D17" s="30" t="s">
        <v>17</v>
      </c>
      <c r="E17" s="63"/>
      <c r="F17" s="6"/>
      <c r="G17" s="4"/>
    </row>
    <row r="18" spans="2:7" ht="17.25" customHeight="1" x14ac:dyDescent="0.25">
      <c r="B18" s="69"/>
      <c r="C18" s="68"/>
      <c r="D18" s="30" t="s">
        <v>103</v>
      </c>
      <c r="E18" s="64"/>
      <c r="F18" s="6"/>
      <c r="G18" s="4"/>
    </row>
    <row r="19" spans="2:7" ht="66" customHeight="1" x14ac:dyDescent="0.25">
      <c r="B19" s="3">
        <v>6</v>
      </c>
      <c r="C19" s="30" t="s">
        <v>87</v>
      </c>
      <c r="D19" s="30" t="s">
        <v>99</v>
      </c>
      <c r="E19" s="47" t="s">
        <v>172</v>
      </c>
      <c r="F19" s="6"/>
      <c r="G19" s="4"/>
    </row>
    <row r="20" spans="2:7" ht="30" x14ac:dyDescent="0.25">
      <c r="B20" s="3">
        <v>7</v>
      </c>
      <c r="C20" s="29" t="s">
        <v>49</v>
      </c>
      <c r="D20" s="12" t="s">
        <v>121</v>
      </c>
      <c r="E20" s="47" t="s">
        <v>173</v>
      </c>
      <c r="F20" s="6"/>
      <c r="G20" s="4"/>
    </row>
    <row r="21" spans="2:7" ht="45" x14ac:dyDescent="0.25">
      <c r="B21" s="3">
        <v>8</v>
      </c>
      <c r="C21" s="29" t="s">
        <v>50</v>
      </c>
      <c r="D21" s="29" t="s">
        <v>66</v>
      </c>
      <c r="E21" s="47" t="s">
        <v>174</v>
      </c>
      <c r="F21" s="6"/>
      <c r="G21" s="4"/>
    </row>
    <row r="22" spans="2:7" s="36" customFormat="1" ht="45" x14ac:dyDescent="0.25">
      <c r="B22" s="46">
        <v>9</v>
      </c>
      <c r="C22" s="29" t="s">
        <v>67</v>
      </c>
      <c r="D22" s="29" t="s">
        <v>82</v>
      </c>
      <c r="E22" s="47" t="s">
        <v>175</v>
      </c>
      <c r="F22" s="35"/>
      <c r="G22" s="32"/>
    </row>
    <row r="23" spans="2:7" ht="45" x14ac:dyDescent="0.25">
      <c r="B23" s="3">
        <v>10</v>
      </c>
      <c r="C23" s="12" t="s">
        <v>5</v>
      </c>
      <c r="D23" s="29" t="s">
        <v>68</v>
      </c>
      <c r="E23" s="47" t="s">
        <v>176</v>
      </c>
      <c r="F23" s="6"/>
      <c r="G23" s="4"/>
    </row>
    <row r="24" spans="2:7" x14ac:dyDescent="0.25">
      <c r="B24" s="69">
        <v>11</v>
      </c>
      <c r="C24" s="70" t="s">
        <v>58</v>
      </c>
      <c r="D24" s="38" t="s">
        <v>69</v>
      </c>
      <c r="E24" s="47"/>
      <c r="F24" s="6"/>
      <c r="G24" s="4"/>
    </row>
    <row r="25" spans="2:7" ht="45" x14ac:dyDescent="0.25">
      <c r="B25" s="69"/>
      <c r="C25" s="70"/>
      <c r="D25" s="29" t="s">
        <v>70</v>
      </c>
      <c r="E25" s="47" t="s">
        <v>177</v>
      </c>
      <c r="F25" s="6"/>
      <c r="G25" s="4"/>
    </row>
    <row r="26" spans="2:7" ht="90" x14ac:dyDescent="0.25">
      <c r="B26" s="69"/>
      <c r="C26" s="70"/>
      <c r="D26" s="39" t="s">
        <v>76</v>
      </c>
      <c r="E26" s="47" t="s">
        <v>178</v>
      </c>
      <c r="F26" s="6"/>
      <c r="G26" s="4"/>
    </row>
    <row r="27" spans="2:7" ht="30" x14ac:dyDescent="0.25">
      <c r="B27" s="3">
        <v>12</v>
      </c>
      <c r="C27" s="29" t="s">
        <v>60</v>
      </c>
      <c r="D27" s="29" t="s">
        <v>61</v>
      </c>
      <c r="E27" s="47" t="s">
        <v>179</v>
      </c>
      <c r="F27" s="6"/>
      <c r="G27" s="4"/>
    </row>
    <row r="28" spans="2:7" ht="30" x14ac:dyDescent="0.25">
      <c r="B28" s="3">
        <v>13</v>
      </c>
      <c r="C28" s="29" t="s">
        <v>71</v>
      </c>
      <c r="D28" s="29" t="s">
        <v>72</v>
      </c>
      <c r="E28" s="47" t="s">
        <v>180</v>
      </c>
      <c r="F28" s="6"/>
      <c r="G28" s="4"/>
    </row>
    <row r="29" spans="2:7" ht="30" x14ac:dyDescent="0.25">
      <c r="B29" s="3">
        <v>14</v>
      </c>
      <c r="C29" s="29" t="s">
        <v>73</v>
      </c>
      <c r="D29" s="29" t="s">
        <v>97</v>
      </c>
      <c r="E29" s="47" t="s">
        <v>181</v>
      </c>
      <c r="F29" s="6"/>
      <c r="G29" s="4"/>
    </row>
    <row r="30" spans="2:7" ht="45" x14ac:dyDescent="0.25">
      <c r="B30" s="3">
        <v>15</v>
      </c>
      <c r="C30" s="29" t="s">
        <v>74</v>
      </c>
      <c r="D30" s="29" t="s">
        <v>62</v>
      </c>
      <c r="E30" s="47" t="s">
        <v>182</v>
      </c>
      <c r="F30" s="6"/>
      <c r="G30" s="4"/>
    </row>
    <row r="31" spans="2:7" ht="19.5" customHeight="1" x14ac:dyDescent="0.25">
      <c r="B31" s="69">
        <v>16</v>
      </c>
      <c r="C31" s="68" t="s">
        <v>51</v>
      </c>
      <c r="D31" s="31" t="s">
        <v>52</v>
      </c>
      <c r="E31" s="47"/>
      <c r="F31" s="6"/>
      <c r="G31" s="4"/>
    </row>
    <row r="32" spans="2:7" ht="105" x14ac:dyDescent="0.25">
      <c r="B32" s="69"/>
      <c r="C32" s="68"/>
      <c r="D32" s="31" t="s">
        <v>75</v>
      </c>
      <c r="E32" s="47" t="s">
        <v>183</v>
      </c>
      <c r="F32" s="6"/>
      <c r="G32" s="4"/>
    </row>
    <row r="33" spans="2:7" ht="75" x14ac:dyDescent="0.25">
      <c r="B33" s="69"/>
      <c r="C33" s="68"/>
      <c r="D33" s="31" t="s">
        <v>100</v>
      </c>
      <c r="E33" s="47" t="s">
        <v>184</v>
      </c>
      <c r="F33" s="6"/>
      <c r="G33" s="4"/>
    </row>
    <row r="34" spans="2:7" ht="135" x14ac:dyDescent="0.25">
      <c r="B34" s="69"/>
      <c r="C34" s="68"/>
      <c r="D34" s="34" t="s">
        <v>101</v>
      </c>
      <c r="E34" s="47" t="s">
        <v>185</v>
      </c>
      <c r="F34" s="6"/>
      <c r="G34" s="4"/>
    </row>
    <row r="35" spans="2:7" ht="92.25" customHeight="1" x14ac:dyDescent="0.25">
      <c r="B35" s="69"/>
      <c r="C35" s="68"/>
      <c r="D35" s="31" t="s">
        <v>53</v>
      </c>
      <c r="E35" s="47" t="s">
        <v>186</v>
      </c>
      <c r="F35" s="6"/>
      <c r="G35" s="4"/>
    </row>
    <row r="36" spans="2:7" ht="75" x14ac:dyDescent="0.25">
      <c r="B36" s="3">
        <v>17</v>
      </c>
      <c r="C36" s="30" t="s">
        <v>54</v>
      </c>
      <c r="D36" s="31" t="s">
        <v>55</v>
      </c>
      <c r="E36" s="47" t="s">
        <v>187</v>
      </c>
      <c r="F36" s="6"/>
      <c r="G36" s="4"/>
    </row>
    <row r="37" spans="2:7" ht="45" x14ac:dyDescent="0.25">
      <c r="B37" s="3">
        <v>18</v>
      </c>
      <c r="C37" s="30" t="s">
        <v>56</v>
      </c>
      <c r="D37" s="31" t="s">
        <v>57</v>
      </c>
      <c r="E37" s="47" t="s">
        <v>188</v>
      </c>
      <c r="F37" s="6"/>
      <c r="G37" s="4"/>
    </row>
    <row r="38" spans="2:7" ht="90" x14ac:dyDescent="0.25">
      <c r="B38" s="73">
        <v>19</v>
      </c>
      <c r="C38" s="71" t="s">
        <v>59</v>
      </c>
      <c r="D38" s="31" t="s">
        <v>93</v>
      </c>
      <c r="E38" s="47" t="s">
        <v>189</v>
      </c>
      <c r="F38" s="6"/>
      <c r="G38" s="4"/>
    </row>
    <row r="39" spans="2:7" ht="75" x14ac:dyDescent="0.25">
      <c r="B39" s="74"/>
      <c r="C39" s="72"/>
      <c r="D39" s="43" t="s">
        <v>92</v>
      </c>
      <c r="E39" s="47"/>
      <c r="F39" s="6"/>
      <c r="G39" s="4"/>
    </row>
    <row r="40" spans="2:7" ht="19.5" customHeight="1" x14ac:dyDescent="0.25">
      <c r="B40" s="69">
        <v>20</v>
      </c>
      <c r="C40" s="70" t="s">
        <v>120</v>
      </c>
      <c r="D40" s="34" t="s">
        <v>52</v>
      </c>
      <c r="E40" s="47"/>
      <c r="F40" s="6"/>
      <c r="G40" s="4"/>
    </row>
    <row r="41" spans="2:7" ht="90" x14ac:dyDescent="0.25">
      <c r="B41" s="69"/>
      <c r="C41" s="70"/>
      <c r="D41" s="34" t="s">
        <v>118</v>
      </c>
      <c r="E41" s="47" t="s">
        <v>163</v>
      </c>
      <c r="F41" s="6"/>
      <c r="G41" s="4"/>
    </row>
    <row r="42" spans="2:7" ht="90" x14ac:dyDescent="0.25">
      <c r="B42" s="69"/>
      <c r="C42" s="70"/>
      <c r="D42" s="34" t="s">
        <v>63</v>
      </c>
      <c r="E42" s="47" t="s">
        <v>164</v>
      </c>
      <c r="F42" s="6"/>
      <c r="G42" s="4"/>
    </row>
    <row r="43" spans="2:7" ht="90" x14ac:dyDescent="0.25">
      <c r="B43" s="3">
        <v>21</v>
      </c>
      <c r="C43" s="42" t="s">
        <v>90</v>
      </c>
      <c r="D43" s="29" t="s">
        <v>91</v>
      </c>
      <c r="E43" s="47" t="s">
        <v>162</v>
      </c>
      <c r="F43" s="6"/>
      <c r="G43" s="4"/>
    </row>
    <row r="44" spans="2:7" x14ac:dyDescent="0.25">
      <c r="C44" s="40"/>
      <c r="D44" s="41"/>
      <c r="F44" s="6"/>
      <c r="G44" s="4"/>
    </row>
    <row r="45" spans="2:7" s="36" customFormat="1" ht="65.25" customHeight="1" x14ac:dyDescent="0.25">
      <c r="B45" s="37" t="s">
        <v>41</v>
      </c>
      <c r="C45" s="66" t="s">
        <v>83</v>
      </c>
      <c r="D45" s="67"/>
      <c r="E45" s="67"/>
      <c r="F45" s="35"/>
      <c r="G45" s="32"/>
    </row>
  </sheetData>
  <mergeCells count="16">
    <mergeCell ref="E14:E18"/>
    <mergeCell ref="C3:D3"/>
    <mergeCell ref="C45:E45"/>
    <mergeCell ref="C6:C10"/>
    <mergeCell ref="B1:E1"/>
    <mergeCell ref="B6:B10"/>
    <mergeCell ref="C40:C42"/>
    <mergeCell ref="B40:B42"/>
    <mergeCell ref="C13:C18"/>
    <mergeCell ref="B13:B18"/>
    <mergeCell ref="C24:C26"/>
    <mergeCell ref="B24:B26"/>
    <mergeCell ref="B31:B35"/>
    <mergeCell ref="C38:C39"/>
    <mergeCell ref="B38:B39"/>
    <mergeCell ref="C31:C35"/>
  </mergeCells>
  <pageMargins left="0.19685039370078741" right="0.19685039370078741" top="0.39370078740157483" bottom="0.19685039370078741" header="0.19685039370078741" footer="0.11811023622047245"/>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election activeCell="D16" sqref="D16"/>
    </sheetView>
  </sheetViews>
  <sheetFormatPr defaultRowHeight="15" x14ac:dyDescent="0.25"/>
  <cols>
    <col min="1" max="1" width="4.7109375" style="9" customWidth="1"/>
    <col min="2" max="2" width="29.28515625" style="1" customWidth="1"/>
    <col min="3" max="3" width="24" style="1" customWidth="1"/>
    <col min="4" max="4" width="14.140625" style="1" customWidth="1"/>
    <col min="5" max="5" width="12.5703125" style="1" customWidth="1"/>
    <col min="6" max="6" width="11.28515625" style="1" customWidth="1"/>
    <col min="8" max="8" width="8" customWidth="1"/>
    <col min="11" max="11" width="11.5703125" customWidth="1"/>
  </cols>
  <sheetData>
    <row r="1" spans="1:11" ht="33.75" customHeight="1" x14ac:dyDescent="0.25">
      <c r="B1" s="58" t="s">
        <v>94</v>
      </c>
      <c r="C1" s="58"/>
      <c r="D1" s="58"/>
      <c r="E1" s="58"/>
      <c r="F1" s="58"/>
      <c r="G1" s="58"/>
      <c r="H1" s="58"/>
      <c r="I1" s="58"/>
    </row>
    <row r="3" spans="1:11" ht="135" x14ac:dyDescent="0.25">
      <c r="A3" s="14" t="s">
        <v>0</v>
      </c>
      <c r="B3" s="15" t="s">
        <v>6</v>
      </c>
      <c r="C3" s="16" t="s">
        <v>107</v>
      </c>
      <c r="D3" s="8" t="s">
        <v>7</v>
      </c>
      <c r="E3" s="8" t="s">
        <v>108</v>
      </c>
      <c r="F3" s="8" t="s">
        <v>8</v>
      </c>
      <c r="G3" s="8" t="s">
        <v>10</v>
      </c>
      <c r="H3" s="8" t="s">
        <v>9</v>
      </c>
      <c r="I3" s="8" t="s">
        <v>11</v>
      </c>
      <c r="J3" s="8" t="s">
        <v>104</v>
      </c>
      <c r="K3" s="8" t="s">
        <v>12</v>
      </c>
    </row>
    <row r="4" spans="1:11" x14ac:dyDescent="0.25">
      <c r="A4" s="17">
        <v>1</v>
      </c>
      <c r="B4" s="18">
        <v>2</v>
      </c>
      <c r="C4" s="18">
        <v>3</v>
      </c>
      <c r="D4" s="17">
        <v>4</v>
      </c>
      <c r="E4" s="17">
        <v>5</v>
      </c>
      <c r="F4" s="17">
        <v>6</v>
      </c>
      <c r="G4" s="17">
        <v>7</v>
      </c>
      <c r="H4" s="17">
        <v>8</v>
      </c>
      <c r="I4" s="17">
        <v>9</v>
      </c>
      <c r="J4" s="3">
        <v>10</v>
      </c>
      <c r="K4" s="3">
        <v>11</v>
      </c>
    </row>
    <row r="5" spans="1:11" ht="75" x14ac:dyDescent="0.25">
      <c r="A5" s="17"/>
      <c r="B5" s="45" t="s">
        <v>109</v>
      </c>
      <c r="C5" s="19" t="s">
        <v>110</v>
      </c>
      <c r="D5" s="17"/>
      <c r="E5" s="17"/>
      <c r="F5" s="17"/>
      <c r="G5" s="17"/>
      <c r="H5" s="17"/>
      <c r="I5" s="17"/>
      <c r="J5" s="3"/>
      <c r="K5" s="3"/>
    </row>
    <row r="6" spans="1:11" ht="60" x14ac:dyDescent="0.25">
      <c r="A6" s="20" t="s">
        <v>1</v>
      </c>
      <c r="B6" s="12" t="s">
        <v>143</v>
      </c>
      <c r="C6" s="20"/>
      <c r="D6" s="8" t="s">
        <v>144</v>
      </c>
      <c r="E6" s="20">
        <v>22</v>
      </c>
      <c r="F6" s="48">
        <f>J6/440</f>
        <v>26.25</v>
      </c>
      <c r="G6" s="49">
        <v>500</v>
      </c>
      <c r="H6" s="20">
        <v>5</v>
      </c>
      <c r="I6" s="49">
        <f>G6*1.05</f>
        <v>525</v>
      </c>
      <c r="J6" s="50">
        <f>I6*E6</f>
        <v>11550</v>
      </c>
      <c r="K6" s="47" t="s">
        <v>145</v>
      </c>
    </row>
    <row r="7" spans="1:11" ht="105" x14ac:dyDescent="0.25">
      <c r="A7" s="20" t="s">
        <v>146</v>
      </c>
      <c r="B7" s="45" t="s">
        <v>147</v>
      </c>
      <c r="C7" s="20"/>
      <c r="D7" s="8" t="s">
        <v>148</v>
      </c>
      <c r="E7" s="20">
        <v>5</v>
      </c>
      <c r="F7" s="48">
        <f>J7/440</f>
        <v>0.83522727272727271</v>
      </c>
      <c r="G7" s="49">
        <v>70</v>
      </c>
      <c r="H7" s="20">
        <v>5</v>
      </c>
      <c r="I7" s="49">
        <f t="shared" ref="I7:I9" si="0">G7*1.05</f>
        <v>73.5</v>
      </c>
      <c r="J7" s="50">
        <f t="shared" ref="J7:J9" si="1">I7*E7</f>
        <v>367.5</v>
      </c>
      <c r="K7" s="47" t="s">
        <v>149</v>
      </c>
    </row>
    <row r="8" spans="1:11" ht="105" x14ac:dyDescent="0.25">
      <c r="A8" s="20" t="s">
        <v>150</v>
      </c>
      <c r="B8" s="45" t="s">
        <v>151</v>
      </c>
      <c r="C8" s="20"/>
      <c r="D8" s="8" t="s">
        <v>148</v>
      </c>
      <c r="E8" s="20">
        <v>5</v>
      </c>
      <c r="F8" s="48">
        <f>J8/440</f>
        <v>0.83522727272727271</v>
      </c>
      <c r="G8" s="49">
        <v>70</v>
      </c>
      <c r="H8" s="20">
        <v>5</v>
      </c>
      <c r="I8" s="49">
        <f t="shared" si="0"/>
        <v>73.5</v>
      </c>
      <c r="J8" s="50">
        <f t="shared" si="1"/>
        <v>367.5</v>
      </c>
      <c r="K8" s="47" t="s">
        <v>152</v>
      </c>
    </row>
    <row r="9" spans="1:11" ht="105" x14ac:dyDescent="0.25">
      <c r="A9" s="20" t="s">
        <v>153</v>
      </c>
      <c r="B9" s="45" t="s">
        <v>154</v>
      </c>
      <c r="C9" s="20"/>
      <c r="D9" s="8" t="s">
        <v>148</v>
      </c>
      <c r="E9" s="20">
        <v>5</v>
      </c>
      <c r="F9" s="48">
        <f>J9/440</f>
        <v>0.83522727272727271</v>
      </c>
      <c r="G9" s="49">
        <v>70</v>
      </c>
      <c r="H9" s="20">
        <v>5</v>
      </c>
      <c r="I9" s="49">
        <f t="shared" si="0"/>
        <v>73.5</v>
      </c>
      <c r="J9" s="50">
        <f t="shared" si="1"/>
        <v>367.5</v>
      </c>
      <c r="K9" s="47" t="s">
        <v>155</v>
      </c>
    </row>
    <row r="10" spans="1:11" ht="30" x14ac:dyDescent="0.25">
      <c r="A10" s="20"/>
      <c r="B10" s="13"/>
      <c r="C10" s="51" t="s">
        <v>156</v>
      </c>
      <c r="D10" s="54">
        <f>I6/25</f>
        <v>21</v>
      </c>
      <c r="E10" s="22"/>
      <c r="G10" s="22"/>
      <c r="H10" s="22"/>
      <c r="I10" s="22"/>
      <c r="J10" s="2"/>
      <c r="K10" s="2"/>
    </row>
    <row r="11" spans="1:11" ht="60" x14ac:dyDescent="0.25">
      <c r="A11" s="20" t="s">
        <v>2</v>
      </c>
      <c r="B11" s="13" t="s">
        <v>77</v>
      </c>
      <c r="C11" s="21"/>
      <c r="D11" s="8"/>
      <c r="E11" s="22"/>
      <c r="F11" s="22"/>
      <c r="G11" s="22"/>
      <c r="H11" s="22"/>
      <c r="I11" s="22"/>
      <c r="J11" s="2"/>
      <c r="K11" s="2"/>
    </row>
    <row r="12" spans="1:11" ht="90" x14ac:dyDescent="0.25">
      <c r="A12" s="19" t="s">
        <v>20</v>
      </c>
      <c r="B12" s="13" t="s">
        <v>19</v>
      </c>
      <c r="C12" s="12" t="s">
        <v>111</v>
      </c>
      <c r="D12" s="8" t="s">
        <v>157</v>
      </c>
      <c r="E12" s="22">
        <v>1</v>
      </c>
      <c r="F12" s="22"/>
      <c r="G12" s="49">
        <v>140</v>
      </c>
      <c r="H12" s="20">
        <v>5</v>
      </c>
      <c r="I12" s="49">
        <f t="shared" ref="I12" si="2">G12*1.05</f>
        <v>147</v>
      </c>
      <c r="J12" s="50">
        <v>147</v>
      </c>
      <c r="K12" s="47" t="s">
        <v>158</v>
      </c>
    </row>
    <row r="13" spans="1:11" ht="15.75" customHeight="1" x14ac:dyDescent="0.25">
      <c r="A13" s="26"/>
      <c r="B13" s="52"/>
      <c r="C13" s="52" t="s">
        <v>159</v>
      </c>
      <c r="D13" s="8">
        <f>G12/100</f>
        <v>1.4</v>
      </c>
      <c r="E13" s="22"/>
      <c r="F13" s="22"/>
      <c r="G13" s="22"/>
      <c r="H13" s="22"/>
      <c r="I13" s="22"/>
      <c r="J13" s="2"/>
      <c r="K13" s="2"/>
    </row>
    <row r="14" spans="1:11" ht="75" x14ac:dyDescent="0.25">
      <c r="A14" s="28" t="s">
        <v>21</v>
      </c>
      <c r="B14" s="12" t="s">
        <v>18</v>
      </c>
      <c r="C14" s="12">
        <v>450</v>
      </c>
      <c r="D14" s="8" t="s">
        <v>160</v>
      </c>
      <c r="E14" s="22">
        <v>9</v>
      </c>
      <c r="F14" s="22"/>
      <c r="G14" s="49">
        <v>70</v>
      </c>
      <c r="H14" s="20">
        <v>5</v>
      </c>
      <c r="I14" s="49">
        <f t="shared" ref="I14" si="3">G14*1.05</f>
        <v>73.5</v>
      </c>
      <c r="J14" s="50">
        <f>I14*E14</f>
        <v>661.5</v>
      </c>
      <c r="K14" s="47" t="s">
        <v>161</v>
      </c>
    </row>
    <row r="15" spans="1:11" ht="36" customHeight="1" x14ac:dyDescent="0.25">
      <c r="A15" s="28"/>
      <c r="B15" s="52"/>
      <c r="C15" s="52" t="s">
        <v>159</v>
      </c>
      <c r="D15" s="8">
        <f>G14/50</f>
        <v>1.4</v>
      </c>
      <c r="E15" s="22"/>
      <c r="F15" s="22"/>
      <c r="G15" s="22"/>
      <c r="H15" s="22"/>
      <c r="I15" s="22"/>
      <c r="J15" s="2"/>
      <c r="K15" s="2"/>
    </row>
    <row r="16" spans="1:11" ht="45.75" customHeight="1" x14ac:dyDescent="0.25">
      <c r="A16" s="28"/>
      <c r="B16" s="23"/>
      <c r="C16" s="24"/>
      <c r="D16" s="8"/>
      <c r="E16" s="22"/>
      <c r="F16" s="22"/>
      <c r="G16" s="22"/>
      <c r="H16" s="22"/>
      <c r="I16" s="22"/>
      <c r="J16" s="2"/>
      <c r="K16" s="2"/>
    </row>
    <row r="17" spans="1:11" ht="29.25" x14ac:dyDescent="0.25">
      <c r="A17" s="28"/>
      <c r="B17" s="23"/>
      <c r="C17" s="25" t="s">
        <v>13</v>
      </c>
      <c r="D17" s="8"/>
      <c r="E17" s="22"/>
      <c r="F17" s="22"/>
      <c r="G17" s="22"/>
      <c r="H17" s="22"/>
      <c r="I17" s="22"/>
      <c r="J17" s="2">
        <f>J18/1.05</f>
        <v>12820</v>
      </c>
      <c r="K17" s="2"/>
    </row>
    <row r="18" spans="1:11" ht="32.25" customHeight="1" x14ac:dyDescent="0.25">
      <c r="A18" s="26"/>
      <c r="B18" s="23"/>
      <c r="C18" s="25" t="s">
        <v>14</v>
      </c>
      <c r="D18" s="8"/>
      <c r="E18" s="22"/>
      <c r="F18" s="22"/>
      <c r="G18" s="22"/>
      <c r="H18" s="22"/>
      <c r="I18" s="22"/>
      <c r="J18" s="53">
        <f>SUM(J6:J14)</f>
        <v>13461</v>
      </c>
      <c r="K18" s="2"/>
    </row>
    <row r="19" spans="1:11" ht="33" customHeight="1" x14ac:dyDescent="0.25">
      <c r="B19" s="67" t="s">
        <v>78</v>
      </c>
      <c r="C19" s="67"/>
      <c r="D19" s="67"/>
      <c r="E19" s="67"/>
      <c r="F19" s="67"/>
      <c r="G19" s="67"/>
      <c r="H19" s="67"/>
      <c r="I19" s="67"/>
      <c r="J19" s="67"/>
      <c r="K19" s="67"/>
    </row>
    <row r="20" spans="1:11" ht="21" customHeight="1" x14ac:dyDescent="0.25">
      <c r="B20" s="67" t="s">
        <v>15</v>
      </c>
      <c r="C20" s="67"/>
      <c r="D20" s="67"/>
      <c r="E20" s="67"/>
      <c r="F20" s="67"/>
      <c r="G20" s="67"/>
      <c r="H20" s="67"/>
      <c r="I20" s="67"/>
      <c r="J20" s="67"/>
      <c r="K20" s="67"/>
    </row>
    <row r="21" spans="1:11" ht="24" customHeight="1" x14ac:dyDescent="0.25">
      <c r="B21" s="67" t="s">
        <v>16</v>
      </c>
      <c r="C21" s="67"/>
      <c r="D21" s="67"/>
      <c r="E21" s="67"/>
      <c r="F21" s="67"/>
      <c r="G21" s="67"/>
      <c r="H21" s="67"/>
      <c r="I21" s="67"/>
      <c r="J21" s="67"/>
      <c r="K21" s="67"/>
    </row>
    <row r="22" spans="1:11" ht="59.25" customHeight="1" x14ac:dyDescent="0.25">
      <c r="B22" s="75" t="s">
        <v>84</v>
      </c>
      <c r="C22" s="75"/>
      <c r="D22" s="75"/>
      <c r="E22" s="75"/>
      <c r="F22" s="75"/>
      <c r="G22" s="75"/>
      <c r="H22" s="75"/>
      <c r="I22" s="75"/>
      <c r="J22" s="75"/>
      <c r="K22" s="75"/>
    </row>
  </sheetData>
  <mergeCells count="5">
    <mergeCell ref="B1:I1"/>
    <mergeCell ref="B22:K22"/>
    <mergeCell ref="B19:K19"/>
    <mergeCell ref="B20:K20"/>
    <mergeCell ref="B21:K21"/>
  </mergeCells>
  <pageMargins left="0.19685039370078741" right="0.19685039370078741" top="0.15748031496062992" bottom="0.19685039370078741" header="0.19685039370078741" footer="0.1181102362204724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Bendr.reikalav_įrangai</vt:lpstr>
      <vt:lpstr>Bendr.reikalav_Reagentams</vt:lpstr>
      <vt:lpstr>Tech. spec </vt:lpstr>
      <vt:lpstr>R_Eks.m</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Ekonomistai</dc:creator>
  <cp:lastModifiedBy>Gydytojas</cp:lastModifiedBy>
  <cp:lastPrinted>2025-05-05T11:44:03Z</cp:lastPrinted>
  <dcterms:created xsi:type="dcterms:W3CDTF">2011-09-13T10:17:40Z</dcterms:created>
  <dcterms:modified xsi:type="dcterms:W3CDTF">2025-09-24T08:13:49Z</dcterms:modified>
</cp:coreProperties>
</file>