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1vadvpt01\Kulig\2025\1. ATVIRI  TARPTAUTINIAI konkursai\2250-3_VAISTINIAI PREPARATAI\Sutartys viešinimui\Entafarma\"/>
    </mc:Choice>
  </mc:AlternateContent>
  <xr:revisionPtr revIDLastSave="0" documentId="13_ncr:1_{B6C8D3CB-8748-44B4-9A64-DE1786C551DE}" xr6:coauthVersionLast="47" xr6:coauthVersionMax="47" xr10:uidLastSave="{00000000-0000-0000-0000-000000000000}"/>
  <bookViews>
    <workbookView xWindow="-120" yWindow="-120" windowWidth="29040" windowHeight="15840" xr2:uid="{00000000-000D-0000-FFFF-FFFF00000000}"/>
  </bookViews>
  <sheets>
    <sheet name="Pasiūlymas" sheetId="1" r:id="rId1"/>
    <sheet name="Subtiekėjai ir priedai" sheetId="2" r:id="rId2"/>
  </sheets>
  <calcPr calcId="181029"/>
</workbook>
</file>

<file path=xl/calcChain.xml><?xml version="1.0" encoding="utf-8"?>
<calcChain xmlns="http://schemas.openxmlformats.org/spreadsheetml/2006/main">
  <c r="G126" i="1" l="1"/>
  <c r="F121" i="1"/>
  <c r="F125" i="1" s="1"/>
  <c r="F126" i="1" s="1"/>
  <c r="F127" i="1" s="1"/>
  <c r="G109" i="1"/>
  <c r="F103" i="1"/>
  <c r="F108" i="1" s="1"/>
  <c r="F109" i="1" s="1"/>
  <c r="F110" i="1" s="1"/>
  <c r="G93" i="1"/>
  <c r="F87" i="1"/>
  <c r="G92" i="1" s="1"/>
  <c r="G77" i="1"/>
  <c r="F71" i="1"/>
  <c r="F76" i="1" s="1"/>
  <c r="F77" i="1" s="1"/>
  <c r="F78" i="1" s="1"/>
  <c r="G59" i="1"/>
  <c r="F53" i="1"/>
  <c r="G58" i="1" s="1"/>
  <c r="G43" i="1"/>
  <c r="F37" i="1"/>
  <c r="F42" i="1" s="1"/>
  <c r="F43" i="1" s="1"/>
  <c r="F44" i="1" s="1"/>
  <c r="G21" i="1"/>
  <c r="G108" i="1" l="1"/>
  <c r="G42" i="1"/>
  <c r="G76" i="1"/>
  <c r="G125" i="1"/>
  <c r="F58" i="1"/>
  <c r="F59" i="1" s="1"/>
  <c r="F60" i="1" s="1"/>
  <c r="F92" i="1"/>
  <c r="F93" i="1" s="1"/>
  <c r="F94" i="1" s="1"/>
</calcChain>
</file>

<file path=xl/sharedStrings.xml><?xml version="1.0" encoding="utf-8"?>
<sst xmlns="http://schemas.openxmlformats.org/spreadsheetml/2006/main" count="260" uniqueCount="154">
  <si>
    <t>PIRKIMO SĄLYGŲ PRIEDAS "PASIŪLYMO FORMA"</t>
  </si>
  <si>
    <t>VAISTINIAI PREPARATAI 1</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</si>
  <si>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</si>
  <si>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</si>
  <si>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</si>
  <si>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</si>
  <si>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</si>
  <si>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</si>
  <si>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</si>
  <si>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</si>
  <si>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</si>
  <si>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</si>
  <si>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</si>
  <si>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</si>
  <si>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</si>
  <si>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</si>
  <si>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</si>
  <si>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</si>
  <si>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</si>
  <si>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</si>
  <si>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</si>
  <si>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</si>
  <si>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</si>
  <si>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</si>
  <si>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</si>
  <si>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</si>
  <si>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</si>
  <si>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ASKORBO RŪGŠTIS</t>
  </si>
  <si>
    <t>Tiekėjo pasiūlymas:</t>
  </si>
  <si>
    <t>Nr.</t>
  </si>
  <si>
    <t>Pavadinimas</t>
  </si>
  <si>
    <t>Kiekis</t>
  </si>
  <si>
    <t>Mato vienetas</t>
  </si>
  <si>
    <t>Kaina be PVM, Eur</t>
  </si>
  <si>
    <t>Suma be PVM, Eur</t>
  </si>
  <si>
    <t>Siūlomas vaistinis preparatas (pavadinimas, gamintojas, registracijos numeris Lietuvoje/ ar bus tiekiama nelietuviška pakuotė/ ar turi vardinio preparato statusą</t>
  </si>
  <si>
    <t>Siūlomo preparato stiprumas, farmacinė forma, pakuotės dydis</t>
  </si>
  <si>
    <t>1.</t>
  </si>
  <si>
    <t>Askorbo rūgštis</t>
  </si>
  <si>
    <t>1.1.</t>
  </si>
  <si>
    <t>tab</t>
  </si>
  <si>
    <t>1.1.1.</t>
  </si>
  <si>
    <t>500mg</t>
  </si>
  <si>
    <t>1.1.2.</t>
  </si>
  <si>
    <t>vartoti per burną</t>
  </si>
  <si>
    <t>1.1.3.</t>
  </si>
  <si>
    <t>tabletė</t>
  </si>
  <si>
    <t>1.1.4.</t>
  </si>
  <si>
    <t>galiojimo terminas ne trumpesnis nei 4 mėn</t>
  </si>
  <si>
    <t>Suma be PVM</t>
  </si>
  <si>
    <t>Taikomas PVM dydis (%)</t>
  </si>
  <si>
    <t>PVM suma</t>
  </si>
  <si>
    <t>Suma su PVM</t>
  </si>
  <si>
    <t>2. DALIS</t>
  </si>
  <si>
    <t>D-PANTENOLIS (DEKSPANTENOLIS)</t>
  </si>
  <si>
    <t>2.</t>
  </si>
  <si>
    <t>D-pantenolis (Dekspantenolis)</t>
  </si>
  <si>
    <t>2.1.</t>
  </si>
  <si>
    <t>fl</t>
  </si>
  <si>
    <t>2.1.1.</t>
  </si>
  <si>
    <t>5 proc.</t>
  </si>
  <si>
    <t>2.1.2.</t>
  </si>
  <si>
    <t>odos putos</t>
  </si>
  <si>
    <t>2.1.3.</t>
  </si>
  <si>
    <t>130g flakonas</t>
  </si>
  <si>
    <t>2.1.4.</t>
  </si>
  <si>
    <t>galiojimo terminas ne trumpesnis nei 12 mėn</t>
  </si>
  <si>
    <t>5. DALIS</t>
  </si>
  <si>
    <t>HIPROMELIOZĖ/DEKSTRANAS 70</t>
  </si>
  <si>
    <t>5.</t>
  </si>
  <si>
    <t>Hipromeliozė/Dekstranas 70</t>
  </si>
  <si>
    <t>5.1.</t>
  </si>
  <si>
    <t>5.1.1.</t>
  </si>
  <si>
    <t>15 ml</t>
  </si>
  <si>
    <t>5.1.2.</t>
  </si>
  <si>
    <t>akių lašai (tirpalas)</t>
  </si>
  <si>
    <t>5.1.3.</t>
  </si>
  <si>
    <t>flakonas</t>
  </si>
  <si>
    <t>5.1.4.</t>
  </si>
  <si>
    <t>6. DALIS</t>
  </si>
  <si>
    <t>APSAUGINIS KREMAS</t>
  </si>
  <si>
    <t>6.</t>
  </si>
  <si>
    <t>Apsauginis kremas</t>
  </si>
  <si>
    <t>6.1.</t>
  </si>
  <si>
    <t>6.1.1.</t>
  </si>
  <si>
    <t>Kremas skirtas iššutimų ir vystyklų bėrimų gydymui ir profilaktikai</t>
  </si>
  <si>
    <t>6.1.2.</t>
  </si>
  <si>
    <t>naudojamas išoriškai</t>
  </si>
  <si>
    <t>6.1.3.</t>
  </si>
  <si>
    <t>125 g flakonas</t>
  </si>
  <si>
    <t>6.1.4.</t>
  </si>
  <si>
    <t>7. DALIS</t>
  </si>
  <si>
    <t>PATAISŲ SPOROS</t>
  </si>
  <si>
    <t>7.</t>
  </si>
  <si>
    <t>Pataisų sporos</t>
  </si>
  <si>
    <t>7.1.</t>
  </si>
  <si>
    <t>pak.</t>
  </si>
  <si>
    <t>7.1.1.</t>
  </si>
  <si>
    <t>10 g</t>
  </si>
  <si>
    <t>7.1.2.</t>
  </si>
  <si>
    <t>išoriniam naudojimui milteliai</t>
  </si>
  <si>
    <t>7.1.3.</t>
  </si>
  <si>
    <t>paketėlis</t>
  </si>
  <si>
    <t>7.1.4.</t>
  </si>
  <si>
    <t>9. DALIS</t>
  </si>
  <si>
    <t>OSMOSINIO POVEIKIO AKIŲ LAŠAI (TIRPALAS)</t>
  </si>
  <si>
    <t>9.</t>
  </si>
  <si>
    <t>Osmosinio poveikio akių lašai (tirpalas)</t>
  </si>
  <si>
    <t>9.1.</t>
  </si>
  <si>
    <t>9.1.1.</t>
  </si>
  <si>
    <t>0,2proc. Tirpalas</t>
  </si>
  <si>
    <t>9.1.2.</t>
  </si>
  <si>
    <t>10ml flakonas</t>
  </si>
  <si>
    <t>9.1.3.</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</si>
  <si>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</si>
  <si>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</si>
  <si>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</si>
  <si>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</si>
  <si>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</si>
  <si>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</si>
  <si>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</si>
  <si>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</si>
  <si>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</si>
  <si>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</si>
  <si>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</si>
  <si>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</si>
  <si>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</si>
  <si>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</si>
  <si>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</si>
  <si>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</si>
  <si>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</si>
  <si>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</si>
  <si>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</si>
  <si>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</si>
  <si>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2250-3 2025-07-15 00:35:55</t>
  </si>
  <si>
    <t>2025-08-22</t>
  </si>
  <si>
    <t>22/08/25</t>
  </si>
  <si>
    <t xml:space="preserve">Širvintų r. sav. </t>
  </si>
  <si>
    <t>UAB Entafarma</t>
  </si>
  <si>
    <t>Klonėnų vs.1, Šrivintų r. sav., 19156</t>
  </si>
  <si>
    <t>LT744438415</t>
  </si>
  <si>
    <t>AB "Swedbank"  bankas, b.k. kodas 73000, A/s LT79 7300 0101 6149 4031</t>
  </si>
  <si>
    <t>Aurimas Kirkliauskas</t>
  </si>
  <si>
    <t xml:space="preserve">Tel.: +370 618 82684, aurimas.kirkliauskas@entafarma.lt </t>
  </si>
  <si>
    <t>Aurimas Kirkliauskas, konkursų skyriaus vadovas</t>
  </si>
  <si>
    <t>Agnė Andrijauskienė, +370 612 49288, ligonines@entafarma.lt</t>
  </si>
  <si>
    <t>Vitaminas C 500mg tabletës N50, Valentis, Notifikuotas</t>
  </si>
  <si>
    <t>Panthenol SOS Pamex odos putos 130g N1, Pamex Pharmaceuticals, Notifikuotas</t>
  </si>
  <si>
    <t>Tears Naturale II MED drėkinamieji akių lašai 15ml N1, Alcon, Notifikuotas</t>
  </si>
  <si>
    <t>Sudocrem Multi-Expert 125g N1, Forest Tosara, Notifikuotas</t>
  </si>
  <si>
    <t>Pataisų sporos 10g ŠVF N1, Acprus Calamus</t>
  </si>
  <si>
    <t>TersoHyal akių lašai 10ml N1, DMG, Notifikuotas</t>
  </si>
  <si>
    <t>ne</t>
  </si>
  <si>
    <t>Konkursų skyriaus vadovas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</si>
</sst>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8">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2" fillId="4" borderId="0" xfId="0" applyFont="1" applyFill="1"/>
    <xf numFmtId="0" fontId="1" fillId="5" borderId="1" xfId="0" applyFont="1" applyFill="1" applyBorder="1" applyProtection="1">
      <protection locked="0"/>
    </xf>
    <xf numFmtId="0" fontId="1" fillId="4" borderId="0" xfId="0" applyFont="1" applyFill="1"/>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2" fillId="4" borderId="23" xfId="0" applyFont="1" applyFill="1" applyBorder="1" applyAlignment="1">
      <alignment wrapText="1"/>
    </xf>
    <xf numFmtId="0" fontId="2" fillId="4" borderId="23" xfId="0" applyFont="1" applyFill="1" applyBorder="1" applyAlignment="1">
      <alignment horizontal="center" vertical="center" wrapText="1"/>
    </xf>
    <xf numFmtId="0" fontId="1" fillId="4" borderId="0" xfId="0" applyFont="1" applyFill="1" applyAlignment="1">
      <alignment wrapText="1"/>
    </xf>
    <xf numFmtId="0" fontId="1" fillId="5" borderId="0" xfId="0" applyFont="1" applyFill="1" applyAlignment="1" applyProtection="1">
      <alignment wrapText="1"/>
      <protection locked="0"/>
    </xf>
    <xf numFmtId="0" fontId="1" fillId="5" borderId="23" xfId="0" applyFont="1" applyFill="1" applyBorder="1" applyAlignment="1" applyProtection="1">
      <alignment wrapText="1"/>
      <protection locked="0"/>
    </xf>
    <xf numFmtId="0" fontId="1" fillId="4" borderId="23" xfId="0" applyFont="1" applyFill="1" applyBorder="1" applyAlignment="1">
      <alignment horizontal="center"/>
    </xf>
    <xf numFmtId="0" fontId="1" fillId="4" borderId="23" xfId="0" applyFont="1" applyFill="1" applyBorder="1" applyAlignment="1">
      <alignment wrapText="1"/>
    </xf>
    <xf numFmtId="0" fontId="1" fillId="4" borderId="0" xfId="0" applyFont="1" applyFill="1" applyAlignment="1">
      <alignment wrapText="1"/>
    </xf>
    <xf numFmtId="0" fontId="0" fillId="0" borderId="0" xfId="0"/>
    <xf numFmtId="0" fontId="1" fillId="2" borderId="0" xfId="0" applyFont="1" applyFill="1"/>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0" fillId="0" borderId="22" xfId="0" applyBorder="1"/>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49" fontId="3" fillId="2" borderId="2" xfId="0" applyNumberFormat="1" applyFont="1" applyFill="1" applyBorder="1" applyAlignment="1">
      <alignment horizontal="left" vertical="center" wrapText="1"/>
    </xf>
    <xf numFmtId="0" fontId="2" fillId="2" borderId="0" xfId="0" applyFont="1" applyFill="1"/>
    <xf numFmtId="0" fontId="2" fillId="2" borderId="0" xfId="0" applyFont="1" applyFill="1" applyAlignment="1">
      <alignment horizontal="left" wrapText="1"/>
    </xf>
    <xf numFmtId="0" fontId="1" fillId="5" borderId="1" xfId="0" applyFont="1" applyFill="1" applyBorder="1" applyAlignment="1" applyProtection="1">
      <alignment horizontal="left" vertical="center" wrapText="1"/>
      <protection locked="0"/>
    </xf>
    <xf numFmtId="0" fontId="0" fillId="0" borderId="16" xfId="0" applyBorder="1"/>
    <xf numFmtId="0" fontId="1" fillId="3" borderId="7"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4" borderId="1" xfId="0" applyFont="1" applyFill="1" applyBorder="1" applyAlignment="1">
      <alignment horizontal="left" vertical="center" wrapText="1"/>
    </xf>
    <xf numFmtId="0" fontId="1" fillId="5" borderId="17" xfId="0" applyFont="1" applyFill="1" applyBorder="1" applyAlignment="1" applyProtection="1">
      <alignment horizontal="center" vertical="center" wrapText="1"/>
      <protection locked="0"/>
    </xf>
    <xf numFmtId="0" fontId="0" fillId="0" borderId="17" xfId="0" applyBorder="1"/>
    <xf numFmtId="0" fontId="1" fillId="3" borderId="8" xfId="0" applyFont="1" applyFill="1" applyBorder="1" applyAlignment="1" applyProtection="1">
      <alignment horizontal="center" vertical="center" wrapText="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4" fillId="2" borderId="0" xfId="0" applyFont="1" applyFill="1" applyAlignment="1">
      <alignment horizontal="left" vertical="top" wrapText="1"/>
    </xf>
    <xf numFmtId="0" fontId="1" fillId="5" borderId="10" xfId="0" applyFont="1" applyFill="1" applyBorder="1" applyAlignment="1" applyProtection="1">
      <alignment horizontal="left" vertical="center" wrapText="1"/>
      <protection locked="0"/>
    </xf>
    <xf numFmtId="0" fontId="0" fillId="0" borderId="19" xfId="0" applyBorder="1"/>
    <xf numFmtId="0" fontId="0" fillId="0" borderId="20" xfId="0" applyBorder="1"/>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1" fillId="2" borderId="0" xfId="0" applyFont="1" applyFill="1" applyAlignment="1">
      <alignment horizontal="right"/>
    </xf>
    <xf numFmtId="0" fontId="1" fillId="3" borderId="10"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2" fillId="2" borderId="0" xfId="0" applyFont="1" applyFill="1" applyAlignment="1">
      <alignment horizontal="left"/>
    </xf>
    <xf numFmtId="0" fontId="2" fillId="2" borderId="0" xfId="0" applyFont="1" applyFill="1" applyAlignment="1">
      <alignment horizontal="left" vertical="center" wrapText="1"/>
    </xf>
    <xf numFmtId="0" fontId="1" fillId="2" borderId="6" xfId="0" applyFont="1" applyFill="1" applyBorder="1" applyAlignment="1">
      <alignment horizontal="center" vertical="center" wrapText="1"/>
    </xf>
    <xf numFmtId="0" fontId="0" fillId="0" borderId="14" xfId="0" applyBorder="1"/>
    <xf numFmtId="0" fontId="1" fillId="3" borderId="9" xfId="0" applyFont="1" applyFill="1" applyBorder="1" applyAlignment="1" applyProtection="1">
      <alignment horizontal="center"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I127"/>
  <sheetViews>
    <sheetView tabSelected="1" topLeftCell="A112" workbookViewId="0">
      <selection activeCell="A114" sqref="A114:XFD127"/>
    </sheetView>
  </sheetViews>
  <sheetFormatPr defaultColWidth="10.875" defaultRowHeight="15" x14ac:dyDescent="0.25"/>
  <cols>
    <col min="1" max="1" width="9.125" style="1" customWidth="1"/>
    <col min="2" max="2" width="45.125" style="1" customWidth="1"/>
    <col min="3" max="3" width="16.125" style="1" customWidth="1"/>
    <col min="4" max="4" width="11.875" style="1" customWidth="1"/>
    <col min="5" max="5" width="14.625" style="1" customWidth="1"/>
    <col min="6" max="6" width="16" style="1" customWidth="1"/>
    <col min="7" max="7" width="32.25" style="1" customWidth="1"/>
    <col min="8" max="8" width="53.625" style="1" customWidth="1"/>
    <col min="9" max="15" width="25" style="1" customWidth="1"/>
    <col min="16" max="16" width="10.875" style="1" customWidth="1"/>
    <col min="17" max="16384" width="10.875" style="1"/>
  </cols>
  <sheetData>
    <row r="2" spans="1:6" x14ac:dyDescent="0.25">
      <c r="A2" s="12" t="s">
        <v>0</v>
      </c>
      <c r="B2" s="2"/>
    </row>
    <row r="3" spans="1:6" x14ac:dyDescent="0.25">
      <c r="B3" s="3"/>
    </row>
    <row r="4" spans="1:6" x14ac:dyDescent="0.25">
      <c r="A4" s="12" t="s">
        <v>1</v>
      </c>
      <c r="B4" s="2"/>
    </row>
    <row r="5" spans="1:6" x14ac:dyDescent="0.25">
      <c r="A5" s="2"/>
      <c r="B5" s="2"/>
    </row>
    <row r="6" spans="1:6" x14ac:dyDescent="0.25">
      <c r="A6" s="1" t="s">
        <v>2</v>
      </c>
      <c r="B6" s="12" t="s">
        <v>3</v>
      </c>
    </row>
    <row r="7" spans="1:6" x14ac:dyDescent="0.25">
      <c r="B7" s="2"/>
    </row>
    <row r="8" spans="1:6" x14ac:dyDescent="0.25">
      <c r="A8" s="4" t="s">
        <v>4</v>
      </c>
      <c r="B8" s="13" t="s">
        <v>135</v>
      </c>
    </row>
    <row r="9" spans="1:6" x14ac:dyDescent="0.25">
      <c r="A9" s="4" t="s">
        <v>5</v>
      </c>
      <c r="B9" s="13" t="s">
        <v>136</v>
      </c>
    </row>
    <row r="10" spans="1:6" x14ac:dyDescent="0.25">
      <c r="A10" s="4" t="s">
        <v>6</v>
      </c>
      <c r="B10" s="13" t="s">
        <v>137</v>
      </c>
    </row>
    <row r="12" spans="1:6" ht="15.75" x14ac:dyDescent="0.25">
      <c r="A12" s="37" t="s">
        <v>7</v>
      </c>
      <c r="B12" s="38"/>
      <c r="C12" s="34" t="s">
        <v>138</v>
      </c>
      <c r="D12" s="35"/>
      <c r="E12" s="35"/>
      <c r="F12" s="36"/>
    </row>
    <row r="13" spans="1:6" ht="15.95" customHeight="1" x14ac:dyDescent="0.25">
      <c r="A13" s="42" t="s">
        <v>8</v>
      </c>
      <c r="B13" s="43"/>
      <c r="C13" s="34">
        <v>174443844</v>
      </c>
      <c r="D13" s="35"/>
      <c r="E13" s="35"/>
      <c r="F13" s="36"/>
    </row>
    <row r="14" spans="1:6" ht="15.95" customHeight="1" x14ac:dyDescent="0.25">
      <c r="A14" s="42" t="s">
        <v>9</v>
      </c>
      <c r="B14" s="43"/>
      <c r="C14" s="34" t="s">
        <v>139</v>
      </c>
      <c r="D14" s="35"/>
      <c r="E14" s="35"/>
      <c r="F14" s="36"/>
    </row>
    <row r="15" spans="1:6" ht="15.95" customHeight="1" x14ac:dyDescent="0.25">
      <c r="A15" s="37" t="s">
        <v>10</v>
      </c>
      <c r="B15" s="38"/>
      <c r="C15" s="34" t="s">
        <v>140</v>
      </c>
      <c r="D15" s="35"/>
      <c r="E15" s="35"/>
      <c r="F15" s="36"/>
    </row>
    <row r="16" spans="1:6" ht="63" customHeight="1" x14ac:dyDescent="0.25">
      <c r="A16" s="46" t="s">
        <v>11</v>
      </c>
      <c r="B16" s="43"/>
      <c r="C16" s="34" t="s">
        <v>141</v>
      </c>
      <c r="D16" s="35"/>
      <c r="E16" s="35"/>
      <c r="F16" s="36"/>
    </row>
    <row r="17" spans="1:7" ht="15.95" customHeight="1" x14ac:dyDescent="0.25">
      <c r="A17" s="37" t="s">
        <v>12</v>
      </c>
      <c r="B17" s="38"/>
      <c r="C17" s="34" t="s">
        <v>142</v>
      </c>
      <c r="D17" s="35"/>
      <c r="E17" s="35"/>
      <c r="F17" s="36"/>
    </row>
    <row r="18" spans="1:7" ht="15.95" customHeight="1" x14ac:dyDescent="0.25">
      <c r="A18" s="37" t="s">
        <v>13</v>
      </c>
      <c r="B18" s="38"/>
      <c r="C18" s="34" t="s">
        <v>143</v>
      </c>
      <c r="D18" s="35"/>
      <c r="E18" s="35"/>
      <c r="F18" s="36"/>
    </row>
    <row r="19" spans="1:7" ht="48" customHeight="1" x14ac:dyDescent="0.25">
      <c r="A19" s="37" t="s">
        <v>14</v>
      </c>
      <c r="B19" s="38"/>
      <c r="C19" s="34" t="s">
        <v>144</v>
      </c>
      <c r="D19" s="35"/>
      <c r="E19" s="35"/>
      <c r="F19" s="36"/>
    </row>
    <row r="20" spans="1:7" ht="54.95" customHeight="1" x14ac:dyDescent="0.25">
      <c r="A20" s="37" t="s">
        <v>15</v>
      </c>
      <c r="B20" s="38"/>
      <c r="C20" s="34" t="s">
        <v>145</v>
      </c>
      <c r="D20" s="35"/>
      <c r="E20" s="35"/>
      <c r="F20" s="36"/>
    </row>
    <row r="21" spans="1:7" ht="71.099999999999994" customHeight="1" x14ac:dyDescent="0.25">
      <c r="A21" s="39" t="s">
        <v>16</v>
      </c>
      <c r="B21" s="40"/>
      <c r="C21" s="44"/>
      <c r="D21" s="45"/>
      <c r="E21" s="45"/>
      <c r="F21" s="45"/>
      <c r="G21" s="26" t="str">
        <f>IF((SUMPRODUCT(--(C21=""))&gt;0), "Privaloma užpildyti, kai taikomi pašalinimo pagrindai", "")</f>
        <v>Privaloma užpildyti, kai taikomi pašalinimo pagrindai</v>
      </c>
    </row>
    <row r="22" spans="1:7" ht="18" customHeight="1" x14ac:dyDescent="0.25">
      <c r="A22" s="5"/>
      <c r="B22" s="5"/>
      <c r="C22" s="6"/>
      <c r="D22" s="6"/>
      <c r="E22" s="6"/>
      <c r="F22" s="6"/>
    </row>
    <row r="23" spans="1:7" x14ac:dyDescent="0.25">
      <c r="A23" s="47" t="s">
        <v>17</v>
      </c>
      <c r="B23" s="33"/>
      <c r="C23" s="33"/>
      <c r="D23" s="33"/>
      <c r="E23" s="33"/>
      <c r="F23" s="33"/>
    </row>
    <row r="24" spans="1:7" x14ac:dyDescent="0.25">
      <c r="A24" s="33" t="s">
        <v>18</v>
      </c>
      <c r="B24" s="33"/>
      <c r="C24" s="33"/>
      <c r="D24" s="33"/>
      <c r="E24" s="33"/>
      <c r="F24" s="33"/>
    </row>
    <row r="25" spans="1:7" x14ac:dyDescent="0.25">
      <c r="A25" s="33" t="s">
        <v>19</v>
      </c>
      <c r="B25" s="33"/>
      <c r="C25" s="33"/>
      <c r="D25" s="33"/>
      <c r="E25" s="33"/>
      <c r="F25" s="33"/>
    </row>
    <row r="26" spans="1:7" x14ac:dyDescent="0.25">
      <c r="A26" s="33" t="s">
        <v>20</v>
      </c>
      <c r="B26" s="33"/>
      <c r="C26" s="33"/>
      <c r="D26" s="33"/>
      <c r="E26" s="33"/>
      <c r="F26" s="33"/>
    </row>
    <row r="27" spans="1:7" x14ac:dyDescent="0.25">
      <c r="A27" s="33" t="s">
        <v>21</v>
      </c>
      <c r="B27" s="33"/>
      <c r="C27" s="33"/>
      <c r="D27" s="33"/>
      <c r="E27" s="33"/>
      <c r="F27" s="33"/>
    </row>
    <row r="28" spans="1:7" ht="32.1" customHeight="1" x14ac:dyDescent="0.25">
      <c r="A28" s="41" t="s">
        <v>22</v>
      </c>
      <c r="B28" s="33"/>
      <c r="C28" s="33"/>
      <c r="D28" s="33"/>
      <c r="E28" s="33"/>
      <c r="F28" s="33"/>
    </row>
    <row r="29" spans="1:7" x14ac:dyDescent="0.25">
      <c r="A29" s="33" t="s">
        <v>23</v>
      </c>
      <c r="B29" s="33"/>
      <c r="C29" s="33"/>
      <c r="D29" s="33"/>
      <c r="E29" s="33"/>
      <c r="F29" s="33"/>
    </row>
    <row r="30" spans="1:7" ht="35.450000000000003" customHeight="1" x14ac:dyDescent="0.25">
      <c r="A30" s="31" t="s">
        <v>24</v>
      </c>
      <c r="B30" s="32"/>
      <c r="C30" s="32"/>
      <c r="D30" s="27"/>
    </row>
    <row r="31" spans="1:7" x14ac:dyDescent="0.25">
      <c r="A31" s="14" t="s">
        <v>25</v>
      </c>
    </row>
    <row r="32" spans="1:7" x14ac:dyDescent="0.25">
      <c r="A32" s="12" t="s">
        <v>26</v>
      </c>
      <c r="B32" s="12" t="s">
        <v>27</v>
      </c>
    </row>
    <row r="34" spans="1:9" x14ac:dyDescent="0.25">
      <c r="A34" s="12" t="s">
        <v>28</v>
      </c>
    </row>
    <row r="35" spans="1:9" ht="75" x14ac:dyDescent="0.25">
      <c r="A35" s="25" t="s">
        <v>29</v>
      </c>
      <c r="B35" s="25" t="s">
        <v>30</v>
      </c>
      <c r="C35" s="25" t="s">
        <v>31</v>
      </c>
      <c r="D35" s="25" t="s">
        <v>32</v>
      </c>
      <c r="E35" s="25" t="s">
        <v>33</v>
      </c>
      <c r="F35" s="25" t="s">
        <v>34</v>
      </c>
      <c r="G35" s="25" t="s">
        <v>35</v>
      </c>
      <c r="H35" s="25" t="s">
        <v>36</v>
      </c>
      <c r="I35" s="10"/>
    </row>
    <row r="36" spans="1:9" ht="12.6" customHeight="1" x14ac:dyDescent="0.25">
      <c r="A36" s="15" t="s">
        <v>37</v>
      </c>
      <c r="B36" s="15" t="s">
        <v>38</v>
      </c>
      <c r="C36" s="16"/>
      <c r="D36" s="16"/>
      <c r="E36" s="16"/>
      <c r="F36" s="16"/>
      <c r="G36" s="16"/>
      <c r="H36" s="16"/>
    </row>
    <row r="37" spans="1:9" ht="32.1" customHeight="1" x14ac:dyDescent="0.25">
      <c r="A37" s="16" t="s">
        <v>39</v>
      </c>
      <c r="B37" s="16" t="s">
        <v>38</v>
      </c>
      <c r="C37" s="29">
        <v>2000</v>
      </c>
      <c r="D37" s="29" t="s">
        <v>40</v>
      </c>
      <c r="E37" s="17">
        <v>2.4500000000000001E-2</v>
      </c>
      <c r="F37" s="16">
        <f>IF(ISBLANK(E37),"", PRODUCT(C37,E37))</f>
        <v>49</v>
      </c>
      <c r="G37" s="28" t="s">
        <v>146</v>
      </c>
      <c r="H37" s="16"/>
    </row>
    <row r="38" spans="1:9" ht="24.6" customHeight="1" x14ac:dyDescent="0.25">
      <c r="A38" s="16" t="s">
        <v>41</v>
      </c>
      <c r="B38" s="16" t="s">
        <v>42</v>
      </c>
      <c r="C38" s="16"/>
      <c r="D38" s="16"/>
      <c r="E38" s="16"/>
      <c r="F38" s="16"/>
      <c r="G38" s="16"/>
      <c r="H38" s="28" t="s">
        <v>42</v>
      </c>
    </row>
    <row r="39" spans="1:9" ht="23.45" customHeight="1" x14ac:dyDescent="0.25">
      <c r="A39" s="16" t="s">
        <v>43</v>
      </c>
      <c r="B39" s="16" t="s">
        <v>44</v>
      </c>
      <c r="C39" s="16"/>
      <c r="D39" s="16"/>
      <c r="E39" s="16"/>
      <c r="F39" s="16"/>
      <c r="G39" s="16"/>
      <c r="H39" s="28" t="s">
        <v>44</v>
      </c>
    </row>
    <row r="40" spans="1:9" ht="23.45" customHeight="1" x14ac:dyDescent="0.25">
      <c r="A40" s="16" t="s">
        <v>45</v>
      </c>
      <c r="B40" s="16" t="s">
        <v>46</v>
      </c>
      <c r="C40" s="16"/>
      <c r="D40" s="16"/>
      <c r="E40" s="16"/>
      <c r="F40" s="16"/>
      <c r="G40" s="16"/>
      <c r="H40" s="28" t="s">
        <v>46</v>
      </c>
    </row>
    <row r="41" spans="1:9" ht="20.45" customHeight="1" x14ac:dyDescent="0.25">
      <c r="A41" s="16" t="s">
        <v>47</v>
      </c>
      <c r="B41" s="16" t="s">
        <v>48</v>
      </c>
      <c r="C41" s="16"/>
      <c r="D41" s="16"/>
      <c r="E41" s="16"/>
      <c r="F41" s="16"/>
      <c r="G41" s="16"/>
      <c r="H41" s="28" t="s">
        <v>48</v>
      </c>
    </row>
    <row r="42" spans="1:9" x14ac:dyDescent="0.25">
      <c r="E42" s="15" t="s">
        <v>49</v>
      </c>
      <c r="F42" s="15">
        <f>IF((COUNT(C37:C41)&lt;&gt;COUNT(F37:F41)),"", ROUND(SUM(F37:F41),2))</f>
        <v>49</v>
      </c>
      <c r="G42" s="14" t="str">
        <f>IF((COUNT(C37:C41)&lt;&gt;COUNT(F37:F41)),"Neužpildytos visų objektų kainos", "")</f>
        <v/>
      </c>
    </row>
    <row r="43" spans="1:9" ht="30" x14ac:dyDescent="0.25">
      <c r="C43" s="24" t="s">
        <v>50</v>
      </c>
      <c r="D43" s="18">
        <v>21</v>
      </c>
      <c r="E43" s="15" t="s">
        <v>51</v>
      </c>
      <c r="F43" s="15">
        <f>IF(OR(F42="",D43=""),"", ROUND(PRODUCT(D43,F42)/100,2))</f>
        <v>10.29</v>
      </c>
      <c r="G43" s="14" t="str">
        <f>IF(D43="", "Nurodykite taikomą PVM dydį", "")</f>
        <v/>
      </c>
    </row>
    <row r="44" spans="1:9" x14ac:dyDescent="0.25">
      <c r="E44" s="15" t="s">
        <v>52</v>
      </c>
      <c r="F44" s="15">
        <f>IF(ISBLANK(F43), "", ROUND(SUM(F42:F43),2))</f>
        <v>59.29</v>
      </c>
    </row>
    <row r="48" spans="1:9" x14ac:dyDescent="0.25">
      <c r="A48" s="12" t="s">
        <v>53</v>
      </c>
      <c r="B48" s="12" t="s">
        <v>54</v>
      </c>
    </row>
    <row r="50" spans="1:8" x14ac:dyDescent="0.25">
      <c r="A50" s="12" t="s">
        <v>28</v>
      </c>
    </row>
    <row r="51" spans="1:8" ht="75" x14ac:dyDescent="0.25">
      <c r="A51" s="25" t="s">
        <v>29</v>
      </c>
      <c r="B51" s="25" t="s">
        <v>30</v>
      </c>
      <c r="C51" s="25" t="s">
        <v>31</v>
      </c>
      <c r="D51" s="25" t="s">
        <v>32</v>
      </c>
      <c r="E51" s="25" t="s">
        <v>33</v>
      </c>
      <c r="F51" s="25" t="s">
        <v>34</v>
      </c>
      <c r="G51" s="25" t="s">
        <v>35</v>
      </c>
      <c r="H51" s="25" t="s">
        <v>36</v>
      </c>
    </row>
    <row r="52" spans="1:8" x14ac:dyDescent="0.25">
      <c r="A52" s="15" t="s">
        <v>55</v>
      </c>
      <c r="B52" s="15" t="s">
        <v>56</v>
      </c>
      <c r="C52" s="16"/>
      <c r="D52" s="16"/>
      <c r="E52" s="16"/>
      <c r="F52" s="16"/>
      <c r="G52" s="16"/>
      <c r="H52" s="16"/>
    </row>
    <row r="53" spans="1:8" ht="21.6" customHeight="1" x14ac:dyDescent="0.25">
      <c r="A53" s="16" t="s">
        <v>57</v>
      </c>
      <c r="B53" s="16" t="s">
        <v>56</v>
      </c>
      <c r="C53" s="29">
        <v>20</v>
      </c>
      <c r="D53" s="29" t="s">
        <v>58</v>
      </c>
      <c r="E53" s="17">
        <v>5.42</v>
      </c>
      <c r="F53" s="16">
        <f>IF(ISBLANK(E53),"", PRODUCT(C53,E53))</f>
        <v>108.4</v>
      </c>
      <c r="G53" s="28" t="s">
        <v>147</v>
      </c>
      <c r="H53" s="16"/>
    </row>
    <row r="54" spans="1:8" x14ac:dyDescent="0.25">
      <c r="A54" s="16" t="s">
        <v>59</v>
      </c>
      <c r="B54" s="16" t="s">
        <v>60</v>
      </c>
      <c r="C54" s="16"/>
      <c r="D54" s="16"/>
      <c r="E54" s="16"/>
      <c r="F54" s="16"/>
      <c r="G54" s="16"/>
      <c r="H54" s="28" t="s">
        <v>60</v>
      </c>
    </row>
    <row r="55" spans="1:8" x14ac:dyDescent="0.25">
      <c r="A55" s="16" t="s">
        <v>61</v>
      </c>
      <c r="B55" s="16" t="s">
        <v>62</v>
      </c>
      <c r="C55" s="16"/>
      <c r="D55" s="16"/>
      <c r="E55" s="16"/>
      <c r="F55" s="16"/>
      <c r="G55" s="16"/>
      <c r="H55" s="28" t="s">
        <v>62</v>
      </c>
    </row>
    <row r="56" spans="1:8" x14ac:dyDescent="0.25">
      <c r="A56" s="16" t="s">
        <v>63</v>
      </c>
      <c r="B56" s="16" t="s">
        <v>64</v>
      </c>
      <c r="C56" s="16"/>
      <c r="D56" s="16"/>
      <c r="E56" s="16"/>
      <c r="F56" s="16"/>
      <c r="G56" s="16"/>
      <c r="H56" s="28" t="s">
        <v>64</v>
      </c>
    </row>
    <row r="57" spans="1:8" ht="21.95" customHeight="1" x14ac:dyDescent="0.25">
      <c r="A57" s="16" t="s">
        <v>65</v>
      </c>
      <c r="B57" s="16" t="s">
        <v>66</v>
      </c>
      <c r="C57" s="16"/>
      <c r="D57" s="16"/>
      <c r="E57" s="16"/>
      <c r="F57" s="16"/>
      <c r="G57" s="16"/>
      <c r="H57" s="28" t="s">
        <v>66</v>
      </c>
    </row>
    <row r="58" spans="1:8" x14ac:dyDescent="0.25">
      <c r="E58" s="15" t="s">
        <v>49</v>
      </c>
      <c r="F58" s="15">
        <f>IF((COUNT(C53:C57)&lt;&gt;COUNT(F53:F57)),"", ROUND(SUM(F53:F57),2))</f>
        <v>108.4</v>
      </c>
      <c r="G58" s="14" t="str">
        <f>IF((COUNT(C53:C57)&lt;&gt;COUNT(F53:F57)),"Neužpildytos visų objektų kainos", "")</f>
        <v/>
      </c>
    </row>
    <row r="59" spans="1:8" ht="30" x14ac:dyDescent="0.25">
      <c r="C59" s="24" t="s">
        <v>50</v>
      </c>
      <c r="D59" s="18">
        <v>21</v>
      </c>
      <c r="E59" s="15" t="s">
        <v>51</v>
      </c>
      <c r="F59" s="15">
        <f>IF(OR(F58="",D59=""),"", ROUND(PRODUCT(D59,F58)/100,2))</f>
        <v>22.76</v>
      </c>
      <c r="G59" s="14" t="str">
        <f>IF(D59="", "Nurodykite taikomą PVM dydį", "")</f>
        <v/>
      </c>
    </row>
    <row r="60" spans="1:8" x14ac:dyDescent="0.25">
      <c r="E60" s="15" t="s">
        <v>52</v>
      </c>
      <c r="F60" s="15">
        <f>IF(ISBLANK(F59), "", ROUND(SUM(F58:F59),2))</f>
        <v>131.16</v>
      </c>
    </row>
    <row r="63" spans="1:8" ht="14.25" customHeight="1" x14ac:dyDescent="0.25"/>
    <row r="66" spans="1:8" x14ac:dyDescent="0.25">
      <c r="A66" s="12" t="s">
        <v>67</v>
      </c>
      <c r="B66" s="12" t="s">
        <v>68</v>
      </c>
    </row>
    <row r="68" spans="1:8" x14ac:dyDescent="0.25">
      <c r="A68" s="12" t="s">
        <v>28</v>
      </c>
    </row>
    <row r="69" spans="1:8" ht="75" x14ac:dyDescent="0.25">
      <c r="A69" s="25" t="s">
        <v>29</v>
      </c>
      <c r="B69" s="25" t="s">
        <v>30</v>
      </c>
      <c r="C69" s="25" t="s">
        <v>31</v>
      </c>
      <c r="D69" s="25" t="s">
        <v>32</v>
      </c>
      <c r="E69" s="25" t="s">
        <v>33</v>
      </c>
      <c r="F69" s="25" t="s">
        <v>34</v>
      </c>
      <c r="G69" s="25" t="s">
        <v>35</v>
      </c>
      <c r="H69" s="25" t="s">
        <v>36</v>
      </c>
    </row>
    <row r="70" spans="1:8" x14ac:dyDescent="0.25">
      <c r="A70" s="15" t="s">
        <v>69</v>
      </c>
      <c r="B70" s="15" t="s">
        <v>70</v>
      </c>
      <c r="C70" s="16"/>
      <c r="D70" s="16"/>
      <c r="E70" s="16"/>
      <c r="F70" s="16"/>
      <c r="G70" s="16"/>
      <c r="H70" s="16"/>
    </row>
    <row r="71" spans="1:8" ht="35.450000000000003" customHeight="1" x14ac:dyDescent="0.25">
      <c r="A71" s="16" t="s">
        <v>71</v>
      </c>
      <c r="B71" s="16" t="s">
        <v>70</v>
      </c>
      <c r="C71" s="29">
        <v>100</v>
      </c>
      <c r="D71" s="29" t="s">
        <v>58</v>
      </c>
      <c r="E71" s="17">
        <v>4.7</v>
      </c>
      <c r="F71" s="16">
        <f>IF(ISBLANK(E71),"", PRODUCT(C71,E71))</f>
        <v>470</v>
      </c>
      <c r="G71" s="28" t="s">
        <v>148</v>
      </c>
      <c r="H71" s="16"/>
    </row>
    <row r="72" spans="1:8" ht="21.95" customHeight="1" x14ac:dyDescent="0.25">
      <c r="A72" s="16" t="s">
        <v>72</v>
      </c>
      <c r="B72" s="16" t="s">
        <v>73</v>
      </c>
      <c r="C72" s="16"/>
      <c r="D72" s="16"/>
      <c r="E72" s="16"/>
      <c r="F72" s="16"/>
      <c r="G72" s="16"/>
      <c r="H72" s="28" t="s">
        <v>73</v>
      </c>
    </row>
    <row r="73" spans="1:8" x14ac:dyDescent="0.25">
      <c r="A73" s="16" t="s">
        <v>74</v>
      </c>
      <c r="B73" s="16" t="s">
        <v>75</v>
      </c>
      <c r="C73" s="16"/>
      <c r="D73" s="16"/>
      <c r="E73" s="16"/>
      <c r="F73" s="16"/>
      <c r="G73" s="16"/>
      <c r="H73" s="28" t="s">
        <v>75</v>
      </c>
    </row>
    <row r="74" spans="1:8" ht="18.95" customHeight="1" x14ac:dyDescent="0.25">
      <c r="A74" s="16" t="s">
        <v>76</v>
      </c>
      <c r="B74" s="16" t="s">
        <v>77</v>
      </c>
      <c r="C74" s="16"/>
      <c r="D74" s="16"/>
      <c r="E74" s="16"/>
      <c r="F74" s="16"/>
      <c r="G74" s="16"/>
      <c r="H74" s="28" t="s">
        <v>77</v>
      </c>
    </row>
    <row r="75" spans="1:8" ht="20.45" customHeight="1" x14ac:dyDescent="0.25">
      <c r="A75" s="16" t="s">
        <v>78</v>
      </c>
      <c r="B75" s="16" t="s">
        <v>48</v>
      </c>
      <c r="C75" s="16"/>
      <c r="D75" s="16"/>
      <c r="E75" s="16"/>
      <c r="F75" s="16"/>
      <c r="G75" s="16"/>
      <c r="H75" s="28" t="s">
        <v>48</v>
      </c>
    </row>
    <row r="76" spans="1:8" x14ac:dyDescent="0.25">
      <c r="E76" s="15" t="s">
        <v>49</v>
      </c>
      <c r="F76" s="15">
        <f>IF((COUNT(C71:C75)&lt;&gt;COUNT(F71:F75)),"", ROUND(SUM(F71:F75),2))</f>
        <v>470</v>
      </c>
      <c r="G76" s="14" t="str">
        <f>IF((COUNT(C71:C75)&lt;&gt;COUNT(F71:F75)),"Neužpildytos visų objektų kainos", "")</f>
        <v/>
      </c>
    </row>
    <row r="77" spans="1:8" ht="30" x14ac:dyDescent="0.25">
      <c r="C77" s="24" t="s">
        <v>50</v>
      </c>
      <c r="D77" s="18">
        <v>21</v>
      </c>
      <c r="E77" s="15" t="s">
        <v>51</v>
      </c>
      <c r="F77" s="15">
        <f>IF(OR(F76="",D77=""),"", ROUND(PRODUCT(D77,F76)/100,2))</f>
        <v>98.7</v>
      </c>
      <c r="G77" s="14" t="str">
        <f>IF(D77="", "Nurodykite taikomą PVM dydį", "")</f>
        <v/>
      </c>
    </row>
    <row r="78" spans="1:8" x14ac:dyDescent="0.25">
      <c r="E78" s="15" t="s">
        <v>52</v>
      </c>
      <c r="F78" s="15">
        <f>IF(ISBLANK(F77), "", ROUND(SUM(F76:F77),2))</f>
        <v>568.70000000000005</v>
      </c>
    </row>
    <row r="82" spans="1:8" x14ac:dyDescent="0.25">
      <c r="A82" s="12" t="s">
        <v>79</v>
      </c>
      <c r="B82" s="12" t="s">
        <v>80</v>
      </c>
    </row>
    <row r="84" spans="1:8" x14ac:dyDescent="0.25">
      <c r="A84" s="12" t="s">
        <v>28</v>
      </c>
    </row>
    <row r="85" spans="1:8" ht="75" x14ac:dyDescent="0.25">
      <c r="A85" s="25" t="s">
        <v>29</v>
      </c>
      <c r="B85" s="25" t="s">
        <v>30</v>
      </c>
      <c r="C85" s="25" t="s">
        <v>31</v>
      </c>
      <c r="D85" s="25" t="s">
        <v>32</v>
      </c>
      <c r="E85" s="25" t="s">
        <v>33</v>
      </c>
      <c r="F85" s="25" t="s">
        <v>34</v>
      </c>
      <c r="G85" s="25" t="s">
        <v>35</v>
      </c>
      <c r="H85" s="25" t="s">
        <v>36</v>
      </c>
    </row>
    <row r="86" spans="1:8" x14ac:dyDescent="0.25">
      <c r="A86" s="15" t="s">
        <v>81</v>
      </c>
      <c r="B86" s="15" t="s">
        <v>82</v>
      </c>
      <c r="C86" s="16"/>
      <c r="D86" s="16"/>
      <c r="E86" s="16"/>
      <c r="F86" s="16"/>
      <c r="G86" s="16"/>
      <c r="H86" s="16"/>
    </row>
    <row r="87" spans="1:8" ht="30" customHeight="1" x14ac:dyDescent="0.25">
      <c r="A87" s="16" t="s">
        <v>83</v>
      </c>
      <c r="B87" s="30" t="s">
        <v>82</v>
      </c>
      <c r="C87" s="29">
        <v>100</v>
      </c>
      <c r="D87" s="29" t="s">
        <v>58</v>
      </c>
      <c r="E87" s="17">
        <v>4.6500000000000004</v>
      </c>
      <c r="F87" s="16">
        <f>IF(ISBLANK(E87),"", PRODUCT(C87,E87))</f>
        <v>465.00000000000006</v>
      </c>
      <c r="G87" s="28" t="s">
        <v>149</v>
      </c>
      <c r="H87" s="16"/>
    </row>
    <row r="88" spans="1:8" ht="30" x14ac:dyDescent="0.25">
      <c r="A88" s="16" t="s">
        <v>84</v>
      </c>
      <c r="B88" s="30" t="s">
        <v>85</v>
      </c>
      <c r="C88" s="16"/>
      <c r="D88" s="16"/>
      <c r="E88" s="16"/>
      <c r="F88" s="16"/>
      <c r="G88" s="16"/>
      <c r="H88" s="18" t="s">
        <v>85</v>
      </c>
    </row>
    <row r="89" spans="1:8" x14ac:dyDescent="0.25">
      <c r="A89" s="16" t="s">
        <v>86</v>
      </c>
      <c r="B89" s="30" t="s">
        <v>87</v>
      </c>
      <c r="C89" s="16"/>
      <c r="D89" s="16"/>
      <c r="E89" s="16"/>
      <c r="F89" s="16"/>
      <c r="G89" s="16"/>
      <c r="H89" s="18" t="s">
        <v>87</v>
      </c>
    </row>
    <row r="90" spans="1:8" x14ac:dyDescent="0.25">
      <c r="A90" s="16" t="s">
        <v>88</v>
      </c>
      <c r="B90" s="30" t="s">
        <v>89</v>
      </c>
      <c r="C90" s="16"/>
      <c r="D90" s="16"/>
      <c r="E90" s="16"/>
      <c r="F90" s="16"/>
      <c r="G90" s="16"/>
      <c r="H90" s="18" t="s">
        <v>89</v>
      </c>
    </row>
    <row r="91" spans="1:8" x14ac:dyDescent="0.25">
      <c r="A91" s="16" t="s">
        <v>90</v>
      </c>
      <c r="B91" s="30" t="s">
        <v>48</v>
      </c>
      <c r="C91" s="16"/>
      <c r="D91" s="16"/>
      <c r="E91" s="16"/>
      <c r="F91" s="16"/>
      <c r="G91" s="16"/>
      <c r="H91" s="18" t="s">
        <v>48</v>
      </c>
    </row>
    <row r="92" spans="1:8" x14ac:dyDescent="0.25">
      <c r="E92" s="15" t="s">
        <v>49</v>
      </c>
      <c r="F92" s="15">
        <f>IF((COUNT(C87:C91)&lt;&gt;COUNT(F87:F91)),"", ROUND(SUM(F87:F91),2))</f>
        <v>465</v>
      </c>
      <c r="G92" s="14" t="str">
        <f>IF((COUNT(C87:C91)&lt;&gt;COUNT(F87:F91)),"Neužpildytos visų objektų kainos", "")</f>
        <v/>
      </c>
    </row>
    <row r="93" spans="1:8" ht="30" x14ac:dyDescent="0.25">
      <c r="C93" s="24" t="s">
        <v>50</v>
      </c>
      <c r="D93" s="18">
        <v>21</v>
      </c>
      <c r="E93" s="15" t="s">
        <v>51</v>
      </c>
      <c r="F93" s="15">
        <f>IF(OR(F92="",D93=""),"", ROUND(PRODUCT(D93,F92)/100,2))</f>
        <v>97.65</v>
      </c>
      <c r="G93" s="14" t="str">
        <f>IF(D93="", "Nurodykite taikomą PVM dydį", "")</f>
        <v/>
      </c>
    </row>
    <row r="94" spans="1:8" x14ac:dyDescent="0.25">
      <c r="E94" s="15" t="s">
        <v>52</v>
      </c>
      <c r="F94" s="15">
        <f>IF(ISBLANK(F93), "", ROUND(SUM(F92:F93),2))</f>
        <v>562.65</v>
      </c>
    </row>
    <row r="98" spans="1:8" x14ac:dyDescent="0.25">
      <c r="A98" s="12" t="s">
        <v>91</v>
      </c>
      <c r="B98" s="12" t="s">
        <v>92</v>
      </c>
    </row>
    <row r="100" spans="1:8" x14ac:dyDescent="0.25">
      <c r="A100" s="12" t="s">
        <v>28</v>
      </c>
    </row>
    <row r="101" spans="1:8" x14ac:dyDescent="0.25">
      <c r="A101" s="15" t="s">
        <v>29</v>
      </c>
      <c r="B101" s="15" t="s">
        <v>30</v>
      </c>
      <c r="C101" s="15" t="s">
        <v>31</v>
      </c>
      <c r="D101" s="15" t="s">
        <v>32</v>
      </c>
      <c r="E101" s="15" t="s">
        <v>33</v>
      </c>
      <c r="F101" s="15" t="s">
        <v>34</v>
      </c>
      <c r="G101" s="15" t="s">
        <v>35</v>
      </c>
      <c r="H101" s="15" t="s">
        <v>36</v>
      </c>
    </row>
    <row r="102" spans="1:8" x14ac:dyDescent="0.25">
      <c r="A102" s="15" t="s">
        <v>93</v>
      </c>
      <c r="B102" s="15" t="s">
        <v>94</v>
      </c>
      <c r="C102" s="16"/>
      <c r="D102" s="16"/>
      <c r="E102" s="16"/>
      <c r="F102" s="16"/>
      <c r="G102" s="16"/>
      <c r="H102" s="16"/>
    </row>
    <row r="103" spans="1:8" ht="30.6" customHeight="1" x14ac:dyDescent="0.25">
      <c r="A103" s="16" t="s">
        <v>95</v>
      </c>
      <c r="B103" s="16" t="s">
        <v>94</v>
      </c>
      <c r="C103" s="29">
        <v>200</v>
      </c>
      <c r="D103" s="29" t="s">
        <v>96</v>
      </c>
      <c r="E103" s="17">
        <v>2.8</v>
      </c>
      <c r="F103" s="16">
        <f>IF(ISBLANK(E103),"", PRODUCT(C103,E103))</f>
        <v>560</v>
      </c>
      <c r="G103" s="28" t="s">
        <v>150</v>
      </c>
      <c r="H103" s="16"/>
    </row>
    <row r="104" spans="1:8" ht="18.95" customHeight="1" x14ac:dyDescent="0.25">
      <c r="A104" s="16" t="s">
        <v>97</v>
      </c>
      <c r="B104" s="16" t="s">
        <v>98</v>
      </c>
      <c r="C104" s="16"/>
      <c r="D104" s="16"/>
      <c r="E104" s="16"/>
      <c r="F104" s="16"/>
      <c r="G104" s="16"/>
      <c r="H104" s="28" t="s">
        <v>98</v>
      </c>
    </row>
    <row r="105" spans="1:8" x14ac:dyDescent="0.25">
      <c r="A105" s="16" t="s">
        <v>99</v>
      </c>
      <c r="B105" s="16" t="s">
        <v>100</v>
      </c>
      <c r="C105" s="16"/>
      <c r="D105" s="16"/>
      <c r="E105" s="16"/>
      <c r="F105" s="16"/>
      <c r="G105" s="16"/>
      <c r="H105" s="28" t="s">
        <v>100</v>
      </c>
    </row>
    <row r="106" spans="1:8" ht="20.100000000000001" customHeight="1" x14ac:dyDescent="0.25">
      <c r="A106" s="16" t="s">
        <v>101</v>
      </c>
      <c r="B106" s="16" t="s">
        <v>102</v>
      </c>
      <c r="C106" s="16"/>
      <c r="D106" s="16"/>
      <c r="E106" s="16"/>
      <c r="F106" s="16"/>
      <c r="G106" s="16"/>
      <c r="H106" s="28" t="s">
        <v>102</v>
      </c>
    </row>
    <row r="107" spans="1:8" ht="20.100000000000001" customHeight="1" x14ac:dyDescent="0.25">
      <c r="A107" s="16" t="s">
        <v>103</v>
      </c>
      <c r="B107" s="16" t="s">
        <v>48</v>
      </c>
      <c r="C107" s="16"/>
      <c r="D107" s="16"/>
      <c r="E107" s="16"/>
      <c r="F107" s="16"/>
      <c r="G107" s="16"/>
      <c r="H107" s="28" t="s">
        <v>48</v>
      </c>
    </row>
    <row r="108" spans="1:8" x14ac:dyDescent="0.25">
      <c r="E108" s="15" t="s">
        <v>49</v>
      </c>
      <c r="F108" s="15">
        <f>IF((COUNT(C103:C107)&lt;&gt;COUNT(F103:F107)),"", ROUND(SUM(F103:F107),2))</f>
        <v>560</v>
      </c>
      <c r="G108" s="14" t="str">
        <f>IF((COUNT(C103:C107)&lt;&gt;COUNT(F103:F107)),"Neužpildytos visų objektų kainos", "")</f>
        <v/>
      </c>
    </row>
    <row r="109" spans="1:8" ht="30" x14ac:dyDescent="0.25">
      <c r="C109" s="24" t="s">
        <v>50</v>
      </c>
      <c r="D109" s="18">
        <v>21</v>
      </c>
      <c r="E109" s="15" t="s">
        <v>51</v>
      </c>
      <c r="F109" s="15">
        <f>IF(OR(F108="",D109=""),"", ROUND(PRODUCT(D109,F108)/100,2))</f>
        <v>117.6</v>
      </c>
      <c r="G109" s="14" t="str">
        <f>IF(D109="", "Nurodykite taikomą PVM dydį", "")</f>
        <v/>
      </c>
    </row>
    <row r="110" spans="1:8" x14ac:dyDescent="0.25">
      <c r="E110" s="15" t="s">
        <v>52</v>
      </c>
      <c r="F110" s="15">
        <f>IF(ISBLANK(F109), "", ROUND(SUM(F108:F109),2))</f>
        <v>677.6</v>
      </c>
    </row>
    <row r="116" spans="1:8" x14ac:dyDescent="0.25">
      <c r="A116" s="12" t="s">
        <v>104</v>
      </c>
      <c r="B116" s="12" t="s">
        <v>105</v>
      </c>
    </row>
    <row r="118" spans="1:8" x14ac:dyDescent="0.25">
      <c r="A118" s="12" t="s">
        <v>28</v>
      </c>
    </row>
    <row r="119" spans="1:8" ht="75" x14ac:dyDescent="0.25">
      <c r="A119" s="25" t="s">
        <v>29</v>
      </c>
      <c r="B119" s="25" t="s">
        <v>30</v>
      </c>
      <c r="C119" s="25" t="s">
        <v>31</v>
      </c>
      <c r="D119" s="25" t="s">
        <v>32</v>
      </c>
      <c r="E119" s="25" t="s">
        <v>33</v>
      </c>
      <c r="F119" s="25" t="s">
        <v>34</v>
      </c>
      <c r="G119" s="25" t="s">
        <v>35</v>
      </c>
      <c r="H119" s="25" t="s">
        <v>36</v>
      </c>
    </row>
    <row r="120" spans="1:8" x14ac:dyDescent="0.25">
      <c r="A120" s="15" t="s">
        <v>106</v>
      </c>
      <c r="B120" s="15" t="s">
        <v>107</v>
      </c>
      <c r="C120" s="16"/>
      <c r="D120" s="16"/>
      <c r="E120" s="16"/>
      <c r="F120" s="16"/>
      <c r="G120" s="16"/>
      <c r="H120" s="16"/>
    </row>
    <row r="121" spans="1:8" ht="25.5" customHeight="1" x14ac:dyDescent="0.25">
      <c r="A121" s="16" t="s">
        <v>108</v>
      </c>
      <c r="B121" s="16" t="s">
        <v>107</v>
      </c>
      <c r="C121" s="29">
        <v>30</v>
      </c>
      <c r="D121" s="29" t="s">
        <v>58</v>
      </c>
      <c r="E121" s="17">
        <v>5.85</v>
      </c>
      <c r="F121" s="16">
        <f>IF(ISBLANK(E121),"", PRODUCT(C121,E121))</f>
        <v>175.5</v>
      </c>
      <c r="G121" s="28" t="s">
        <v>151</v>
      </c>
      <c r="H121" s="16"/>
    </row>
    <row r="122" spans="1:8" ht="18" customHeight="1" x14ac:dyDescent="0.25">
      <c r="A122" s="16" t="s">
        <v>109</v>
      </c>
      <c r="B122" s="16" t="s">
        <v>110</v>
      </c>
      <c r="C122" s="16"/>
      <c r="D122" s="16"/>
      <c r="E122" s="16"/>
      <c r="F122" s="16"/>
      <c r="G122" s="16"/>
      <c r="H122" s="28" t="s">
        <v>110</v>
      </c>
    </row>
    <row r="123" spans="1:8" ht="20.100000000000001" customHeight="1" x14ac:dyDescent="0.25">
      <c r="A123" s="16" t="s">
        <v>111</v>
      </c>
      <c r="B123" s="16" t="s">
        <v>112</v>
      </c>
      <c r="C123" s="16"/>
      <c r="D123" s="16"/>
      <c r="E123" s="16"/>
      <c r="F123" s="16"/>
      <c r="G123" s="16"/>
      <c r="H123" s="28" t="s">
        <v>112</v>
      </c>
    </row>
    <row r="124" spans="1:8" ht="20.100000000000001" customHeight="1" x14ac:dyDescent="0.25">
      <c r="A124" s="16" t="s">
        <v>113</v>
      </c>
      <c r="B124" s="16" t="s">
        <v>48</v>
      </c>
      <c r="C124" s="16"/>
      <c r="D124" s="16"/>
      <c r="E124" s="16"/>
      <c r="F124" s="16"/>
      <c r="G124" s="16"/>
      <c r="H124" s="28" t="s">
        <v>48</v>
      </c>
    </row>
    <row r="125" spans="1:8" ht="30.6" customHeight="1" x14ac:dyDescent="0.25">
      <c r="E125" s="15" t="s">
        <v>49</v>
      </c>
      <c r="F125" s="15">
        <f>IF((COUNT(C121:C124)&lt;&gt;COUNT(F121:F124)),"", ROUND(SUM(F121:F124),2))</f>
        <v>175.5</v>
      </c>
      <c r="G125" s="14" t="str">
        <f>IF((COUNT(C121:C124)&lt;&gt;COUNT(F121:F124)),"Neužpildytos visų objektų kainos", "")</f>
        <v/>
      </c>
    </row>
    <row r="126" spans="1:8" ht="30" x14ac:dyDescent="0.25">
      <c r="C126" s="24" t="s">
        <v>50</v>
      </c>
      <c r="D126" s="18">
        <v>21</v>
      </c>
      <c r="E126" s="15" t="s">
        <v>51</v>
      </c>
      <c r="F126" s="15">
        <f>IF(OR(F125="",D126=""),"", ROUND(PRODUCT(D126,F125)/100,2))</f>
        <v>36.86</v>
      </c>
      <c r="G126" s="14" t="str">
        <f>IF(D126="", "Nurodykite taikomą PVM dydį", "")</f>
        <v/>
      </c>
    </row>
    <row r="127" spans="1:8" x14ac:dyDescent="0.25">
      <c r="E127" s="15" t="s">
        <v>52</v>
      </c>
      <c r="F127" s="15">
        <f>IF(ISBLANK(F126), "", ROUND(SUM(F125:F126),2))</f>
        <v>212.36</v>
      </c>
    </row>
  </sheetData>
  <mergeCells count="28">
    <mergeCell ref="A27:F27"/>
    <mergeCell ref="A26:F26"/>
    <mergeCell ref="C19:F19"/>
    <mergeCell ref="A25:F25"/>
    <mergeCell ref="C13:F13"/>
    <mergeCell ref="C18:F18"/>
    <mergeCell ref="A16:B16"/>
    <mergeCell ref="A23:F23"/>
    <mergeCell ref="C15:F15"/>
    <mergeCell ref="A18:B18"/>
    <mergeCell ref="C17:F17"/>
    <mergeCell ref="A15:B15"/>
    <mergeCell ref="A30:C30"/>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s>
  <pageMargins left="0.7" right="0.7" top="0.75" bottom="0.75" header="0.3" footer="0.3"/>
  <pageSetup scale="5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election activeCell="G58" sqref="G58"/>
    </sheetView>
  </sheetViews>
  <sheetFormatPr defaultColWidth="10.875" defaultRowHeight="15" x14ac:dyDescent="0.25"/>
  <cols>
    <col min="1" max="1" width="13.875" style="1" customWidth="1"/>
    <col min="2" max="2" width="10.875" style="1" customWidth="1"/>
    <col min="3" max="16384" width="10.875" style="1"/>
  </cols>
  <sheetData>
    <row r="2" spans="1:11" x14ac:dyDescent="0.25">
      <c r="A2" s="48" t="s">
        <v>114</v>
      </c>
      <c r="B2" s="33"/>
      <c r="C2" s="33"/>
      <c r="D2" s="33"/>
      <c r="E2" s="33"/>
      <c r="F2" s="33"/>
      <c r="G2" s="33"/>
      <c r="H2" s="33"/>
      <c r="I2" s="33"/>
      <c r="J2" s="33"/>
      <c r="K2" s="33"/>
    </row>
    <row r="3" spans="1:11" x14ac:dyDescent="0.25">
      <c r="A3" s="33"/>
      <c r="B3" s="33"/>
      <c r="C3" s="33"/>
      <c r="D3" s="33"/>
      <c r="E3" s="33"/>
      <c r="F3" s="33"/>
      <c r="G3" s="33"/>
      <c r="H3" s="33"/>
      <c r="I3" s="33"/>
      <c r="J3" s="33"/>
      <c r="K3" s="33"/>
    </row>
    <row r="4" spans="1:11" ht="15.95" customHeight="1" thickBot="1" x14ac:dyDescent="0.3">
      <c r="A4" s="7"/>
      <c r="B4" s="7"/>
      <c r="C4" s="7"/>
      <c r="D4" s="7"/>
      <c r="E4" s="7"/>
      <c r="F4" s="7"/>
      <c r="G4" s="7"/>
      <c r="H4" s="7"/>
      <c r="I4" s="7"/>
      <c r="J4" s="7"/>
    </row>
    <row r="5" spans="1:11" ht="48" customHeight="1" x14ac:dyDescent="0.25">
      <c r="A5" s="69" t="s">
        <v>115</v>
      </c>
      <c r="B5" s="59"/>
      <c r="C5" s="57" t="s">
        <v>116</v>
      </c>
      <c r="D5" s="58"/>
      <c r="E5" s="59"/>
      <c r="F5" s="57" t="s">
        <v>117</v>
      </c>
      <c r="G5" s="58"/>
      <c r="H5" s="59"/>
      <c r="I5" s="57" t="s">
        <v>118</v>
      </c>
      <c r="J5" s="59"/>
      <c r="K5" s="9" t="s">
        <v>119</v>
      </c>
    </row>
    <row r="6" spans="1:11" ht="48.95" customHeight="1" x14ac:dyDescent="0.25">
      <c r="A6" s="51"/>
      <c r="B6" s="38"/>
      <c r="C6" s="52"/>
      <c r="D6" s="50"/>
      <c r="E6" s="38"/>
      <c r="F6" s="52"/>
      <c r="G6" s="50"/>
      <c r="H6" s="38"/>
      <c r="I6" s="52"/>
      <c r="J6" s="38"/>
      <c r="K6" s="19"/>
    </row>
    <row r="7" spans="1:11" ht="48.95" customHeight="1" x14ac:dyDescent="0.25">
      <c r="A7" s="51"/>
      <c r="B7" s="38"/>
      <c r="C7" s="52"/>
      <c r="D7" s="50"/>
      <c r="E7" s="38"/>
      <c r="F7" s="52"/>
      <c r="G7" s="50"/>
      <c r="H7" s="38"/>
      <c r="I7" s="52"/>
      <c r="J7" s="38"/>
      <c r="K7" s="19"/>
    </row>
    <row r="8" spans="1:11" ht="48.95" customHeight="1" x14ac:dyDescent="0.25">
      <c r="A8" s="51"/>
      <c r="B8" s="38"/>
      <c r="C8" s="52"/>
      <c r="D8" s="50"/>
      <c r="E8" s="38"/>
      <c r="F8" s="52"/>
      <c r="G8" s="50"/>
      <c r="H8" s="38"/>
      <c r="I8" s="52"/>
      <c r="J8" s="38"/>
      <c r="K8" s="19"/>
    </row>
    <row r="9" spans="1:11" ht="48.95" customHeight="1" x14ac:dyDescent="0.25">
      <c r="A9" s="51"/>
      <c r="B9" s="38"/>
      <c r="C9" s="52"/>
      <c r="D9" s="50"/>
      <c r="E9" s="38"/>
      <c r="F9" s="52"/>
      <c r="G9" s="50"/>
      <c r="H9" s="38"/>
      <c r="I9" s="52"/>
      <c r="J9" s="38"/>
      <c r="K9" s="19"/>
    </row>
    <row r="10" spans="1:11" ht="48.95" customHeight="1" x14ac:dyDescent="0.25">
      <c r="A10" s="51"/>
      <c r="B10" s="38"/>
      <c r="C10" s="52"/>
      <c r="D10" s="50"/>
      <c r="E10" s="38"/>
      <c r="F10" s="52"/>
      <c r="G10" s="50"/>
      <c r="H10" s="38"/>
      <c r="I10" s="52"/>
      <c r="J10" s="38"/>
      <c r="K10" s="19"/>
    </row>
    <row r="11" spans="1:11" ht="48.95" customHeight="1" x14ac:dyDescent="0.25">
      <c r="A11" s="51"/>
      <c r="B11" s="38"/>
      <c r="C11" s="52"/>
      <c r="D11" s="50"/>
      <c r="E11" s="38"/>
      <c r="F11" s="52"/>
      <c r="G11" s="50"/>
      <c r="H11" s="38"/>
      <c r="I11" s="52"/>
      <c r="J11" s="38"/>
      <c r="K11" s="19"/>
    </row>
    <row r="12" spans="1:11" ht="48.95" customHeight="1" x14ac:dyDescent="0.25">
      <c r="A12" s="51"/>
      <c r="B12" s="38"/>
      <c r="C12" s="52"/>
      <c r="D12" s="50"/>
      <c r="E12" s="38"/>
      <c r="F12" s="52"/>
      <c r="G12" s="50"/>
      <c r="H12" s="38"/>
      <c r="I12" s="52"/>
      <c r="J12" s="38"/>
      <c r="K12" s="19"/>
    </row>
    <row r="13" spans="1:11" ht="48.95" customHeight="1" x14ac:dyDescent="0.25">
      <c r="A13" s="51"/>
      <c r="B13" s="38"/>
      <c r="C13" s="52"/>
      <c r="D13" s="50"/>
      <c r="E13" s="38"/>
      <c r="F13" s="52"/>
      <c r="G13" s="50"/>
      <c r="H13" s="38"/>
      <c r="I13" s="52"/>
      <c r="J13" s="38"/>
      <c r="K13" s="19"/>
    </row>
    <row r="14" spans="1:11" ht="48.95" customHeight="1" x14ac:dyDescent="0.25">
      <c r="A14" s="51"/>
      <c r="B14" s="38"/>
      <c r="C14" s="52"/>
      <c r="D14" s="50"/>
      <c r="E14" s="38"/>
      <c r="F14" s="52"/>
      <c r="G14" s="50"/>
      <c r="H14" s="38"/>
      <c r="I14" s="52"/>
      <c r="J14" s="38"/>
      <c r="K14" s="19"/>
    </row>
    <row r="15" spans="1:11" ht="48" customHeight="1" thickBot="1" x14ac:dyDescent="0.3">
      <c r="A15" s="75"/>
      <c r="B15" s="63"/>
      <c r="C15" s="68"/>
      <c r="D15" s="62"/>
      <c r="E15" s="63"/>
      <c r="F15" s="68"/>
      <c r="G15" s="62"/>
      <c r="H15" s="63"/>
      <c r="I15" s="68"/>
      <c r="J15" s="63"/>
      <c r="K15" s="20"/>
    </row>
    <row r="16" spans="1:11" ht="18.95" customHeight="1" x14ac:dyDescent="0.25">
      <c r="A16" s="10"/>
      <c r="B16" s="10"/>
      <c r="C16" s="10"/>
      <c r="D16" s="10"/>
      <c r="E16" s="10"/>
      <c r="F16" s="10"/>
      <c r="G16" s="10"/>
      <c r="H16" s="10"/>
      <c r="I16" s="10"/>
      <c r="J16" s="10"/>
      <c r="K16" s="11"/>
    </row>
    <row r="17" spans="1:11" ht="48.95" customHeight="1" x14ac:dyDescent="0.25">
      <c r="A17" s="72" t="s">
        <v>120</v>
      </c>
      <c r="B17" s="33"/>
      <c r="C17" s="33"/>
      <c r="D17" s="33"/>
      <c r="E17" s="33"/>
      <c r="F17" s="33"/>
      <c r="G17" s="33"/>
      <c r="H17" s="33"/>
      <c r="I17" s="33"/>
      <c r="J17" s="33"/>
      <c r="K17" s="33"/>
    </row>
    <row r="18" spans="1:11" ht="15.95" customHeight="1" thickBot="1" x14ac:dyDescent="0.3">
      <c r="A18" s="10"/>
      <c r="B18" s="10"/>
      <c r="C18" s="10"/>
      <c r="D18" s="10"/>
      <c r="E18" s="10"/>
      <c r="F18" s="10"/>
      <c r="G18" s="10"/>
      <c r="H18" s="10"/>
      <c r="I18" s="10"/>
      <c r="J18" s="10"/>
      <c r="K18" s="11"/>
    </row>
    <row r="19" spans="1:11" ht="48.95" customHeight="1" x14ac:dyDescent="0.25">
      <c r="A19" s="69" t="s">
        <v>30</v>
      </c>
      <c r="B19" s="59"/>
      <c r="C19" s="57" t="s">
        <v>116</v>
      </c>
      <c r="D19" s="58"/>
      <c r="E19" s="59"/>
      <c r="F19" s="57" t="s">
        <v>121</v>
      </c>
      <c r="G19" s="58"/>
      <c r="H19" s="59"/>
      <c r="I19" s="73" t="s">
        <v>118</v>
      </c>
      <c r="J19" s="74"/>
      <c r="K19" s="11"/>
    </row>
    <row r="20" spans="1:11" ht="48.95" customHeight="1" x14ac:dyDescent="0.25">
      <c r="A20" s="51"/>
      <c r="B20" s="38"/>
      <c r="C20" s="52"/>
      <c r="D20" s="50"/>
      <c r="E20" s="38"/>
      <c r="F20" s="52"/>
      <c r="G20" s="50"/>
      <c r="H20" s="38"/>
      <c r="I20" s="56"/>
      <c r="J20" s="55"/>
      <c r="K20" s="11"/>
    </row>
    <row r="21" spans="1:11" ht="48.95" customHeight="1" x14ac:dyDescent="0.25">
      <c r="A21" s="51"/>
      <c r="B21" s="38"/>
      <c r="C21" s="52"/>
      <c r="D21" s="50"/>
      <c r="E21" s="38"/>
      <c r="F21" s="52"/>
      <c r="G21" s="50"/>
      <c r="H21" s="38"/>
      <c r="I21" s="56"/>
      <c r="J21" s="55"/>
      <c r="K21" s="11"/>
    </row>
    <row r="22" spans="1:11" ht="48.95" customHeight="1" x14ac:dyDescent="0.25">
      <c r="A22" s="51"/>
      <c r="B22" s="38"/>
      <c r="C22" s="52"/>
      <c r="D22" s="50"/>
      <c r="E22" s="38"/>
      <c r="F22" s="52"/>
      <c r="G22" s="50"/>
      <c r="H22" s="38"/>
      <c r="I22" s="56"/>
      <c r="J22" s="55"/>
      <c r="K22" s="11"/>
    </row>
    <row r="23" spans="1:11" ht="48.95" customHeight="1" x14ac:dyDescent="0.25">
      <c r="A23" s="51"/>
      <c r="B23" s="38"/>
      <c r="C23" s="52"/>
      <c r="D23" s="50"/>
      <c r="E23" s="38"/>
      <c r="F23" s="52"/>
      <c r="G23" s="50"/>
      <c r="H23" s="38"/>
      <c r="I23" s="56"/>
      <c r="J23" s="55"/>
      <c r="K23" s="11"/>
    </row>
    <row r="24" spans="1:11" ht="48.95" customHeight="1" x14ac:dyDescent="0.25">
      <c r="A24" s="51"/>
      <c r="B24" s="38"/>
      <c r="C24" s="52"/>
      <c r="D24" s="50"/>
      <c r="E24" s="38"/>
      <c r="F24" s="52"/>
      <c r="G24" s="50"/>
      <c r="H24" s="38"/>
      <c r="I24" s="56"/>
      <c r="J24" s="55"/>
      <c r="K24" s="11"/>
    </row>
    <row r="25" spans="1:11" ht="48.95" customHeight="1" x14ac:dyDescent="0.25">
      <c r="A25" s="51"/>
      <c r="B25" s="38"/>
      <c r="C25" s="52"/>
      <c r="D25" s="50"/>
      <c r="E25" s="38"/>
      <c r="F25" s="52"/>
      <c r="G25" s="50"/>
      <c r="H25" s="38"/>
      <c r="I25" s="56"/>
      <c r="J25" s="55"/>
      <c r="K25" s="11"/>
    </row>
    <row r="26" spans="1:11" ht="48.95" customHeight="1" x14ac:dyDescent="0.25">
      <c r="A26" s="51"/>
      <c r="B26" s="38"/>
      <c r="C26" s="52"/>
      <c r="D26" s="50"/>
      <c r="E26" s="38"/>
      <c r="F26" s="52"/>
      <c r="G26" s="50"/>
      <c r="H26" s="38"/>
      <c r="I26" s="56"/>
      <c r="J26" s="55"/>
      <c r="K26" s="11"/>
    </row>
    <row r="27" spans="1:11" ht="48.95" customHeight="1" x14ac:dyDescent="0.25">
      <c r="A27" s="51"/>
      <c r="B27" s="38"/>
      <c r="C27" s="52"/>
      <c r="D27" s="50"/>
      <c r="E27" s="38"/>
      <c r="F27" s="52"/>
      <c r="G27" s="50"/>
      <c r="H27" s="38"/>
      <c r="I27" s="56"/>
      <c r="J27" s="55"/>
      <c r="K27" s="11"/>
    </row>
    <row r="28" spans="1:11" ht="48.95" customHeight="1" x14ac:dyDescent="0.25">
      <c r="A28" s="51"/>
      <c r="B28" s="38"/>
      <c r="C28" s="52"/>
      <c r="D28" s="50"/>
      <c r="E28" s="38"/>
      <c r="F28" s="52"/>
      <c r="G28" s="50"/>
      <c r="H28" s="38"/>
      <c r="I28" s="56"/>
      <c r="J28" s="55"/>
      <c r="K28" s="11"/>
    </row>
    <row r="29" spans="1:11" ht="48.95" customHeight="1" x14ac:dyDescent="0.25">
      <c r="A29" s="51"/>
      <c r="B29" s="38"/>
      <c r="C29" s="52"/>
      <c r="D29" s="50"/>
      <c r="E29" s="38"/>
      <c r="F29" s="52"/>
      <c r="G29" s="50"/>
      <c r="H29" s="38"/>
      <c r="I29" s="56"/>
      <c r="J29" s="55"/>
      <c r="K29" s="11"/>
    </row>
    <row r="31" spans="1:11" ht="33" customHeight="1" x14ac:dyDescent="0.25">
      <c r="A31" s="60"/>
      <c r="B31" s="33"/>
      <c r="C31" s="33"/>
      <c r="D31" s="33"/>
      <c r="E31" s="33"/>
      <c r="F31" s="33"/>
      <c r="G31" s="33"/>
      <c r="H31" s="33"/>
      <c r="I31" s="33"/>
      <c r="J31" s="33"/>
    </row>
    <row r="33" spans="1:10" ht="15.95" customHeight="1" x14ac:dyDescent="0.25">
      <c r="A33" s="71" t="s">
        <v>122</v>
      </c>
      <c r="B33" s="33"/>
      <c r="C33" s="33"/>
      <c r="D33" s="33"/>
      <c r="E33" s="33"/>
      <c r="F33" s="33"/>
      <c r="G33" s="33"/>
      <c r="H33" s="33"/>
      <c r="I33" s="33"/>
      <c r="J33" s="33"/>
    </row>
    <row r="34" spans="1:10" ht="15.95" customHeight="1" thickBot="1" x14ac:dyDescent="0.3"/>
    <row r="35" spans="1:10" ht="15.95" customHeight="1" x14ac:dyDescent="0.25">
      <c r="A35" s="8" t="s">
        <v>29</v>
      </c>
      <c r="B35" s="76" t="s">
        <v>123</v>
      </c>
      <c r="C35" s="58"/>
      <c r="D35" s="58"/>
      <c r="E35" s="58"/>
      <c r="F35" s="58"/>
      <c r="G35" s="59"/>
      <c r="H35" s="77" t="s">
        <v>124</v>
      </c>
      <c r="I35" s="58"/>
      <c r="J35" s="74"/>
    </row>
    <row r="36" spans="1:10" ht="48" customHeight="1" x14ac:dyDescent="0.25">
      <c r="A36" s="21" t="s">
        <v>125</v>
      </c>
      <c r="B36" s="53" t="s">
        <v>126</v>
      </c>
      <c r="C36" s="50"/>
      <c r="D36" s="50"/>
      <c r="E36" s="50"/>
      <c r="F36" s="50"/>
      <c r="G36" s="38"/>
      <c r="H36" s="54"/>
      <c r="I36" s="50"/>
      <c r="J36" s="55"/>
    </row>
    <row r="37" spans="1:10" ht="48" customHeight="1" x14ac:dyDescent="0.25">
      <c r="A37" s="21" t="s">
        <v>127</v>
      </c>
      <c r="B37" s="53" t="s">
        <v>128</v>
      </c>
      <c r="C37" s="50"/>
      <c r="D37" s="50"/>
      <c r="E37" s="50"/>
      <c r="F37" s="50"/>
      <c r="G37" s="38"/>
      <c r="H37" s="54" t="s">
        <v>152</v>
      </c>
      <c r="I37" s="50"/>
      <c r="J37" s="55"/>
    </row>
    <row r="38" spans="1:10" ht="48" customHeight="1" x14ac:dyDescent="0.25">
      <c r="A38" s="21" t="s">
        <v>129</v>
      </c>
      <c r="B38" s="53" t="s">
        <v>130</v>
      </c>
      <c r="C38" s="50"/>
      <c r="D38" s="50"/>
      <c r="E38" s="50"/>
      <c r="F38" s="50"/>
      <c r="G38" s="38"/>
      <c r="H38" s="54"/>
      <c r="I38" s="50"/>
      <c r="J38" s="55"/>
    </row>
    <row r="39" spans="1:10" ht="48" customHeight="1" x14ac:dyDescent="0.25">
      <c r="A39" s="22"/>
      <c r="B39" s="49"/>
      <c r="C39" s="50"/>
      <c r="D39" s="50"/>
      <c r="E39" s="50"/>
      <c r="F39" s="50"/>
      <c r="G39" s="38"/>
      <c r="H39" s="54"/>
      <c r="I39" s="50"/>
      <c r="J39" s="55"/>
    </row>
    <row r="40" spans="1:10" ht="48" customHeight="1" x14ac:dyDescent="0.25">
      <c r="A40" s="22"/>
      <c r="B40" s="49"/>
      <c r="C40" s="50"/>
      <c r="D40" s="50"/>
      <c r="E40" s="50"/>
      <c r="F40" s="50"/>
      <c r="G40" s="38"/>
      <c r="H40" s="54"/>
      <c r="I40" s="50"/>
      <c r="J40" s="55"/>
    </row>
    <row r="41" spans="1:10" ht="48" customHeight="1" x14ac:dyDescent="0.25">
      <c r="A41" s="22"/>
      <c r="B41" s="49"/>
      <c r="C41" s="50"/>
      <c r="D41" s="50"/>
      <c r="E41" s="50"/>
      <c r="F41" s="50"/>
      <c r="G41" s="38"/>
      <c r="H41" s="54"/>
      <c r="I41" s="50"/>
      <c r="J41" s="55"/>
    </row>
    <row r="42" spans="1:10" ht="48" customHeight="1" x14ac:dyDescent="0.25">
      <c r="A42" s="22"/>
      <c r="B42" s="49"/>
      <c r="C42" s="50"/>
      <c r="D42" s="50"/>
      <c r="E42" s="50"/>
      <c r="F42" s="50"/>
      <c r="G42" s="38"/>
      <c r="H42" s="54"/>
      <c r="I42" s="50"/>
      <c r="J42" s="55"/>
    </row>
    <row r="43" spans="1:10" ht="48" customHeight="1" x14ac:dyDescent="0.25">
      <c r="A43" s="22"/>
      <c r="B43" s="49"/>
      <c r="C43" s="50"/>
      <c r="D43" s="50"/>
      <c r="E43" s="50"/>
      <c r="F43" s="50"/>
      <c r="G43" s="38"/>
      <c r="H43" s="54"/>
      <c r="I43" s="50"/>
      <c r="J43" s="55"/>
    </row>
    <row r="44" spans="1:10" ht="48" customHeight="1" x14ac:dyDescent="0.25">
      <c r="A44" s="22"/>
      <c r="B44" s="49"/>
      <c r="C44" s="50"/>
      <c r="D44" s="50"/>
      <c r="E44" s="50"/>
      <c r="F44" s="50"/>
      <c r="G44" s="38"/>
      <c r="H44" s="54"/>
      <c r="I44" s="50"/>
      <c r="J44" s="55"/>
    </row>
    <row r="45" spans="1:10" ht="48" customHeight="1" x14ac:dyDescent="0.25">
      <c r="A45" s="22"/>
      <c r="B45" s="49"/>
      <c r="C45" s="50"/>
      <c r="D45" s="50"/>
      <c r="E45" s="50"/>
      <c r="F45" s="50"/>
      <c r="G45" s="38"/>
      <c r="H45" s="54"/>
      <c r="I45" s="50"/>
      <c r="J45" s="55"/>
    </row>
    <row r="46" spans="1:10" ht="48.95" customHeight="1" thickBot="1" x14ac:dyDescent="0.3">
      <c r="A46" s="23"/>
      <c r="B46" s="61"/>
      <c r="C46" s="62"/>
      <c r="D46" s="62"/>
      <c r="E46" s="62"/>
      <c r="F46" s="62"/>
      <c r="G46" s="63"/>
      <c r="H46" s="64"/>
      <c r="I46" s="65"/>
      <c r="J46" s="66"/>
    </row>
    <row r="48" spans="1:10" ht="102" customHeight="1" x14ac:dyDescent="0.25">
      <c r="A48" s="60" t="s">
        <v>131</v>
      </c>
      <c r="B48" s="33"/>
      <c r="C48" s="33"/>
      <c r="D48" s="33"/>
      <c r="E48" s="33"/>
      <c r="F48" s="33"/>
      <c r="G48" s="33"/>
      <c r="H48" s="33"/>
      <c r="I48" s="33"/>
      <c r="J48" s="33"/>
    </row>
    <row r="51" spans="1:10" x14ac:dyDescent="0.25">
      <c r="A51" s="67" t="s">
        <v>132</v>
      </c>
      <c r="B51" s="33"/>
      <c r="C51" s="33"/>
      <c r="D51" s="33"/>
      <c r="E51" s="70" t="s">
        <v>153</v>
      </c>
      <c r="F51" s="33"/>
      <c r="G51" s="33"/>
      <c r="H51" s="33"/>
      <c r="I51" s="33"/>
      <c r="J51" s="33"/>
    </row>
    <row r="53" spans="1:10" x14ac:dyDescent="0.25">
      <c r="A53" s="67" t="s">
        <v>133</v>
      </c>
      <c r="B53" s="33"/>
      <c r="C53" s="33"/>
      <c r="D53" s="33"/>
      <c r="E53" s="70" t="s">
        <v>142</v>
      </c>
      <c r="F53" s="33"/>
      <c r="G53" s="33"/>
      <c r="H53" s="33"/>
      <c r="I53" s="33"/>
      <c r="J53" s="33"/>
    </row>
    <row r="100" spans="1:1" ht="15.75" x14ac:dyDescent="0.25">
      <c r="A100" t="s">
        <v>134</v>
      </c>
    </row>
  </sheetData>
  <sheetProtection sheet="1"/>
  <mergeCells count="121">
    <mergeCell ref="F6:H6"/>
    <mergeCell ref="I10:J10"/>
    <mergeCell ref="A10:B10"/>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C7:E7"/>
    <mergeCell ref="C6:E6"/>
    <mergeCell ref="C28:E28"/>
    <mergeCell ref="A24:B24"/>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14:E14"/>
    <mergeCell ref="B43:G43"/>
    <mergeCell ref="H39:J39"/>
    <mergeCell ref="A33:J33"/>
    <mergeCell ref="F20:H20"/>
    <mergeCell ref="B42:G42"/>
    <mergeCell ref="H36:J36"/>
    <mergeCell ref="I27:J27"/>
    <mergeCell ref="A48:J48"/>
    <mergeCell ref="B46:G46"/>
    <mergeCell ref="C29:E29"/>
    <mergeCell ref="H46:J46"/>
    <mergeCell ref="I11:J11"/>
    <mergeCell ref="C9:E9"/>
    <mergeCell ref="F26:H26"/>
    <mergeCell ref="H45:J45"/>
    <mergeCell ref="B38:G38"/>
    <mergeCell ref="A27:B27"/>
    <mergeCell ref="F14:H14"/>
    <mergeCell ref="B36:G36"/>
    <mergeCell ref="A17:K17"/>
    <mergeCell ref="A22:B22"/>
    <mergeCell ref="F23:H23"/>
    <mergeCell ref="C11:E11"/>
    <mergeCell ref="F13:H13"/>
    <mergeCell ref="B40:G40"/>
    <mergeCell ref="A12:B12"/>
    <mergeCell ref="I21:J21"/>
    <mergeCell ref="A21:B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Jurininku ligoninine</cp:lastModifiedBy>
  <cp:lastPrinted>2025-07-14T21:57:02Z</cp:lastPrinted>
  <dcterms:created xsi:type="dcterms:W3CDTF">2023-04-04T12:16:45Z</dcterms:created>
  <dcterms:modified xsi:type="dcterms:W3CDTF">2025-09-26T11:55:02Z</dcterms:modified>
</cp:coreProperties>
</file>