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defaultThemeVersion="166925"/>
  <mc:AlternateContent xmlns:mc="http://schemas.openxmlformats.org/markup-compatibility/2006">
    <mc:Choice Requires="x15">
      <x15ac:absPath xmlns:x15ac="http://schemas.microsoft.com/office/spreadsheetml/2010/11/ac" url="https://vialietuva-my.sharepoint.com/personal/antanas_narbutas_vialietuva_lt/Documents/Darbalaukis/tiltas per Smilgą/Konkurso salygos/"/>
    </mc:Choice>
  </mc:AlternateContent>
  <xr:revisionPtr revIDLastSave="0" documentId="8_{1149DDE8-F775-45F7-894F-88FFEEBD383D}" xr6:coauthVersionLast="47" xr6:coauthVersionMax="47" xr10:uidLastSave="{00000000-0000-0000-0000-000000000000}"/>
  <bookViews>
    <workbookView xWindow="-108" yWindow="-108" windowWidth="23256" windowHeight="13896" xr2:uid="{00000000-000D-0000-FFFF-FFFF00000000}"/>
  </bookViews>
  <sheets>
    <sheet name="1. S dalis" sheetId="1" r:id="rId1"/>
    <sheet name="2. SK dalis" sheetId="6" r:id="rId2"/>
    <sheet name="3. ER dalis " sheetId="9" r:id="rId3"/>
    <sheet name="4. E1 dalis" sheetId="8" r:id="rId4"/>
    <sheet name="SANTRAUKA" sheetId="4" r:id="rId5"/>
  </sheets>
  <definedNames>
    <definedName name="_GoBack" localSheetId="0">'1. S dalis'!#REF!</definedName>
    <definedName name="_GoBack" localSheetId="1">'2. SK dalis'!#REF!</definedName>
    <definedName name="_GoBack" localSheetId="2">'3. ER dalis '!#REF!</definedName>
    <definedName name="_GoBack" localSheetId="3">'4. E1 dalis'!#REF!</definedName>
    <definedName name="_xlnm.Print_Area" localSheetId="4">SANTRAUKA!$A$1:$C$18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2" i="8" l="1"/>
  <c r="C7" i="4"/>
  <c r="C6" i="4"/>
  <c r="G22" i="1"/>
  <c r="G21" i="1"/>
  <c r="G20" i="1"/>
  <c r="G19" i="1"/>
  <c r="G18" i="1"/>
  <c r="G17" i="1"/>
  <c r="G16" i="1"/>
  <c r="G15" i="1"/>
  <c r="G14" i="1"/>
  <c r="G13" i="1"/>
  <c r="G12" i="1"/>
  <c r="G11"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I63" i="1" l="1"/>
  <c r="I22" i="1"/>
  <c r="G67" i="1"/>
  <c r="C4" i="4" s="1"/>
  <c r="J56" i="1"/>
  <c r="I32" i="1"/>
  <c r="I66" i="1" l="1"/>
  <c r="G58" i="8" l="1"/>
  <c r="G59" i="8"/>
  <c r="G60" i="8"/>
  <c r="G61" i="8"/>
  <c r="G26" i="9"/>
  <c r="I25" i="9"/>
  <c r="I12" i="9"/>
  <c r="I151" i="6"/>
  <c r="I150" i="6"/>
  <c r="I134" i="6"/>
  <c r="I90" i="6"/>
  <c r="G57" i="8" l="1"/>
  <c r="G56" i="8"/>
  <c r="G55" i="8"/>
  <c r="G54" i="8"/>
  <c r="G53" i="8"/>
  <c r="G52" i="8"/>
  <c r="G51" i="8"/>
  <c r="G50" i="8"/>
  <c r="G49" i="8"/>
  <c r="G48" i="8"/>
  <c r="G47" i="8"/>
  <c r="G46" i="8"/>
  <c r="G45" i="8"/>
  <c r="G44" i="8"/>
  <c r="G43" i="8"/>
  <c r="G42" i="8"/>
  <c r="G41" i="8"/>
  <c r="G40" i="8"/>
  <c r="G39" i="8"/>
  <c r="G38" i="8"/>
  <c r="G37" i="8"/>
  <c r="G36" i="8"/>
  <c r="G35" i="8"/>
  <c r="G34" i="8"/>
  <c r="G33" i="8"/>
  <c r="G32" i="8"/>
  <c r="G31" i="8"/>
  <c r="G30" i="8"/>
  <c r="G29" i="8"/>
  <c r="G28" i="8"/>
  <c r="G27" i="8"/>
  <c r="G26" i="8"/>
  <c r="G25" i="8"/>
  <c r="G24" i="8"/>
  <c r="G18" i="8"/>
  <c r="G17" i="8"/>
  <c r="G16" i="8"/>
  <c r="G15" i="8"/>
  <c r="G91" i="6"/>
  <c r="G92" i="6"/>
  <c r="G93" i="6"/>
  <c r="G94" i="6"/>
  <c r="G95" i="6"/>
  <c r="G96" i="6"/>
  <c r="G97" i="6"/>
  <c r="G98" i="6"/>
  <c r="G99" i="6"/>
  <c r="G100" i="6"/>
  <c r="G101" i="6"/>
  <c r="G102" i="6"/>
  <c r="G103" i="6"/>
  <c r="G104" i="6"/>
  <c r="G105" i="6"/>
  <c r="G106" i="6"/>
  <c r="G107" i="6"/>
  <c r="G108" i="6"/>
  <c r="G109" i="6"/>
  <c r="G110" i="6"/>
  <c r="G111" i="6"/>
  <c r="G112" i="6"/>
  <c r="G113" i="6"/>
  <c r="G114" i="6"/>
  <c r="G115" i="6"/>
  <c r="G116" i="6"/>
  <c r="G117" i="6"/>
  <c r="G118" i="6"/>
  <c r="G119" i="6"/>
  <c r="G120" i="6"/>
  <c r="G121" i="6"/>
  <c r="G122" i="6"/>
  <c r="G123" i="6"/>
  <c r="G124" i="6"/>
  <c r="G125" i="6"/>
  <c r="G126" i="6"/>
  <c r="G127" i="6"/>
  <c r="G128" i="6"/>
  <c r="G129" i="6"/>
  <c r="G130" i="6"/>
  <c r="G131" i="6"/>
  <c r="G132" i="6"/>
  <c r="G133" i="6"/>
  <c r="G134" i="6"/>
  <c r="G135" i="6"/>
  <c r="G136" i="6"/>
  <c r="G137" i="6"/>
  <c r="G138" i="6"/>
  <c r="G139" i="6"/>
  <c r="G140" i="6"/>
  <c r="G141" i="6"/>
  <c r="G142" i="6"/>
  <c r="G143" i="6"/>
  <c r="G144" i="6"/>
  <c r="G145" i="6"/>
  <c r="G146" i="6"/>
  <c r="G147" i="6"/>
  <c r="G148" i="6"/>
  <c r="G149" i="6"/>
  <c r="G150" i="6"/>
  <c r="G151" i="6"/>
  <c r="G28" i="6"/>
  <c r="G29" i="6"/>
  <c r="G30" i="6"/>
  <c r="G31" i="6"/>
  <c r="G32" i="6"/>
  <c r="G33" i="6"/>
  <c r="G34" i="6"/>
  <c r="G35"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G75" i="6"/>
  <c r="G76" i="6"/>
  <c r="G77" i="6"/>
  <c r="G78" i="6"/>
  <c r="G79" i="6"/>
  <c r="G80" i="6"/>
  <c r="G81" i="6"/>
  <c r="G82" i="6"/>
  <c r="G83" i="6"/>
  <c r="G84" i="6"/>
  <c r="G85" i="6"/>
  <c r="G86" i="6"/>
  <c r="G87" i="6"/>
  <c r="G88" i="6"/>
  <c r="G89" i="6"/>
  <c r="G90" i="6"/>
  <c r="G27" i="6"/>
  <c r="G26" i="6"/>
  <c r="G25" i="6"/>
  <c r="G24" i="6"/>
  <c r="G23" i="6"/>
  <c r="G22" i="6"/>
  <c r="G21" i="6"/>
  <c r="G20" i="6"/>
  <c r="G19" i="6"/>
  <c r="G18" i="6"/>
  <c r="G6" i="6"/>
  <c r="G7" i="6"/>
  <c r="G8" i="6"/>
  <c r="G9" i="6"/>
  <c r="G10" i="6"/>
  <c r="G11" i="6"/>
  <c r="G12" i="6"/>
  <c r="G8" i="8"/>
  <c r="G9" i="8"/>
  <c r="G10" i="8"/>
  <c r="G11" i="8"/>
  <c r="G12" i="8"/>
  <c r="G13" i="8"/>
  <c r="G14" i="8"/>
  <c r="G19" i="8"/>
  <c r="G20" i="8"/>
  <c r="G21" i="8"/>
  <c r="G5" i="8"/>
  <c r="G15" i="9"/>
  <c r="G16" i="9"/>
  <c r="G17" i="9"/>
  <c r="G18" i="9"/>
  <c r="G19" i="9"/>
  <c r="G20" i="9"/>
  <c r="G21" i="9"/>
  <c r="G22" i="9"/>
  <c r="G23" i="9"/>
  <c r="G24" i="9"/>
  <c r="G14" i="9"/>
  <c r="G152" i="6" l="1"/>
  <c r="C5" i="4" s="1"/>
  <c r="I17" i="6"/>
  <c r="I61" i="8"/>
  <c r="G9" i="9"/>
  <c r="G10" i="9"/>
  <c r="G11" i="9"/>
  <c r="G25" i="9"/>
  <c r="G13" i="9"/>
  <c r="G12" i="9"/>
  <c r="G8" i="9"/>
  <c r="G7" i="9"/>
  <c r="G6" i="9"/>
  <c r="G5" i="9"/>
  <c r="G23" i="8"/>
  <c r="G22" i="8"/>
  <c r="G7" i="8"/>
  <c r="G6" i="8"/>
  <c r="I23" i="8" l="1"/>
  <c r="G17" i="6" l="1"/>
  <c r="G16" i="6"/>
  <c r="G15" i="6"/>
  <c r="G14" i="6"/>
  <c r="G13" i="6"/>
  <c r="G5" i="6"/>
  <c r="C9" i="4" l="1"/>
</calcChain>
</file>

<file path=xl/sharedStrings.xml><?xml version="1.0" encoding="utf-8"?>
<sst xmlns="http://schemas.openxmlformats.org/spreadsheetml/2006/main" count="1199" uniqueCount="483">
  <si>
    <t xml:space="preserve">Valstybinės reikšmės krašto kelio 229 Aristava–Kėdainiai–Cinkiškiai ruožo nuo 7,05 iki 7,10 km kapitalinio remonto techninis darbo projektas </t>
  </si>
  <si>
    <t>DARBŲ KIEKIŲ ŽINIARAŠTIS NR. 1 – SUSISIEKIMO DALIS</t>
  </si>
  <si>
    <t>Skyrius</t>
  </si>
  <si>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</si>
  <si>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</si>
  <si>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</si>
  <si>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</si>
  <si>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</si>
  <si>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</si>
  <si>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Paruošiamieji darbai</t>
  </si>
  <si>
    <t>1.1</t>
  </si>
  <si>
    <t>Geodezinis trasos nužymėjimas</t>
  </si>
  <si>
    <t>km</t>
  </si>
  <si>
    <t>1.2</t>
  </si>
  <si>
    <t>Asfaltbetonio dangos nufrezavimas arba išlaužimas</t>
  </si>
  <si>
    <t>m²</t>
  </si>
  <si>
    <t>1.3</t>
  </si>
  <si>
    <t>Asfaltbetonio dangos frezavimas ir išvežimas į sandeliavimo aikštelę    (nesurištų mineralinių medžiagų mišinio 0/45, sluoksnio įrengimui panaudojant iki 20% NAG (naudoto asfalto granulių).</t>
  </si>
  <si>
    <t>m³</t>
  </si>
  <si>
    <t>1.4</t>
  </si>
  <si>
    <t>1.5</t>
  </si>
  <si>
    <t>1.6</t>
  </si>
  <si>
    <t>1.7</t>
  </si>
  <si>
    <t>Betoninių plytelių/trinkelių dangų išardymas ir išvežimas rangovo pasirinktu atstumu (žiūrėti žiniaraščio priedą dėl išvežimo)</t>
  </si>
  <si>
    <t>1.8</t>
  </si>
  <si>
    <t>Esamų betoninių kelio bortų bei betono pagrindo po bortais išardymas ir išvežimas rangovo pasirinktu atstumu (žiūrėti žiniaraščio priedą dėl išvežimo)</t>
  </si>
  <si>
    <t>m</t>
  </si>
  <si>
    <t>1.9</t>
  </si>
  <si>
    <t>Esamų betoninių vejos bortų bei betono pagrindo po bortais išardymas ir išvežimas rangovo pasirinktu atstumu (žiūrėti žiniaraščio priedą dėl išvežimo)</t>
  </si>
  <si>
    <t>1.10</t>
  </si>
  <si>
    <t>Pėsčiųjų tvorelės dėmontavimas ir išvežimas (žiūrėti žiniaraščio priedą dėl išvežimo)</t>
  </si>
  <si>
    <t>1.11</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</si>
  <si>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</si>
  <si>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vnt.</t>
  </si>
  <si>
    <t>1.12</t>
  </si>
  <si>
    <t>Archeologiniai žvalgomieji tyrimai, tyrinėjant ne mažiau kaip 1% saugomos plotą, kai saugomos teritorijos plotas 350 m²</t>
  </si>
  <si>
    <t>kompl.</t>
  </si>
  <si>
    <t>Iš viso skyriuje 1, Eur be PVM</t>
  </si>
  <si>
    <t>2. Žemės sankasa</t>
  </si>
  <si>
    <t>2.1</t>
  </si>
  <si>
    <t>Dirvožemio pašalinimas, išvežimas į laikiną sandėliavimo aikštelę rangovo pasirinktu atstumu ir atvežimas žaliųjų zonų įrengimui</t>
  </si>
  <si>
    <t>2.2</t>
  </si>
  <si>
    <t>Grunto kasimas mechanizuotai, pakrovimas ir išvežimas rangovo pasirinktu atstumu į sandėliavimo aikštelę</t>
  </si>
  <si>
    <t>2.3</t>
  </si>
  <si>
    <t>Grunto kasimas rankiniu būdu, pakrovimas ir išvežimas rangovo pasirinktu atstumu į sandėliavimo aikštelę</t>
  </si>
  <si>
    <t>2.4</t>
  </si>
  <si>
    <t>Grunto kasimas, pakrovimas ir išvežimas rangovo pasirinktu atstumu
(perteklinio)</t>
  </si>
  <si>
    <t>2.5</t>
  </si>
  <si>
    <t>Gruntų sustiprinimas (GS), h=0,30 m (pagal MN GPSR 12)</t>
  </si>
  <si>
    <t>2.6</t>
  </si>
  <si>
    <t>Drenažo iš PVC gofruoto vamzdžio d113/126 su kokoso plaušo filtru įrengimas</t>
  </si>
  <si>
    <t>2.7</t>
  </si>
  <si>
    <t xml:space="preserve">Neaustinė geotekstilė (100 g/m²) drenažo konstrukcijai </t>
  </si>
  <si>
    <t>2.8</t>
  </si>
  <si>
    <t>Drenažo skaldelės sluoksnio iš mineralinių medžiagų mišinio 5/11 įrengimas</t>
  </si>
  <si>
    <t>2.9</t>
  </si>
  <si>
    <t>Drenažo skaldelės sluoksnio iš mineralinių medžiagų mišinio 11/22 įrengimas</t>
  </si>
  <si>
    <t>2.10</t>
  </si>
  <si>
    <t>Žaliųjų zonų įrengimas iš augalinio grunto apsėjant veja, h=0,06 m</t>
  </si>
  <si>
    <t>Iš viso skyriuje 5, Eur be PVM</t>
  </si>
  <si>
    <t>3. Kelio dangos konstrukcija (1 variantas)</t>
  </si>
  <si>
    <t>3.1</t>
  </si>
  <si>
    <t>Apsauginio šalčiui atsparaus sluoksnio įrengimas, k≥1,5x10-5 m/s</t>
  </si>
  <si>
    <t>Rangovas įsivertina vieną iš pateiktų dviejų dangos konstrukcijos variantų: 1 variantą arba 2 variantą</t>
  </si>
  <si>
    <t>3.2</t>
  </si>
  <si>
    <t>Skaldos pagrindo (po asfalto dangom) iš skaldos mineralinių medžiagų mišinio 0/45, mišinyje panaudojant iki 20% NAG, h=0,20m</t>
  </si>
  <si>
    <t>3.3</t>
  </si>
  <si>
    <t>Asfalto pagrindo sluoksnio įrengimas iš mišinio AC 22/32 PS h=0,14 m</t>
  </si>
  <si>
    <t>3.4</t>
  </si>
  <si>
    <t>Asfalto apatinio sluoksnio įrengimas iš mišinio AC 16 AS h=0,08 m</t>
  </si>
  <si>
    <t>3.5</t>
  </si>
  <si>
    <t>Asfalto viršutinio sluoksnio įrengimas iš mišinio SMA 8 S h=0,04 m</t>
  </si>
  <si>
    <t>3.6</t>
  </si>
  <si>
    <t xml:space="preserve">Asfalto viršutinio sluoksnio šiurkštinimas 1/3 skaldele </t>
  </si>
  <si>
    <t>3.7</t>
  </si>
  <si>
    <t xml:space="preserve">Pagruntavimas tarp asfalto dangos sluoksnių </t>
  </si>
  <si>
    <t>3.8</t>
  </si>
  <si>
    <t>Skersinių, išilginių siūlių pagruntavimas karštu bitumu 50/70 (siūlės
tiesiniam metrui yra mažiausiai 50 g rišiklio kiekvienam sluoksnio storio centimetrui), h=0,26m</t>
  </si>
  <si>
    <t>3.9</t>
  </si>
  <si>
    <t xml:space="preserve">Grunto iš ŽB, ŽG, ŽP, SB, SG, ŽD, ŽM, SD, SM arba šių medžiagų mišinių sluoksnio įrengimas </t>
  </si>
  <si>
    <t>3.10</t>
  </si>
  <si>
    <t>Betoninių bordiūrų 1000x150x300 įrengimas ant betono C20/25</t>
  </si>
  <si>
    <t>3.11</t>
  </si>
  <si>
    <t>Betoninių bordiūrų 1000x150x220 įrengimas ant betono C20/25</t>
  </si>
  <si>
    <t>3.12</t>
  </si>
  <si>
    <t>Sandūrų izoliavimas sandariklio juostomis</t>
  </si>
  <si>
    <t>3. Kelio dangos konstrukcija (2 variantas)</t>
  </si>
  <si>
    <t>3.13</t>
  </si>
  <si>
    <t>Šalčiui nejautrių medžiagų sluoksnio įrengimas</t>
  </si>
  <si>
    <t>3.14</t>
  </si>
  <si>
    <t>Skaldos pagrindo (po asfalto dangom) iš skaldos mineralinių medžiagų mišinio 0/45, mišinyje panaudojant iki 20% NAG, h=0,30m</t>
  </si>
  <si>
    <t>3.15</t>
  </si>
  <si>
    <t>3.16</t>
  </si>
  <si>
    <t>3.17</t>
  </si>
  <si>
    <t>3.18</t>
  </si>
  <si>
    <t>3.19</t>
  </si>
  <si>
    <t>3.20</t>
  </si>
  <si>
    <t>3.21</t>
  </si>
  <si>
    <t>3.22</t>
  </si>
  <si>
    <t>3.23</t>
  </si>
  <si>
    <t>3.24</t>
  </si>
  <si>
    <t>Iš viso skyriuje 3, Eur be PVM</t>
  </si>
  <si>
    <t>4. Šaligatviai</t>
  </si>
  <si>
    <t>4.1</t>
  </si>
  <si>
    <t>4.2</t>
  </si>
  <si>
    <t>Betoninių vejos bordiūrų 1000x80x200 įrengimas ant betono C20/25</t>
  </si>
  <si>
    <t>4.3</t>
  </si>
  <si>
    <t>Pagrindas iš skaldos mineralinių medžiagų mišinio 0/45,
mišinyje panaudojant iki 20% NAG, h=0,15</t>
  </si>
  <si>
    <t>4.4</t>
  </si>
  <si>
    <t>Išlyginamojo sluoksnio iš mineralinių medžiagų mišinio 0/5 (dulkių kiekis &lt;5%) įrengimas h=0,03m</t>
  </si>
  <si>
    <t>4.5</t>
  </si>
  <si>
    <t>Pilkos spalvos betoninių plytelių dangos (375x375x80) įrengimas</t>
  </si>
  <si>
    <t>4.6</t>
  </si>
  <si>
    <t>Pilkos spalvos betoninių trinkelių dangos (200x100x80) įrengimas</t>
  </si>
  <si>
    <t>4.7</t>
  </si>
  <si>
    <t>Geltonos spalvos betoninių taktilinių trinkelių dangos (200x100x80) įrengimas</t>
  </si>
  <si>
    <t>5. Kelio apstatymas ir saugaus eismo organizavimas</t>
  </si>
  <si>
    <t>5.1</t>
  </si>
  <si>
    <t xml:space="preserve">Kelio ženklų skydai (individualūs ženklai) </t>
  </si>
  <si>
    <t>5.2</t>
  </si>
  <si>
    <t>Kelio ženklų skydų montavimas prie vienstiebių apšvietimo stulpų</t>
  </si>
  <si>
    <t>5.3</t>
  </si>
  <si>
    <t>Kelio dangos ženklinimas polimerinėmis medžiagomis su stiklo rutuliukais</t>
  </si>
  <si>
    <t>Iš viso žiniaraštyje 1,  Eur be PVM</t>
  </si>
  <si>
    <t>DARBŲ KIEKIŲ ŽINIARAŠTIS NR. 2 – KONSTRUKCIJŲ DALIS</t>
  </si>
  <si>
    <t>1. Esamų konstrukcijų ardymas ir paruošiamieji darbai</t>
  </si>
  <si>
    <t>Dirvožemio sluoksnio nuėmimas ir sandėliavimas h = 15
cm (panaudojamas baigiamuosiuose darbuose)</t>
  </si>
  <si>
    <t>Metalinių turėklų ant tilto ir tarnybinių laiptų išardymas ir nuvalymas nuo kitų
medžiagų</t>
  </si>
  <si>
    <t>t</t>
  </si>
  <si>
    <r>
      <t>Statybinių medžiagų (išardytų ir nuvalytų metalinių turėklų) transportavimas į Statytojo (Užsakovo) nurodytas sandėliavimo vietą (</t>
    </r>
    <r>
      <rPr>
        <i/>
        <sz val="11"/>
        <color theme="1"/>
        <rFont val="Times New Roman"/>
        <family val="1"/>
        <charset val="186"/>
      </rPr>
      <t>žiūrėti žiniaraščio priedą dėl išvežimo</t>
    </r>
    <r>
      <rPr>
        <sz val="11"/>
        <color theme="1"/>
        <rFont val="Times New Roman"/>
        <family val="1"/>
        <charset val="186"/>
      </rPr>
      <t>)</t>
    </r>
  </si>
  <si>
    <t>Asfalto dangos h=10 cm nufrezavimas, pakroviamas ir išvežimas Rangovo pasirinktu atstumu</t>
  </si>
  <si>
    <t xml:space="preserve">Pereinamųjų plokščių ir gulekšnių ardymas </t>
  </si>
  <si>
    <t>Esamos hidroizoliacijos ardymas</t>
  </si>
  <si>
    <t>Gelžbetoninės perdangos plokštės, sijų ir išlyginamojo sluoksnio ir pakloto
gelžbetoninių gaminių ardymas</t>
  </si>
  <si>
    <t>Gelžbetoninių krantinių atramų ardymas</t>
  </si>
  <si>
    <t>Gelžbetoninių šlaitų tvirtinimo ardymas</t>
  </si>
  <si>
    <t>Gelžbetoninių laiptų ardymas</t>
  </si>
  <si>
    <t>Statybinių gelžbetoninių atliekų kasimas ekskavatoriais, pakrovimas į
autosavivarčius ir išvežimas Rangovo pasirinktu atstumu</t>
  </si>
  <si>
    <t>1.13</t>
  </si>
  <si>
    <t>Esamų elektros ir ryšių inžinerinių tinklų pakabinimas darbų metu ant naudojant surenkamus apsauginius vamzdžius, atramas kabančius lynus, jų inkaravimą ir apsauginių vamzdžių pritvirtinimą prie kabačių lynų</t>
  </si>
  <si>
    <t>2. Krantinių atramų įrengimas</t>
  </si>
  <si>
    <t>Grunto iškasimas išvežant Rangovo pasirinktu atstumu (1% darbų atliekami
rankiniu būdu)</t>
  </si>
  <si>
    <t>Polių Ø800 mm iki 8 m gylio įrengimas</t>
  </si>
  <si>
    <t>Įrangos polių bandymui įrengimas</t>
  </si>
  <si>
    <t>Polių bandymas apkrova</t>
  </si>
  <si>
    <t>Grunto pagrindo planiravimas rankiniu būdu prieš  betonuojant kraštinių atramų
rostverkus</t>
  </si>
  <si>
    <t>Skaldos fr. 0/45 sluoksnio h=20 cm įrengimas ir sutankinimas prieš betonuojant
krantinių atramų rostverkus</t>
  </si>
  <si>
    <t>Krantinių atramų rostverkų monolitnimas iš C35/45-XC4-XF4-XD3 klasės
betono</t>
  </si>
  <si>
    <t>Armatūros kraštinių atramų rostverkams montavimas</t>
  </si>
  <si>
    <t>kg</t>
  </si>
  <si>
    <t>Krantinių atramų liemens ir sparnų betonavimas iš C35/45-XC4-XF4-XD3
klasės betono</t>
  </si>
  <si>
    <r>
      <t>m</t>
    </r>
    <r>
      <rPr>
        <sz val="10"/>
        <color theme="1"/>
        <rFont val="Aptos Narrow"/>
        <family val="2"/>
      </rPr>
      <t>³</t>
    </r>
  </si>
  <si>
    <t>Krantinių atramų armavimas</t>
  </si>
  <si>
    <t>2.11</t>
  </si>
  <si>
    <t>Krantinių atramų paviršių valymas prieš padengiant teptine hidroizoliacija</t>
  </si>
  <si>
    <r>
      <t>m</t>
    </r>
    <r>
      <rPr>
        <sz val="10"/>
        <color theme="1"/>
        <rFont val="Aptos Narrow"/>
        <family val="2"/>
      </rPr>
      <t>²</t>
    </r>
  </si>
  <si>
    <t>2.12</t>
  </si>
  <si>
    <t>Dviejų sluoksnių teptinės bituminės hidroizoliacijos įrengimas</t>
  </si>
  <si>
    <t>2.13</t>
  </si>
  <si>
    <t>Konstrukcijų užpylimas gerai drenuojančiu gruntu</t>
  </si>
  <si>
    <t>2.14</t>
  </si>
  <si>
    <t>Skaldos prizmių įrengimas</t>
  </si>
  <si>
    <t>2.15</t>
  </si>
  <si>
    <t>Surenkamų gulekšnių montavimas (gulekšniai gaminami gamykloje)
(betonas C25/30-XC2)</t>
  </si>
  <si>
    <t>2.16</t>
  </si>
  <si>
    <t>Monolitinio ruožo tarp gulekšnių įrengimas iš C25/30-XC2 klasės betono</t>
  </si>
  <si>
    <t>2.17</t>
  </si>
  <si>
    <t>Išlyginamojo betono sluoksnio iš C30/37-XC2-XF3 klasės betono įrengimas ant
gulekšnių tvid=9,3 cm</t>
  </si>
  <si>
    <t>2.18</t>
  </si>
  <si>
    <t>Surenkamų pereinamųjų plokščių montavimas (betonas C 30/37-XC4-XF4)</t>
  </si>
  <si>
    <t>2.19</t>
  </si>
  <si>
    <t>Tarpų tarp pereinamųjų plokščių ir krantinių atramų užpildymas
C30/37-XC4-XF4 klasės betono</t>
  </si>
  <si>
    <t>2.20</t>
  </si>
  <si>
    <r>
      <t xml:space="preserve">Tarpų tarp turėklinių blokų ir atramų sumonolitinimas C35/45-XC4-XF4-XD3
</t>
    </r>
    <r>
      <rPr>
        <sz val="11"/>
        <color theme="1"/>
        <rFont val="Times New Roman"/>
        <family val="1"/>
        <charset val="186"/>
      </rPr>
      <t>klasės betonu</t>
    </r>
  </si>
  <si>
    <t>2.21</t>
  </si>
  <si>
    <t>Betoninių paviršių plovimas aukštu slėgiu prieš klojant išlyginamąjį sluoksnį</t>
  </si>
  <si>
    <t>2.22</t>
  </si>
  <si>
    <t>Išlyginamojo sluoksnio hvid.=4,0 cm įrengimas (betonas C30/37-XC2-XF3)</t>
  </si>
  <si>
    <t>2.23</t>
  </si>
  <si>
    <t>Betoninių paviršių plovimas aukštu slėgiu prieš klojant hidroizoliaciją</t>
  </si>
  <si>
    <t>2.24</t>
  </si>
  <si>
    <t>Dviejų sluoksnių bituminės prilydomosios hidroizoliacijos įrengimas</t>
  </si>
  <si>
    <t>2.25</t>
  </si>
  <si>
    <t>2,0 cm storio apsauginio asfalto sluoksnio ant hidroizoliacijos klojamas
rankiniu būdu</t>
  </si>
  <si>
    <t>2.26</t>
  </si>
  <si>
    <t>Pagrindo sluoksnio iš skaldos mineralinių medžiagų mišinio įrengimas
h=0,15-0,418 m</t>
  </si>
  <si>
    <t>2.27</t>
  </si>
  <si>
    <t>Kelio juodų dangų paviršiaus gruntavimas polimerais modifikuota bitumo
emulsija</t>
  </si>
  <si>
    <t>2.28</t>
  </si>
  <si>
    <t>Prizmės iš asfalto mišinio AC 22/32 PS įrengimas rankiniu būdu</t>
  </si>
  <si>
    <t>2.29</t>
  </si>
  <si>
    <t>2.30</t>
  </si>
  <si>
    <t>Skersinių siūlių pagruntavimas karštu bitumu h = 0,14 m</t>
  </si>
  <si>
    <t>2.31</t>
  </si>
  <si>
    <t>Pagrindo sluoksnio iš asfalto mišinio AC 22/32 PS su PMB
(sluoksnis 14,0 cm storio, klotuvas iki 500 t/h)</t>
  </si>
  <si>
    <t>2.32</t>
  </si>
  <si>
    <t>2.33</t>
  </si>
  <si>
    <t>Prizmės iš asfalto mišinio AC 16 AS įrengimas rankiniu būdu</t>
  </si>
  <si>
    <t>2.34</t>
  </si>
  <si>
    <t>2.35</t>
  </si>
  <si>
    <t>Skersinių siūlių pagruntavimas karštu bitumu h = 0,08 m</t>
  </si>
  <si>
    <t>2.36</t>
  </si>
  <si>
    <t>Apatinio dangos sluoksnio iš asfalto mišinio AC 16 AS su PMB
(sluoksnis 8,0 cm storio, klotuvas iki 500 t/h)</t>
  </si>
  <si>
    <t>2.37</t>
  </si>
  <si>
    <t>2.38</t>
  </si>
  <si>
    <t>Skersinių siūlių pagruntavimas karštu bitumu h = 0,04 m</t>
  </si>
  <si>
    <t>2.39</t>
  </si>
  <si>
    <t>Dvisluoksnės dangos viršutinio sluoksnio įrengimas  iš viršutinio dangos
 sluoksnio asfalto SMA 8 S su PMB (sluoksnis 4,0 cm storio, klotuvas iki 500 t/h)</t>
  </si>
  <si>
    <t>2.40</t>
  </si>
  <si>
    <t>Gruntavimas prieš sandarinimo juostos įrengimą</t>
  </si>
  <si>
    <t>2.41</t>
  </si>
  <si>
    <t>Siūlių hermetizavimas sandarinimo juosta</t>
  </si>
  <si>
    <t>2.42</t>
  </si>
  <si>
    <t>Betoninių paviršių plovimas aukštu slėgiu</t>
  </si>
  <si>
    <t>2.43</t>
  </si>
  <si>
    <t>Betoninių paviršių padengimas elastine dažų sistema</t>
  </si>
  <si>
    <t>2.44</t>
  </si>
  <si>
    <t>Metalinių apsauginių atitvarų H1 W4 A įrengimas</t>
  </si>
  <si>
    <t>2.45</t>
  </si>
  <si>
    <t>Betoninių kelio bordiūrų 1000x300x150 mm įrengimas
ant betoninio C20/25 klasės pagrindo</t>
  </si>
  <si>
    <t>2.46</t>
  </si>
  <si>
    <t>Betoninių vejos bordiūrų 1000x200x80 mm įrengimas
ant betoninio C20/25 klasės pagrindo</t>
  </si>
  <si>
    <t>2.47</t>
  </si>
  <si>
    <t>Šalitilčio plokščių betoninių paviršių plovimas aukštu slėgiu prieš padengiant
epoksidine danga</t>
  </si>
  <si>
    <t>2.48</t>
  </si>
  <si>
    <t>Betoninių paviršių gruntavimas prieš padengiant epoksidinę dangą</t>
  </si>
  <si>
    <t>2.49</t>
  </si>
  <si>
    <t>Šalitilčio plokščių padengimas epoksidine danga su smėlio pabarstu</t>
  </si>
  <si>
    <t>2.50</t>
  </si>
  <si>
    <t>Šalitilčio plokščių padengimas UV viršutine apsaugine danga</t>
  </si>
  <si>
    <t>2.51</t>
  </si>
  <si>
    <t>Išlyginamojo sluoksnio iš nesurištojo mineralinių medžiagų mišinio įrengimas,
fr. 0/5 (dulkių kiekis iki 5 %), h = 0,03 m</t>
  </si>
  <si>
    <t>2.52</t>
  </si>
  <si>
    <t>Betoninių trinkelių 200x100x80 dangos įrengimas (pilkos spalvos)</t>
  </si>
  <si>
    <t>2.53</t>
  </si>
  <si>
    <t>Mineralinių medžiagų mišinio sluoksnio įrengimas po laiptais ir atraminėmis
sienelėmis</t>
  </si>
  <si>
    <t>2.54</t>
  </si>
  <si>
    <r>
      <t xml:space="preserve">Laiptų monolitinimas iš C35/45-XC4-XF4-XD3 </t>
    </r>
    <r>
      <rPr>
        <sz val="11"/>
        <color theme="1"/>
        <rFont val="Times New Roman"/>
        <family val="1"/>
        <charset val="186"/>
      </rPr>
      <t>klasės betono</t>
    </r>
  </si>
  <si>
    <t>2.55</t>
  </si>
  <si>
    <t>Armatūros laiptams montavimas</t>
  </si>
  <si>
    <t>2.56</t>
  </si>
  <si>
    <r>
      <t xml:space="preserve">Atraminių sienelių laiptams monolitinimas iš C35/45-XC4-XF4-XD3 </t>
    </r>
    <r>
      <rPr>
        <sz val="11"/>
        <color theme="1"/>
        <rFont val="Times New Roman"/>
        <family val="1"/>
        <charset val="186"/>
      </rPr>
      <t>klasės
betono</t>
    </r>
  </si>
  <si>
    <t>2.57</t>
  </si>
  <si>
    <t>Armatūros atraminėms sienelėms montavimas</t>
  </si>
  <si>
    <t>2.58</t>
  </si>
  <si>
    <t>Polių Ø300 mm iki 1,2 m gylio  įrengimas</t>
  </si>
  <si>
    <t>2.59</t>
  </si>
  <si>
    <t>Karštai cinkuotų plieninių turėklų montavimas laiptams</t>
  </si>
  <si>
    <t>2.60</t>
  </si>
  <si>
    <t>Temperatūrinės siūlės įrengimas</t>
  </si>
  <si>
    <t>2.61</t>
  </si>
  <si>
    <t>Polių Ø500 mm iki 4 m gylio įrengimas</t>
  </si>
  <si>
    <t>2.62</t>
  </si>
  <si>
    <r>
      <t xml:space="preserve">Atraminių sienelių monolitinimas iš C35/45-XC4-XF4-XD3 </t>
    </r>
    <r>
      <rPr>
        <sz val="11"/>
        <color theme="1"/>
        <rFont val="Times New Roman"/>
        <family val="1"/>
        <charset val="186"/>
      </rPr>
      <t>klasės betono</t>
    </r>
  </si>
  <si>
    <t>2.63</t>
  </si>
  <si>
    <t>Armatūros ir įdėtinių detalių atraminėms sienelėms montavimas</t>
  </si>
  <si>
    <t>2.64</t>
  </si>
  <si>
    <t>Atraminių sienelių paviršių valymas prieš padengiant teptine hidroizoliacija</t>
  </si>
  <si>
    <t>2.65</t>
  </si>
  <si>
    <t>2.66</t>
  </si>
  <si>
    <t>Atraminių sienelių betoninių paviršių plovimas aukšto slėgio vandens srove</t>
  </si>
  <si>
    <t>2.67</t>
  </si>
  <si>
    <t>Atraminių sienelių paviršių padengimas elastine dažų sistema</t>
  </si>
  <si>
    <t>2.68</t>
  </si>
  <si>
    <t>Plieninės spraustasienės įrengimas</t>
  </si>
  <si>
    <t>2.69</t>
  </si>
  <si>
    <t>Plieninės spraustasienės ištraukimas</t>
  </si>
  <si>
    <t>2.70</t>
  </si>
  <si>
    <t>Lietaus nuvedimo sistemos PP DN 200 lietvamzdžių montavimas dalinai
įbetonuojant</t>
  </si>
  <si>
    <t>2.71</t>
  </si>
  <si>
    <t>Surenkamų plastikinių DN160 vamzdžių įmonolitinimas juos įstatant inžinerinių
darbų metu pakabintas inžinerines komunikacijas.</t>
  </si>
  <si>
    <t>2.72</t>
  </si>
  <si>
    <t>DN160 plastikinių vamzdžių įmonolitinimas inžinerinėms komunikacijoms</t>
  </si>
  <si>
    <t>2.73</t>
  </si>
  <si>
    <t>DN110 plastikinių vamzdžių įmonolitinimas inžinerinėms komunikacijoms</t>
  </si>
  <si>
    <t>Iš viso skyriuje 2, Eur be PVM</t>
  </si>
  <si>
    <t>3. Perdangos įrengimas</t>
  </si>
  <si>
    <t>Elastomerinių atraminių guolių su tvirtinimu įrengimas</t>
  </si>
  <si>
    <t>Surenkamų perdangos sijų montavimas (sijos gaminamos gamykloje)
(betonas C35/45-XC4-XF4-XD3)</t>
  </si>
  <si>
    <r>
      <t xml:space="preserve">Sijų sumonolitinimas C35/45-XC4-XF4-XD3 </t>
    </r>
    <r>
      <rPr>
        <sz val="11"/>
        <color theme="1"/>
        <rFont val="Times New Roman"/>
        <family val="1"/>
        <charset val="186"/>
      </rPr>
      <t>klasės betonu</t>
    </r>
  </si>
  <si>
    <t>Armatūros sijų sumonolitinimui montavimas</t>
  </si>
  <si>
    <t>Surenkamų turėklinių blokų įrengimas (turėkliniai blokai gaminami gamykloje)
(betonas C35/45-XC4-XF4-XD3)</t>
  </si>
  <si>
    <t>Monolitinių turėklų blokų dalių įrengimas iš C35/45-XC4-XF4-XD3 klasės
betono</t>
  </si>
  <si>
    <t>Monolitinių turėklinių blokų dalių armavimas</t>
  </si>
  <si>
    <t>Tarpų tarp turėklinių blokų užtaisymas sandarinimo mastika</t>
  </si>
  <si>
    <t>Vandens nuleidimo šulinėlių įmonolitinimas</t>
  </si>
  <si>
    <r>
      <t>Vandens nuleidimo nuo hidroizoliacijos šulin</t>
    </r>
    <r>
      <rPr>
        <sz val="11"/>
        <color rgb="FF000000"/>
        <rFont val="TimesNewRoman"/>
      </rPr>
      <t>ė</t>
    </r>
    <r>
      <rPr>
        <sz val="11"/>
        <color rgb="FF000000"/>
        <rFont val="Times New Roman"/>
        <family val="1"/>
        <charset val="186"/>
      </rPr>
      <t>li</t>
    </r>
    <r>
      <rPr>
        <sz val="11"/>
        <color rgb="FF000000"/>
        <rFont val="TimesNewRoman"/>
      </rPr>
      <t>ų</t>
    </r>
    <r>
      <rPr>
        <sz val="11"/>
        <color rgb="FF000000"/>
        <rFont val="Times New Roman"/>
        <family val="1"/>
        <charset val="186"/>
      </rPr>
      <t xml:space="preserve"> </t>
    </r>
    <r>
      <rPr>
        <sz val="11"/>
        <color rgb="FF000000"/>
        <rFont val="TimesNewRoman"/>
      </rPr>
      <t>į</t>
    </r>
    <r>
      <rPr>
        <sz val="11"/>
        <color rgb="FF000000"/>
        <rFont val="Times New Roman"/>
        <family val="1"/>
        <charset val="186"/>
      </rPr>
      <t>rengimas</t>
    </r>
  </si>
  <si>
    <t>Vienprofilinių deformacinių pjūvių įrengimas</t>
  </si>
  <si>
    <t>Perdangos betoninių paviršių plovimas aukštu slėgiu prieš klojant išlyginamąjį
sluoksnį</t>
  </si>
  <si>
    <t>Išlyginamojo sluoksnio iš C30/37-XC2-XF3 klasės betono hvid.=4,5 cm
įrengimas</t>
  </si>
  <si>
    <t>Perdangos betoninių paviršių plovimas aukštu slėgiu prieš klojant hidroizoliaciją</t>
  </si>
  <si>
    <t>Drenažinės juostos įrengimas</t>
  </si>
  <si>
    <t>Lietaus nuvedimo sistemos PP DN 110 lietvamzdžių montavimas tvirtinant prie
konstrukcijos įskaitant ir fasonines dalis</t>
  </si>
  <si>
    <t>Lietaus nuvedimo sistemos PP DN 160 lietvamzdžių montavimas tvirtinant prie
konstrukcijos įskaitant ir fasonines dalis</t>
  </si>
  <si>
    <t>Dviejų sluoksnių bituminės prilydomosios hidroizoliacijos įrengimas (įskaitant
sandarinimo hidroizoliaciją)</t>
  </si>
  <si>
    <t>Cementinio skiedinio sluoksnio h=2,0 cm po šalitilčio plokštėmis įrengimas</t>
  </si>
  <si>
    <t xml:space="preserve">Surenkamų šalitilčio plokščių montavimas (šalitilčio plokštės gaminamos
gamykloje) (betonas C35/45-XC4-XF4-XD3) </t>
  </si>
  <si>
    <t>Tarpų sandarinimas hermetiku h=2,0 cm, b=2,0 cm</t>
  </si>
  <si>
    <r>
      <t xml:space="preserve">Tarpų tarp šalitilčio plokščių sumonolitinimas C35/45-XC4-XF4-XD3 </t>
    </r>
    <r>
      <rPr>
        <sz val="11"/>
        <color theme="1"/>
        <rFont val="Times New Roman"/>
        <family val="1"/>
        <charset val="186"/>
      </rPr>
      <t>klasės
betonu</t>
    </r>
  </si>
  <si>
    <t>Apsauginio asfalto 2 cm storio sluoksnio ant hidroizoliacijos įrengimas</t>
  </si>
  <si>
    <t>3.25</t>
  </si>
  <si>
    <t>Apatinio dangos sluoksnio iš asfalto AC 16 AS su PMB 4,0 cm storio sluoksnio
įrengimas</t>
  </si>
  <si>
    <t>3.26</t>
  </si>
  <si>
    <t>3.27</t>
  </si>
  <si>
    <t>Viršutinio dangos sluoksnio iš asfalto SMA 8 S su PMB 4,0 cm storio sluoksnio įrengimas</t>
  </si>
  <si>
    <t>3.28</t>
  </si>
  <si>
    <t>3.29</t>
  </si>
  <si>
    <t>3.30</t>
  </si>
  <si>
    <t>3.31</t>
  </si>
  <si>
    <t>3.32</t>
  </si>
  <si>
    <t>3.33</t>
  </si>
  <si>
    <t>3.34</t>
  </si>
  <si>
    <t>3.35</t>
  </si>
  <si>
    <t>Perdangos apatinės dalies ir turėklinių blokų betoninių paviršių plovimas aukšto
slėgio vandens srove</t>
  </si>
  <si>
    <t>3.36</t>
  </si>
  <si>
    <t>3.37</t>
  </si>
  <si>
    <t>Karštai cinkuotų plieninių S235 plieno klasės turėklų ir tvirtinimo detalių
įrengimas</t>
  </si>
  <si>
    <t>3.38</t>
  </si>
  <si>
    <t>Smulkiagrūdžio betono (C35/45-XC4-XF4-XD3) arba remontinio mišinio
įrengimas turėklų įmonolitinimui</t>
  </si>
  <si>
    <t>3.39</t>
  </si>
  <si>
    <t>Kiaurymių Ø12 mm lvid=110 mm gręžimas ir paruošimas cheminiam
inkaravimui</t>
  </si>
  <si>
    <t>3.40</t>
  </si>
  <si>
    <t>Cheminės dervos įrengimas inžinerinių tinklų pakabinimo detalių inkaravimui</t>
  </si>
  <si>
    <t>l</t>
  </si>
  <si>
    <t>3.41</t>
  </si>
  <si>
    <t>Tvirtinimo detalių inžinerinių tinklų pakabinimui įrengimas</t>
  </si>
  <si>
    <t>3.42</t>
  </si>
  <si>
    <t>Surenkamų 160 mm skersmens plastikinių vamzdžių montavimas atramose</t>
  </si>
  <si>
    <t>3.43</t>
  </si>
  <si>
    <t>Karštai cinkuotų plieninių apskardinimo detalių ir cinkuotų inkarinių varžtų
įrengimas</t>
  </si>
  <si>
    <t>3.44</t>
  </si>
  <si>
    <t>Kiaurymių Ø6 mm l=60 mm gręžimas</t>
  </si>
  <si>
    <t>4. Kūgių ir prieigų  sutvarkymas</t>
  </si>
  <si>
    <t>Surenkamų atraminių blokų iš C30/37-XC4-XF4 klasės betono tvirtinimui įrengimas ant žvyro fr.0/32 h=10 cm pagrindo (atraminiai blokai gaminami gamykloje)</t>
  </si>
  <si>
    <t>Plastmasinio lietaus kanalizacijos šulinio 600 mm skersmens su visomis reikalingomis jungtimis (dugnai, kinetės, gofruoti vamzdžiai, guminiai sandarinimo žiedai ir kt.) įrengimas (Hvid.=1,50 m)</t>
  </si>
  <si>
    <t>Bordiūrinių ketinių grotelių (D400 apkrovos) lietaus surinkimo d600 mm šuliniams su visomis reikalingomis jungtimis (teleskopiniu vamzdžiu, guminiu sandarinimo žiedu ir kt.) įrengimas</t>
  </si>
  <si>
    <t>Plastikinių Ø200 mm PP vamzdžių klojimas</t>
  </si>
  <si>
    <t>Tarpo tarp vamzdžių ir išleistuvų blokų užmonolitinimas C30/37-XC4-XF4
klasės betonu</t>
  </si>
  <si>
    <t>Šlaitų planiravimas rankiniu būdu</t>
  </si>
  <si>
    <t>Tilto kūgių tvirtinimas betoninėmis plokštėmis (0,49x0,49x0,08 m) ant žvyro fr.0/32 h=10 cm pagrindo tarpus tarp plokščių užpildant C30/37-XC4-XF4 klasės betonu</t>
  </si>
  <si>
    <t>4.8</t>
  </si>
  <si>
    <t>Tarpų tarp atraminių blokų užpildymas C30/37-XC4-XF4 klasės betonu</t>
  </si>
  <si>
    <t>4.9</t>
  </si>
  <si>
    <t>Skaldos sluoksnio po latakas įrengimas</t>
  </si>
  <si>
    <t>4.10</t>
  </si>
  <si>
    <t>Latako montavimas ant h=20 betono pagrindo</t>
  </si>
  <si>
    <t>4.11</t>
  </si>
  <si>
    <t>Surenkamų gelžbetoninių išleistuvo blokų įrengimas iš 
C35/45-XC4-XF4-XD3 klasės betono</t>
  </si>
  <si>
    <t>4.12</t>
  </si>
  <si>
    <t>Tarpų tarp surenkamų išleistuvo blokų sumonolitinimas
 C35/45-XC4-XF4-XD3 betonu suvirinant išleistą armatūrą.</t>
  </si>
  <si>
    <t>4.13</t>
  </si>
  <si>
    <t>Temperatūrinių siūlių tarp vandens nuleidimo latakų montavimas</t>
  </si>
  <si>
    <t>4.14</t>
  </si>
  <si>
    <t>Geotekstile padengiamas plotas</t>
  </si>
  <si>
    <t>4.15</t>
  </si>
  <si>
    <t>Upės vagos tvirtinimas akmenų metinio prizme</t>
  </si>
  <si>
    <t>4.16</t>
  </si>
  <si>
    <t>Upės vagos tvirtinimas akmenų metiniu t=200 mm</t>
  </si>
  <si>
    <t>Iš viso skyriuje 4, Eur be PVM</t>
  </si>
  <si>
    <t>5. Baigiamieji darbai</t>
  </si>
  <si>
    <t>Dirvožemio paskleidimas hvid =15,0 cm ir apsėjimas žole</t>
  </si>
  <si>
    <t>Iš viso žiniaraštyje 2,  Eur be PVM</t>
  </si>
  <si>
    <t>DARBŲ KIEKIŲ ŽINIARAŠTIS NR. 3 – ELEKTRONINIŲ RYŠIŲ (TELEKOMUNIKACIJŲ) DALIS</t>
  </si>
  <si>
    <t>1. Medžiagų žiniaraštis</t>
  </si>
  <si>
    <t>Plastikinis vamzdis D110mm HDPE</t>
  </si>
  <si>
    <t>Sudedamas vamzdis PVC D110x100x3000mm</t>
  </si>
  <si>
    <t>RKŠ 3-5 pusinis šulinio korpusas, viršutinė dalis</t>
  </si>
  <si>
    <t>RKŠ 3-6 pusinis šulinio korpusas, apatinė dalis</t>
  </si>
  <si>
    <t>Lengvo tipo liuko komplektas MTT-L</t>
  </si>
  <si>
    <t>G/b paaukštinimo žiedas</t>
  </si>
  <si>
    <t>Kronšteinai</t>
  </si>
  <si>
    <t>Konsolė</t>
  </si>
  <si>
    <t>2. Darbų žiniaraštis</t>
  </si>
  <si>
    <t>Grunto 1-2 kategorijos kasimas ir užkasimas rankiniu būdu, kai tranšėjos plotis iki 0,8 m</t>
  </si>
  <si>
    <t>Sudedamųjų kabelių apsaugos vamzdžių paklojimas paruoštoje tranšėjoje</t>
  </si>
  <si>
    <t>Polietileninių vamzdžių paklojimas paruoštoje tranšėjoje</t>
  </si>
  <si>
    <t>Polietileninių vamzdžių montavimas prie tilto konstrukcijos (tvirtinimo medžiagos
konstrukcijų dalyje)</t>
  </si>
  <si>
    <t>Sudedamųjų kabelių apsaugos vamzdžių montavimas prie tilto konstrukcijos (tvirtinimo medžiagos konstrukcijų dalyje)</t>
  </si>
  <si>
    <t>Esamų telekomunikacijų šulinių pakeitimas naujais RKŠ-3 šuliniais</t>
  </si>
  <si>
    <t>Kronšteinų pastatymas šulinyje</t>
  </si>
  <si>
    <t>Konsolių pastatymas šulinyje</t>
  </si>
  <si>
    <t>RKŠ-3 šulinių demontavimas</t>
  </si>
  <si>
    <t>Asbocementinio vamzdžio d100 demontavimas</t>
  </si>
  <si>
    <t>Šiukšlių išvežimas</t>
  </si>
  <si>
    <t>Požeminių komunikacijų išpildomoji geodezinė nuotrauka</t>
  </si>
  <si>
    <t>RKKS šulinio kortelė</t>
  </si>
  <si>
    <t>Iš viso žiniaraštyje 3,  Eur be PVM</t>
  </si>
  <si>
    <t>DARBŲ KIEKIŲ ŽINIARAŠTIS NR. 4 – ELEKTROTECHNINĖ. APŠVIETIMO TINKLAI</t>
  </si>
  <si>
    <t>1. Medžiagų ir įrenginių žiniaraštis</t>
  </si>
  <si>
    <t>Betoninis pamatas įleidžiamai esamai 6,0-10,0m viršžeminės dalies aukščio atramai</t>
  </si>
  <si>
    <t>Apsauginė guma gelžbetoniniam pamatui 6,0-10,0m viršžeminės dalies aukščio atramai</t>
  </si>
  <si>
    <t>Vertikalumą reguliuojančių varžtų komplektas</t>
  </si>
  <si>
    <t>0,6/1kV kabelis 4x25 mm2 skersmens aliuminėmis gyslomis , XLPE izoliacija, PVC apvalkalas</t>
  </si>
  <si>
    <t>PVC-U vamzdis D75, tvirtas, sustiprintas, 1250N/5cm, apsauga nuo UV, ugniai, korozijos</t>
  </si>
  <si>
    <t>Vamzdis D75 mm vamzdis, klojimui atviru būdu, ≥750N</t>
  </si>
  <si>
    <t>Gofruotas lankstus vamzdis jungčiai D75 vamzdžiui (dėl temperatūros pokyčių), komplekte mova</t>
  </si>
  <si>
    <t>Galinė mova 25 mm2 skersmens kabeliui</t>
  </si>
  <si>
    <t>Jungiama mova 25 mm2 skersmens kabeliui</t>
  </si>
  <si>
    <t>Giluminis 10 Ω įžeminimo kontūras</t>
  </si>
  <si>
    <t>1.10.1</t>
  </si>
  <si>
    <t>Įžeminimo elektrodas 20x1500mm (karštai cinkuotas plienas); 1kontūrui-7elektrodai</t>
  </si>
  <si>
    <t>1.10.2</t>
  </si>
  <si>
    <t>Antgalis įžeminimo elektrodo įkalimui 20mm</t>
  </si>
  <si>
    <t>1.10.3</t>
  </si>
  <si>
    <t>Įžeminimo elektrodo įkalimo galvutė 20mm</t>
  </si>
  <si>
    <t>1.10.4</t>
  </si>
  <si>
    <t>Gnybtas įžeminimo elektrodo sujungimui su cinkuota juosta</t>
  </si>
  <si>
    <t>Cinkuota juosta 25x4mm</t>
  </si>
  <si>
    <t>Signalinė juosta</t>
  </si>
  <si>
    <t>Kabelių žymenys</t>
  </si>
  <si>
    <t>1.14</t>
  </si>
  <si>
    <t>Remontinis vamzdis esamo kabelio apsaugai D110/100 darbų metu</t>
  </si>
  <si>
    <t>1.15</t>
  </si>
  <si>
    <t>Žvyras pakloto įrengimui</t>
  </si>
  <si>
    <t>2. Darbų kiekių žiniaraštis</t>
  </si>
  <si>
    <t>Tranšėjos ≤ 1,0m gylio iškasimas ir užpylimas klojant vieną vamzdį rankiniu būdu</t>
  </si>
  <si>
    <t>Tranšėjos ≤ 1,0m gylio iškasimas ir užpylimas klojant du vamzdžius rankiniu
būdu</t>
  </si>
  <si>
    <t>Vamzdžio D75mm paklojimas tranšėjoje</t>
  </si>
  <si>
    <t>Vamzdžio D75mm paklojimas po tiltu ant konstruktyvinėje dalyje numatytų tvirtinimo elementų</t>
  </si>
  <si>
    <t xml:space="preserve">Gofruoto lankstaus D75 vamzdžio jungties montavimas </t>
  </si>
  <si>
    <t>Kabelio iki 3kg 4x25 mm2 skersmens aliuminio gyslomis paklojimas (vamzdyje)</t>
  </si>
  <si>
    <t>Kabelio iki 3kg 4x25 mm2 skersmens aliuminio gyslomis paklojimas (atramoje iki gnybtų dėžutės)</t>
  </si>
  <si>
    <t>Esamo kabelio 25mm2 skersmens atjungimas nuo apratų gnybtų</t>
  </si>
  <si>
    <t>Esamo kabelio atkasimas ties išmontuojamom atramom</t>
  </si>
  <si>
    <t>Esamo kabelio 4x25mm2 skersmens montavimas atramoje</t>
  </si>
  <si>
    <t>Signalinės juostos paklojimas vienam vamzdžiui</t>
  </si>
  <si>
    <t>Signalinės juostos paklojimas dviems vamzdžiams</t>
  </si>
  <si>
    <t>Pakloto įrengimas 1-am vamzdžiui</t>
  </si>
  <si>
    <t>Pakloto įrengimas 2-am vamzdžiui</t>
  </si>
  <si>
    <t>Įžeminimo kontūro įrengimas</t>
  </si>
  <si>
    <t>Įžeminimo kontūro matavimas</t>
  </si>
  <si>
    <t>Įžeminimo taškų pereinamosios varžos matavimas</t>
  </si>
  <si>
    <t>vnt</t>
  </si>
  <si>
    <t>Kabelio izoliacijos varžos matavimas</t>
  </si>
  <si>
    <t xml:space="preserve">Tariamosios varžos fazė-nulis matavimas </t>
  </si>
  <si>
    <t>Elektros linijų fazavimas, kai įtampa tinkle iki 1kV</t>
  </si>
  <si>
    <t>Esamų atramų atjungimas nuo įžeminimo įrenginio</t>
  </si>
  <si>
    <t>Atramų prijungimas prie įžeminimo įrenginio</t>
  </si>
  <si>
    <t>Betoninio pamato įleidžiamai 9,0m viršžeminės dalies aukščio atramai montavimas</t>
  </si>
  <si>
    <t>Esamos atramos 9,0m sukščio su gembe, šviestuvu išmontavimas / sumontavimas į naują pamatą</t>
  </si>
  <si>
    <t>Galinės movos montavimas 25mm2 skersmens AL kabeliui vidaus sąlygomis</t>
  </si>
  <si>
    <t>Jungiamos movos montavimas 25mm2 skersmens AL kabeliui lauko sąlygomis</t>
  </si>
  <si>
    <t>Remontinio vamzdžio D110/100mm2 skersmens montavimas veikiančiam kabeliui, ruošiant kabelio išramstymui</t>
  </si>
  <si>
    <t>Esamų kabelinių linijų išramstymas, vykdant tilto kapitalinio remonto darbus</t>
  </si>
  <si>
    <t>Remontinio vamzdžio D110/100mm skersmens montavimas veikiančiai esamai kabelinei linijai, įskaitant tranšėjos iškasimo/užkasimo darbus</t>
  </si>
  <si>
    <t>Vamzdžio galų hermetizavimas</t>
  </si>
  <si>
    <t>Kabelių žymėjimas</t>
  </si>
  <si>
    <t>Plotų išlyginimas</t>
  </si>
  <si>
    <r>
      <t>m</t>
    </r>
    <r>
      <rPr>
        <sz val="12"/>
        <color theme="1"/>
        <rFont val="Aptos Narrow"/>
        <family val="2"/>
      </rPr>
      <t>²</t>
    </r>
  </si>
  <si>
    <t>Grunto sutankinimas</t>
  </si>
  <si>
    <r>
      <t>m</t>
    </r>
    <r>
      <rPr>
        <sz val="12"/>
        <color theme="1"/>
        <rFont val="Aptos Narrow"/>
        <family val="2"/>
      </rPr>
      <t>³</t>
    </r>
  </si>
  <si>
    <t>Išpildomosios nuotraukos atlikimas</t>
  </si>
  <si>
    <t>Leidimas kasimo darbams</t>
  </si>
  <si>
    <t>Eur</t>
  </si>
  <si>
    <t>Kitų tarnybų atstovų iškvietimas</t>
  </si>
  <si>
    <t>Geodeziniai nužymėjimai</t>
  </si>
  <si>
    <t>Tšk.</t>
  </si>
  <si>
    <t xml:space="preserve">Esamų pamatų išmontavimas ir išvežimas </t>
  </si>
  <si>
    <t>Iš viso žiniaraštyje 4,  Eur be PVM</t>
  </si>
  <si>
    <t xml:space="preserve">Valstybinės reikšmės krašto kelio 229 Aristava–Kėdainiai–Cinkiškiai ruožo nuo 7,05 iki 7,10 km
kapitalinio remonto techninis darbo projektas </t>
  </si>
  <si>
    <t>DARBŲ KIEKIŲ ŽINIARAŠČIŲ SANTRAUKA</t>
  </si>
  <si>
    <t>Darbų kiekių žin. nr.</t>
  </si>
  <si>
    <t>Žiniaraščio pavadinimas</t>
  </si>
  <si>
    <t>Vertė, EUR be PVM</t>
  </si>
  <si>
    <t>Susiekimo dalis</t>
  </si>
  <si>
    <t>Konstrukciju dalis</t>
  </si>
  <si>
    <t>Elektroninių ryšių (telekomunikacijų)</t>
  </si>
  <si>
    <t>Elektrotechninė. Apšvietimo tinklai</t>
  </si>
  <si>
    <t>Elektrotechninė. Esamų elektros įrenginių iškėlimas/apsaugojimas. ISK24-80579*</t>
  </si>
  <si>
    <t>nevertinti</t>
  </si>
  <si>
    <t>Vertės į pasiūlymo formą</t>
  </si>
  <si>
    <t>Iš viso žiniaraščiuose (Eur be PVM):</t>
  </si>
  <si>
    <t>Žiniaraščio priedas</t>
  </si>
  <si>
    <t>Vykdant valstybinės reikšmės kelių rekonstravimo/remonto darbus:
1.	darbų metu nuardyti kelio elementai (toliau – medžiagos), įvertinus jų būklę, turi būti maksimaliai panaudojami pakartotinai tame pačiame projekte;
2.	susidarančios medžiagos, kurios nenaudojamos projekte ir nėra priskiriamos negražinamoms medžiagoms transportuojamos į AB „Via Lietuva“ nurodytas sandėliavimo vietą (-as), parenkant optimaliausią atstumą:
1) AB „Kelių priežiūra“ Ukmergės kelių tarnybos Širvintų meistrija, Zibalų g. 55, Širvintos.
2) AB „Kelių priežiūra“ Panevėžio kelių tarnybos Panevėžio meistrijos Karsakiškio gamybinė bazė, Kakūnų k., Karsakiškio sen., Panevėžio r.
3) AB „Kelių priežiūra“ Kretingos kelių tarnybos Plungės meistrija, Stoties g. 11a, Plungė.
4) AB „Kelių priežiūra“ Kėdainių kelių tarnybos Kėdainių meistrija, Birutės g. 4, Kėdainiai.
5) AB „Kelių priežiūra“ Marijampolės kelių tarnybos Marijampolės meistrija, Gamyklų g. 12, Marijampolė.
6) AB „Kelių priežiūra“ Trakų kelių tarnybos Vievio meistrija, Statybininkų g. 16, Vievis.
Į sandėliavimo vietas turi būti gabenami metaliniai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Paslaugos teikėjas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t>
  </si>
  <si>
    <r>
      <rPr>
        <b/>
        <sz val="10"/>
        <rFont val="Times New Roman"/>
        <family val="1"/>
        <charset val="186"/>
      </rPr>
      <t>Negražinamos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mediena yra laikomi negražinamomis medžiagomis. Jos sąmatoje turi būti nurodytos atskira (-omis) eilute (- ėmis) su minuso ženklu. Šios medžiagos lieka rangovui.
Mediena (išskyrus krūmus, šakas,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</si>
  <si>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negražinamų medžiagų sąrašą ir (ar) kurių neįmanoma panaudoti antrą kartą, kaip atliekos turi būti sutvarkomos rangovo pagal galiojančius aplinkos apsaugos reikalavimus (paslaugos teikėjas privalo įsivertinti visas su tvarkymu susijusias išlaidas).</t>
    </r>
  </si>
  <si>
    <t>Asfaltbetonio dangos frezavimas ir išvežimas į sandeliavimo aikštelę (negrįžtamoji medžiaga; tikslus įkainis: 11,20 Eur be PVM/m3; bet to įrašoma su minuso ženklu, atitinkamai mažėja pasiūlymo kaina).</t>
  </si>
  <si>
    <t>Esamo pagrindo iš nesurištųjų mineralinių medžiagų grįžtamosios medžiagos išardymas ir išvežimas į sandeliavimo aikštelę  (negrįžtamoji medžiaga; tikslus įkainis: 6,00 Eur be PVM/m3; bet to įrašoma su minuso ženklu, atitinkamai mažėja pasiūlymo kaina).</t>
  </si>
  <si>
    <t>Negrąžinamos medžiagos (nufrezuotas asfaltas) (vieneto kaina yra lygi 11,20 Eur/m3) (sąmatoje įvertinamas su minuso ženklu, atitinkamai sumažėja pasiūlymo kaina)</t>
  </si>
  <si>
    <t>Grindinio  grįžtamosios medžiagos išardymas ir išvežimas į sandeliavimo aikštelę (negrįžtamoji medžiaga; tikslus įkainis: 40,50 Eur be PVM/m3; be t,o įrašoma su minuso ženklu, atitinkamai mažėja pasiūlymo kaina)</t>
  </si>
  <si>
    <t>SPS priedas Nr. 16</t>
  </si>
  <si>
    <t>DARBŲ KIEKIŲ ŽINIARAŠČIAI IR SANTRAUKA</t>
  </si>
  <si>
    <t xml:space="preserve">Pastabos:
 1. Rangovas statybvietės išlaidose arba laisvai pasirinktoje (-ose) darbų kiekių žiniaraščių eilutėje (-ėse) turi įsivertinti visus su sutarties vykdymu susijusius dokumentus (įskaitant deklaracijos apie statybos užbaigimą parengimą ir perdavimą užsakovui).
2.*– Elektrotechnikos (AB "Energijos skirstymo operatorius" tinklai) dalies darbus atliks AB "Energijos skirstymo operatorius" rangovas ir apmokės AB "Via Lietuva"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</si>
</sst>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0"/>
  </numFmts>
  <fonts count="30">
    <font>
      <sz val="11"/>
      <color theme="1"/>
      <name val="Calibri"/>
      <family val="2"/>
      <charset val="186"/>
      <scheme val="minor"/>
    </font>
    <font>
      <sz val="11"/>
      <color theme="1"/>
      <name val="Calibri"/>
      <family val="2"/>
      <scheme val="minor"/>
    </font>
    <font>
      <sz val="11"/>
      <color rgb="FF000000"/>
      <name val="Calibri"/>
      <family val="2"/>
      <charset val="186"/>
    </font>
    <font>
      <b/>
      <sz val="11"/>
      <name val="Times New Roman"/>
      <family val="1"/>
      <charset val="186"/>
    </font>
    <font>
      <sz val="11"/>
      <name val="Times New Roman"/>
      <family val="1"/>
      <charset val="186"/>
    </font>
    <font>
      <b/>
      <sz val="11"/>
      <color rgb="FF000000"/>
      <name val="Times New Roman"/>
      <family val="1"/>
      <charset val="186"/>
    </font>
    <font>
      <sz val="11"/>
      <color theme="1"/>
      <name val="Times New Roman"/>
      <family val="1"/>
      <charset val="186"/>
    </font>
    <font>
      <b/>
      <sz val="11"/>
      <color theme="1"/>
      <name val="Times New Roman"/>
      <family val="1"/>
      <charset val="186"/>
    </font>
    <font>
      <sz val="8"/>
      <name val="Calibri"/>
      <family val="2"/>
      <charset val="186"/>
      <scheme val="minor"/>
    </font>
    <font>
      <b/>
      <sz val="11"/>
      <color rgb="FFFF0000"/>
      <name val="Times New Roman"/>
      <family val="1"/>
      <charset val="186"/>
    </font>
    <font>
      <sz val="10"/>
      <name val="Times New Roman"/>
      <family val="1"/>
      <charset val="186"/>
    </font>
    <font>
      <b/>
      <sz val="10"/>
      <name val="Times New Roman"/>
      <family val="1"/>
      <charset val="186"/>
    </font>
    <font>
      <sz val="10"/>
      <name val="Arial"/>
      <family val="2"/>
      <charset val="186"/>
    </font>
    <font>
      <i/>
      <sz val="10"/>
      <name val="Times New Roman"/>
      <family val="1"/>
      <charset val="186"/>
    </font>
    <font>
      <sz val="11"/>
      <color rgb="FF000000"/>
      <name val="Times New Roman"/>
      <family val="1"/>
      <charset val="186"/>
    </font>
    <font>
      <sz val="10"/>
      <color theme="1"/>
      <name val="Times New Roman"/>
      <family val="1"/>
      <charset val="186"/>
    </font>
    <font>
      <b/>
      <sz val="12"/>
      <color rgb="FF000000"/>
      <name val="Times New Roman"/>
      <family val="1"/>
      <charset val="186"/>
    </font>
    <font>
      <b/>
      <sz val="10"/>
      <color theme="1"/>
      <name val="Times New Roman"/>
      <family val="1"/>
      <charset val="186"/>
    </font>
    <font>
      <i/>
      <sz val="10"/>
      <color theme="1"/>
      <name val="Times New Roman"/>
      <family val="1"/>
      <charset val="186"/>
    </font>
    <font>
      <b/>
      <i/>
      <sz val="11"/>
      <color rgb="FFFF0000"/>
      <name val="Times New Roman"/>
      <family val="1"/>
      <charset val="186"/>
    </font>
    <font>
      <sz val="11"/>
      <color theme="1"/>
      <name val="Calibri"/>
      <family val="2"/>
      <charset val="186"/>
      <scheme val="minor"/>
    </font>
    <font>
      <i/>
      <sz val="10"/>
      <color rgb="FFFF0000"/>
      <name val="Times New Roman"/>
      <family val="1"/>
      <charset val="186"/>
    </font>
    <font>
      <sz val="11"/>
      <color theme="1"/>
      <name val="Calibri"/>
      <family val="2"/>
      <scheme val="minor"/>
    </font>
    <font>
      <sz val="11"/>
      <color indexed="8"/>
      <name val="Times New Roman"/>
      <family val="1"/>
      <charset val="186"/>
    </font>
    <font>
      <sz val="10"/>
      <color rgb="FF000000"/>
      <name val="Times New Roman"/>
      <family val="1"/>
      <charset val="186"/>
    </font>
    <font>
      <sz val="12"/>
      <color theme="1"/>
      <name val="Times New Roman"/>
      <family val="1"/>
      <charset val="186"/>
    </font>
    <font>
      <sz val="10"/>
      <color theme="1"/>
      <name val="Aptos Narrow"/>
      <family val="2"/>
    </font>
    <font>
      <sz val="11"/>
      <color rgb="FF000000"/>
      <name val="TimesNewRoman"/>
    </font>
    <font>
      <sz val="12"/>
      <color theme="1"/>
      <name val="Aptos Narrow"/>
      <family val="2"/>
    </font>
    <font>
      <i/>
      <sz val="11"/>
      <color theme="1"/>
      <name val="Times New Roman"/>
      <family val="1"/>
      <charset val="186"/>
    </font>
  </fonts>
  <fills count="8">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2"/>
        <bgColor indexed="64"/>
      </patternFill>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top style="medium">
        <color indexed="64"/>
      </top>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right style="medium">
        <color indexed="64"/>
      </right>
      <top style="medium">
        <color indexed="64"/>
      </top>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thin">
        <color indexed="64"/>
      </bottom>
      <diagonal/>
    </border>
  </borders>
  <cellStyleXfs count="10">
    <xf numFmtId="0" fontId="0" fillId="0" borderId="0"/>
    <xf numFmtId="0" fontId="2" fillId="0" borderId="0" applyNumberFormat="0" applyBorder="0" applyProtection="0"/>
    <xf numFmtId="0" fontId="2" fillId="0" borderId="0" applyNumberFormat="0" applyBorder="0" applyProtection="0"/>
    <xf numFmtId="0" fontId="2" fillId="0" borderId="0"/>
    <xf numFmtId="0" fontId="2" fillId="0" borderId="0"/>
    <xf numFmtId="0" fontId="12" fillId="0" borderId="0"/>
    <xf numFmtId="0" fontId="20" fillId="0" borderId="0"/>
    <xf numFmtId="0" fontId="20" fillId="0" borderId="0"/>
    <xf numFmtId="0" fontId="22" fillId="0" borderId="0"/>
    <xf numFmtId="0" fontId="1" fillId="0" borderId="0"/>
  </cellStyleXfs>
  <cellXfs count="250">
    <xf numFmtId="0" fontId="0" fillId="0" borderId="0" xfId="0"/>
    <xf numFmtId="4" fontId="4" fillId="3" borderId="1" xfId="4" applyNumberFormat="1" applyFont="1" applyFill="1" applyBorder="1" applyAlignment="1" applyProtection="1">
      <alignment horizontal="center" vertical="center" wrapText="1"/>
      <protection locked="0"/>
    </xf>
    <xf numFmtId="164" fontId="4" fillId="3" borderId="1" xfId="0" applyNumberFormat="1" applyFont="1" applyFill="1" applyBorder="1" applyAlignment="1" applyProtection="1">
      <alignment horizontal="center" vertical="center"/>
      <protection locked="0"/>
    </xf>
    <xf numFmtId="0" fontId="5" fillId="0" borderId="0" xfId="1" applyFont="1" applyAlignment="1" applyProtection="1">
      <alignment horizontal="center" vertical="center" wrapText="1"/>
    </xf>
    <xf numFmtId="0" fontId="5" fillId="0" borderId="0" xfId="1" applyNumberFormat="1" applyFont="1" applyAlignment="1" applyProtection="1">
      <alignment horizontal="center" vertical="center" wrapText="1"/>
    </xf>
    <xf numFmtId="49" fontId="4" fillId="0" borderId="1" xfId="0" applyNumberFormat="1" applyFont="1" applyBorder="1" applyAlignment="1">
      <alignment horizontal="center" vertical="center"/>
    </xf>
    <xf numFmtId="49" fontId="4" fillId="0" borderId="1" xfId="0" applyNumberFormat="1" applyFont="1" applyBorder="1" applyAlignment="1">
      <alignment horizontal="center" vertical="center" wrapText="1"/>
    </xf>
    <xf numFmtId="0" fontId="10" fillId="0" borderId="0" xfId="0" applyFont="1"/>
    <xf numFmtId="0" fontId="11"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vertical="center"/>
    </xf>
    <xf numFmtId="0" fontId="11" fillId="0" borderId="1" xfId="0" applyFont="1" applyBorder="1" applyAlignment="1">
      <alignment horizontal="right" vertical="center"/>
    </xf>
    <xf numFmtId="0" fontId="13" fillId="0" borderId="0" xfId="0" applyFont="1" applyAlignment="1">
      <alignment horizontal="left" vertical="center"/>
    </xf>
    <xf numFmtId="0" fontId="10" fillId="0" borderId="0" xfId="0" applyFont="1" applyAlignment="1">
      <alignment horizontal="left" vertical="center"/>
    </xf>
    <xf numFmtId="0" fontId="13" fillId="0" borderId="0" xfId="0" applyFont="1"/>
    <xf numFmtId="0" fontId="4" fillId="0" borderId="1" xfId="0" applyFont="1" applyBorder="1" applyAlignment="1">
      <alignment horizontal="center" vertical="center"/>
    </xf>
    <xf numFmtId="0" fontId="4" fillId="0" borderId="1" xfId="4" applyFont="1" applyBorder="1" applyAlignment="1">
      <alignment horizontal="center" vertical="center"/>
    </xf>
    <xf numFmtId="0" fontId="6" fillId="0" borderId="0" xfId="0" applyFont="1" applyAlignment="1">
      <alignment horizontal="center" vertical="center"/>
    </xf>
    <xf numFmtId="0" fontId="6" fillId="0" borderId="0" xfId="0" applyFont="1" applyAlignment="1" applyProtection="1">
      <alignment horizontal="center" vertical="center"/>
      <protection locked="0"/>
    </xf>
    <xf numFmtId="0" fontId="14" fillId="0" borderId="0" xfId="1" applyFont="1" applyAlignment="1" applyProtection="1">
      <alignment horizontal="center" vertical="center" wrapText="1"/>
    </xf>
    <xf numFmtId="4" fontId="4" fillId="3" borderId="1" xfId="3" applyNumberFormat="1" applyFont="1" applyFill="1" applyBorder="1" applyAlignment="1" applyProtection="1">
      <alignment horizontal="center" vertical="center" wrapText="1"/>
      <protection locked="0"/>
    </xf>
    <xf numFmtId="49" fontId="4" fillId="0" borderId="1" xfId="4" applyNumberFormat="1" applyFont="1" applyBorder="1" applyAlignment="1">
      <alignment horizontal="center" vertical="center"/>
    </xf>
    <xf numFmtId="0" fontId="4" fillId="0" borderId="0" xfId="4" applyFont="1" applyAlignment="1">
      <alignment horizontal="center" vertical="center"/>
    </xf>
    <xf numFmtId="0" fontId="6" fillId="0" borderId="0" xfId="0" applyFont="1" applyProtection="1">
      <protection locked="0"/>
    </xf>
    <xf numFmtId="0" fontId="6" fillId="0" borderId="0" xfId="0" applyFont="1" applyAlignment="1" applyProtection="1">
      <alignment wrapText="1"/>
      <protection locked="0"/>
    </xf>
    <xf numFmtId="0" fontId="6" fillId="0" borderId="0" xfId="0" applyFont="1"/>
    <xf numFmtId="4" fontId="3" fillId="0" borderId="0" xfId="3" applyNumberFormat="1" applyFont="1" applyAlignment="1">
      <alignment horizontal="center" vertical="center" wrapText="1"/>
    </xf>
    <xf numFmtId="0" fontId="3" fillId="0" borderId="0" xfId="4" applyFont="1" applyAlignment="1">
      <alignment horizontal="center" vertical="center"/>
    </xf>
    <xf numFmtId="0" fontId="6" fillId="0" borderId="0" xfId="0" applyFont="1" applyAlignment="1">
      <alignment horizontal="center"/>
    </xf>
    <xf numFmtId="0" fontId="5" fillId="0" borderId="0" xfId="1" applyFont="1" applyAlignment="1" applyProtection="1">
      <alignment horizontal="left" vertical="center" wrapText="1"/>
    </xf>
    <xf numFmtId="0" fontId="4" fillId="0" borderId="1" xfId="0" applyFont="1" applyBorder="1" applyAlignment="1">
      <alignment horizontal="left" vertical="center" wrapText="1"/>
    </xf>
    <xf numFmtId="0" fontId="3" fillId="0" borderId="0" xfId="4" applyFont="1" applyAlignment="1">
      <alignment horizontal="left" vertical="center" wrapText="1"/>
    </xf>
    <xf numFmtId="0" fontId="6" fillId="0" borderId="0" xfId="0" applyFont="1" applyAlignment="1">
      <alignment horizontal="left" vertical="center" wrapText="1"/>
    </xf>
    <xf numFmtId="4" fontId="10" fillId="0" borderId="1" xfId="0" applyNumberFormat="1" applyFont="1" applyBorder="1" applyAlignment="1">
      <alignment horizontal="center" vertical="center"/>
    </xf>
    <xf numFmtId="0" fontId="15" fillId="0" borderId="0" xfId="0" applyFont="1"/>
    <xf numFmtId="4" fontId="7" fillId="0" borderId="7" xfId="0" applyNumberFormat="1" applyFont="1" applyBorder="1" applyAlignment="1" applyProtection="1">
      <alignment horizontal="center" vertical="center"/>
      <protection locked="0"/>
    </xf>
    <xf numFmtId="4" fontId="4" fillId="0" borderId="12" xfId="0" applyNumberFormat="1" applyFont="1" applyBorder="1" applyAlignment="1">
      <alignment horizontal="center" vertical="center" wrapText="1"/>
    </xf>
    <xf numFmtId="0" fontId="4" fillId="0" borderId="14" xfId="0" applyFont="1" applyBorder="1" applyAlignment="1">
      <alignment horizontal="left" vertical="center" wrapText="1"/>
    </xf>
    <xf numFmtId="0" fontId="4" fillId="0" borderId="14" xfId="0" applyFont="1" applyBorder="1" applyAlignment="1">
      <alignment horizontal="center" vertical="center"/>
    </xf>
    <xf numFmtId="4" fontId="4" fillId="0" borderId="15" xfId="0" applyNumberFormat="1" applyFont="1" applyBorder="1" applyAlignment="1">
      <alignment horizontal="center" vertical="center" wrapText="1"/>
    </xf>
    <xf numFmtId="0" fontId="7" fillId="0" borderId="16" xfId="0" applyFont="1" applyBorder="1" applyAlignment="1" applyProtection="1">
      <alignment wrapText="1"/>
      <protection locked="0"/>
    </xf>
    <xf numFmtId="0" fontId="5" fillId="0" borderId="19" xfId="2" applyFont="1" applyBorder="1" applyAlignment="1" applyProtection="1">
      <alignment horizontal="center" vertical="center" wrapText="1"/>
    </xf>
    <xf numFmtId="0" fontId="5" fillId="0" borderId="19" xfId="2" applyFont="1" applyBorder="1" applyAlignment="1" applyProtection="1">
      <alignment horizontal="left" vertical="center" wrapText="1"/>
    </xf>
    <xf numFmtId="0" fontId="5" fillId="0" borderId="19" xfId="2" applyNumberFormat="1" applyFont="1" applyBorder="1" applyAlignment="1" applyProtection="1">
      <alignment horizontal="center" vertical="center" wrapText="1"/>
    </xf>
    <xf numFmtId="0" fontId="5" fillId="0" borderId="19" xfId="1" applyFont="1" applyBorder="1" applyAlignment="1" applyProtection="1">
      <alignment horizontal="center" vertical="center" wrapText="1"/>
    </xf>
    <xf numFmtId="0" fontId="5" fillId="0" borderId="7" xfId="1" applyFont="1" applyBorder="1" applyAlignment="1" applyProtection="1">
      <alignment horizontal="center" vertical="center" wrapText="1"/>
    </xf>
    <xf numFmtId="0" fontId="4" fillId="0" borderId="9" xfId="0" applyFont="1" applyBorder="1" applyAlignment="1">
      <alignment horizontal="left" vertical="center" wrapText="1"/>
    </xf>
    <xf numFmtId="0" fontId="4" fillId="0" borderId="9" xfId="0" applyFont="1" applyBorder="1" applyAlignment="1">
      <alignment horizontal="center" vertical="center"/>
    </xf>
    <xf numFmtId="4" fontId="4" fillId="3" borderId="9" xfId="3" applyNumberFormat="1" applyFont="1" applyFill="1" applyBorder="1" applyAlignment="1" applyProtection="1">
      <alignment horizontal="center" vertical="center" wrapText="1"/>
      <protection locked="0"/>
    </xf>
    <xf numFmtId="4" fontId="4" fillId="0" borderId="10" xfId="0" applyNumberFormat="1" applyFont="1" applyBorder="1" applyAlignment="1">
      <alignment horizontal="center" vertical="center" wrapText="1"/>
    </xf>
    <xf numFmtId="0" fontId="7" fillId="0" borderId="23" xfId="0" applyFont="1" applyBorder="1" applyAlignment="1" applyProtection="1">
      <alignment wrapText="1"/>
      <protection locked="0"/>
    </xf>
    <xf numFmtId="49" fontId="4" fillId="0" borderId="9" xfId="0" applyNumberFormat="1" applyFont="1" applyBorder="1" applyAlignment="1">
      <alignment horizontal="center" vertical="center" wrapText="1"/>
    </xf>
    <xf numFmtId="164" fontId="4" fillId="3" borderId="9" xfId="0" applyNumberFormat="1" applyFont="1" applyFill="1" applyBorder="1" applyAlignment="1" applyProtection="1">
      <alignment horizontal="center" vertical="center"/>
      <protection locked="0"/>
    </xf>
    <xf numFmtId="49" fontId="4" fillId="0" borderId="14" xfId="0" applyNumberFormat="1" applyFont="1" applyBorder="1" applyAlignment="1">
      <alignment horizontal="center" vertical="center"/>
    </xf>
    <xf numFmtId="0" fontId="4" fillId="0" borderId="5" xfId="0" applyFont="1" applyBorder="1" applyAlignment="1">
      <alignment horizontal="center" vertical="center"/>
    </xf>
    <xf numFmtId="4" fontId="4" fillId="0" borderId="25" xfId="0" applyNumberFormat="1" applyFont="1" applyBorder="1" applyAlignment="1">
      <alignment horizontal="center" vertical="center" wrapText="1"/>
    </xf>
    <xf numFmtId="4" fontId="4" fillId="3" borderId="9" xfId="4" applyNumberFormat="1" applyFont="1" applyFill="1" applyBorder="1" applyAlignment="1" applyProtection="1">
      <alignment horizontal="center" vertical="center" wrapText="1"/>
      <protection locked="0"/>
    </xf>
    <xf numFmtId="0" fontId="15" fillId="0" borderId="0" xfId="0" applyFont="1" applyProtection="1">
      <protection locked="0"/>
    </xf>
    <xf numFmtId="0" fontId="17" fillId="0" borderId="16"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18" xfId="0" applyFont="1" applyBorder="1" applyAlignment="1" applyProtection="1">
      <alignment horizontal="center" vertical="center"/>
      <protection locked="0"/>
    </xf>
    <xf numFmtId="0" fontId="18" fillId="0" borderId="24" xfId="0" applyFont="1" applyBorder="1" applyAlignment="1" applyProtection="1">
      <alignment horizontal="center" vertical="center" wrapText="1"/>
      <protection locked="0"/>
    </xf>
    <xf numFmtId="0" fontId="18" fillId="0" borderId="11" xfId="0" applyFont="1" applyBorder="1" applyAlignment="1" applyProtection="1">
      <alignment horizontal="center" vertical="center" wrapText="1"/>
      <protection locked="0"/>
    </xf>
    <xf numFmtId="0" fontId="18" fillId="0" borderId="8"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4" fillId="4" borderId="1" xfId="0" applyFont="1" applyFill="1" applyBorder="1" applyAlignment="1">
      <alignment horizontal="center" vertical="center"/>
    </xf>
    <xf numFmtId="49" fontId="4" fillId="0" borderId="14" xfId="4" applyNumberFormat="1" applyFont="1" applyBorder="1" applyAlignment="1">
      <alignment horizontal="center" vertical="center"/>
    </xf>
    <xf numFmtId="0" fontId="9" fillId="0" borderId="0" xfId="4" applyFont="1" applyAlignment="1">
      <alignment horizontal="left" vertical="center"/>
    </xf>
    <xf numFmtId="4" fontId="3" fillId="0" borderId="7" xfId="3" applyNumberFormat="1" applyFont="1" applyBorder="1" applyAlignment="1">
      <alignment horizontal="center" vertical="center" wrapText="1"/>
    </xf>
    <xf numFmtId="0" fontId="4" fillId="0" borderId="6" xfId="0" applyFont="1" applyBorder="1" applyAlignment="1">
      <alignment horizontal="left" vertical="center" wrapText="1"/>
    </xf>
    <xf numFmtId="0" fontId="4" fillId="0" borderId="6" xfId="0" applyFont="1" applyBorder="1" applyAlignment="1">
      <alignment horizontal="center" vertical="center"/>
    </xf>
    <xf numFmtId="4" fontId="4" fillId="3" borderId="6" xfId="3" applyNumberFormat="1" applyFont="1" applyFill="1" applyBorder="1" applyAlignment="1" applyProtection="1">
      <alignment horizontal="center" vertical="center" wrapText="1"/>
      <protection locked="0"/>
    </xf>
    <xf numFmtId="165" fontId="4" fillId="0" borderId="1" xfId="0" applyNumberFormat="1" applyFont="1" applyBorder="1" applyAlignment="1">
      <alignment horizontal="center" vertical="center" wrapText="1"/>
    </xf>
    <xf numFmtId="165" fontId="4" fillId="0" borderId="1" xfId="0" applyNumberFormat="1" applyFont="1" applyBorder="1" applyAlignment="1">
      <alignment horizontal="center" vertical="center"/>
    </xf>
    <xf numFmtId="165" fontId="4" fillId="0" borderId="9" xfId="0" applyNumberFormat="1" applyFont="1" applyBorder="1" applyAlignment="1">
      <alignment horizontal="center" vertical="center"/>
    </xf>
    <xf numFmtId="0" fontId="14" fillId="0" borderId="1" xfId="0" applyFont="1" applyBorder="1" applyAlignment="1">
      <alignment vertical="center" wrapText="1"/>
    </xf>
    <xf numFmtId="0" fontId="4" fillId="4" borderId="6" xfId="0" applyFont="1" applyFill="1" applyBorder="1" applyAlignment="1">
      <alignment horizontal="center" vertical="center"/>
    </xf>
    <xf numFmtId="0" fontId="14" fillId="0" borderId="14" xfId="0" applyFont="1" applyBorder="1" applyAlignment="1">
      <alignment vertical="center" wrapText="1"/>
    </xf>
    <xf numFmtId="165" fontId="4" fillId="4" borderId="1" xfId="0" applyNumberFormat="1" applyFont="1" applyFill="1" applyBorder="1" applyAlignment="1">
      <alignment horizontal="center" vertical="center"/>
    </xf>
    <xf numFmtId="0" fontId="4" fillId="4" borderId="1" xfId="0" applyFont="1" applyFill="1" applyBorder="1" applyAlignment="1">
      <alignment horizontal="left" vertical="center" wrapText="1"/>
    </xf>
    <xf numFmtId="4" fontId="4" fillId="3" borderId="31" xfId="4" applyNumberFormat="1" applyFont="1" applyFill="1" applyBorder="1" applyAlignment="1" applyProtection="1">
      <alignment horizontal="center" vertical="center" wrapText="1"/>
      <protection locked="0"/>
    </xf>
    <xf numFmtId="4" fontId="4" fillId="0" borderId="33" xfId="0" applyNumberFormat="1" applyFont="1" applyBorder="1" applyAlignment="1">
      <alignment horizontal="center" vertical="center" wrapText="1"/>
    </xf>
    <xf numFmtId="0" fontId="18" fillId="0" borderId="1"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4" fillId="0" borderId="1" xfId="0" applyFont="1" applyBorder="1" applyAlignment="1">
      <alignment horizontal="center" vertical="center"/>
    </xf>
    <xf numFmtId="0" fontId="18" fillId="0" borderId="1" xfId="0" applyFont="1" applyBorder="1" applyAlignment="1" applyProtection="1">
      <alignment horizontal="center" vertical="center"/>
      <protection locked="0"/>
    </xf>
    <xf numFmtId="4" fontId="4" fillId="0" borderId="32" xfId="0" applyNumberFormat="1" applyFont="1" applyBorder="1" applyAlignment="1">
      <alignment horizontal="center" vertical="center" wrapText="1"/>
    </xf>
    <xf numFmtId="0" fontId="3" fillId="0" borderId="21" xfId="4" applyFont="1" applyBorder="1" applyAlignment="1">
      <alignment horizontal="center" vertical="center"/>
    </xf>
    <xf numFmtId="0" fontId="3" fillId="0" borderId="31" xfId="4" applyFont="1" applyBorder="1" applyAlignment="1">
      <alignment horizontal="center" vertical="center"/>
    </xf>
    <xf numFmtId="164" fontId="4" fillId="3" borderId="20" xfId="0" applyNumberFormat="1" applyFont="1" applyFill="1" applyBorder="1" applyAlignment="1" applyProtection="1">
      <alignment horizontal="center" vertical="center"/>
      <protection locked="0"/>
    </xf>
    <xf numFmtId="0" fontId="4" fillId="0" borderId="31" xfId="4" applyFont="1" applyBorder="1" applyAlignment="1">
      <alignment horizontal="center" vertical="center"/>
    </xf>
    <xf numFmtId="0" fontId="6" fillId="0" borderId="1" xfId="0" applyFont="1" applyBorder="1" applyAlignment="1">
      <alignment horizontal="justify" vertical="center" wrapText="1"/>
    </xf>
    <xf numFmtId="164" fontId="4" fillId="3" borderId="17" xfId="0" applyNumberFormat="1" applyFont="1" applyFill="1" applyBorder="1" applyAlignment="1" applyProtection="1">
      <alignment horizontal="center" vertical="center"/>
      <protection locked="0"/>
    </xf>
    <xf numFmtId="0" fontId="6" fillId="0" borderId="1" xfId="0" applyFont="1" applyBorder="1" applyAlignment="1">
      <alignment vertical="center" wrapText="1"/>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4" xfId="0" applyFont="1" applyBorder="1" applyAlignment="1">
      <alignment horizontal="center" vertical="center" wrapText="1"/>
    </xf>
    <xf numFmtId="0" fontId="18" fillId="0" borderId="14" xfId="0" applyFont="1" applyBorder="1" applyAlignment="1" applyProtection="1">
      <alignment horizontal="center" vertical="center" wrapText="1"/>
      <protection locked="0"/>
    </xf>
    <xf numFmtId="164" fontId="4" fillId="3" borderId="22" xfId="0" applyNumberFormat="1" applyFont="1" applyFill="1" applyBorder="1" applyAlignment="1" applyProtection="1">
      <alignment horizontal="center" vertical="center"/>
      <protection locked="0"/>
    </xf>
    <xf numFmtId="0" fontId="6" fillId="0" borderId="36" xfId="0" applyFont="1" applyBorder="1" applyAlignment="1" applyProtection="1">
      <alignment wrapText="1"/>
      <protection locked="0"/>
    </xf>
    <xf numFmtId="4" fontId="3" fillId="0" borderId="33" xfId="3" applyNumberFormat="1" applyFont="1" applyBorder="1" applyAlignment="1">
      <alignment horizontal="center" vertical="center" wrapText="1"/>
    </xf>
    <xf numFmtId="0" fontId="14" fillId="0" borderId="14" xfId="0" applyFont="1" applyBorder="1" applyAlignment="1">
      <alignment horizontal="center" vertical="center"/>
    </xf>
    <xf numFmtId="0" fontId="4" fillId="0" borderId="5" xfId="0" applyFont="1" applyBorder="1" applyAlignment="1">
      <alignment horizontal="left" vertical="center" wrapText="1"/>
    </xf>
    <xf numFmtId="4" fontId="21" fillId="0" borderId="1" xfId="0" applyNumberFormat="1" applyFont="1" applyBorder="1" applyAlignment="1">
      <alignment horizontal="center" vertical="center"/>
    </xf>
    <xf numFmtId="0" fontId="5" fillId="0" borderId="32" xfId="1" applyFont="1" applyBorder="1" applyAlignment="1" applyProtection="1">
      <alignment horizontal="center" vertical="center" wrapText="1"/>
    </xf>
    <xf numFmtId="4" fontId="4" fillId="0" borderId="37" xfId="0" applyNumberFormat="1" applyFont="1" applyBorder="1" applyAlignment="1">
      <alignment horizontal="center" vertical="center" wrapText="1"/>
    </xf>
    <xf numFmtId="49" fontId="4" fillId="0" borderId="6" xfId="0" applyNumberFormat="1" applyFont="1" applyBorder="1" applyAlignment="1">
      <alignment horizontal="center" vertical="center"/>
    </xf>
    <xf numFmtId="165" fontId="4" fillId="0" borderId="6" xfId="0" applyNumberFormat="1" applyFont="1" applyBorder="1" applyAlignment="1">
      <alignment horizontal="center" vertical="center"/>
    </xf>
    <xf numFmtId="165" fontId="4" fillId="0" borderId="14" xfId="0" applyNumberFormat="1" applyFont="1" applyBorder="1" applyAlignment="1">
      <alignment horizontal="center" vertical="center"/>
    </xf>
    <xf numFmtId="0" fontId="18" fillId="0" borderId="18" xfId="0" applyFont="1" applyBorder="1" applyAlignment="1" applyProtection="1">
      <alignment horizontal="center" vertical="center" wrapText="1"/>
      <protection locked="0"/>
    </xf>
    <xf numFmtId="4" fontId="4" fillId="3" borderId="6" xfId="4" applyNumberFormat="1" applyFont="1" applyFill="1" applyBorder="1" applyAlignment="1" applyProtection="1">
      <alignment horizontal="center" vertical="center" wrapText="1"/>
      <protection locked="0"/>
    </xf>
    <xf numFmtId="0" fontId="14" fillId="0" borderId="1" xfId="0" applyFont="1" applyBorder="1" applyAlignment="1">
      <alignment horizontal="left" vertical="center" wrapText="1"/>
    </xf>
    <xf numFmtId="0" fontId="4" fillId="0" borderId="6" xfId="4" applyFont="1" applyBorder="1" applyAlignment="1">
      <alignment horizontal="center" vertical="center"/>
    </xf>
    <xf numFmtId="0" fontId="18" fillId="4" borderId="18" xfId="0" applyFont="1" applyFill="1" applyBorder="1" applyAlignment="1" applyProtection="1">
      <alignment horizontal="center" vertical="center" wrapText="1"/>
      <protection locked="0"/>
    </xf>
    <xf numFmtId="49" fontId="4" fillId="0" borderId="35" xfId="4" applyNumberFormat="1" applyFont="1" applyBorder="1" applyAlignment="1">
      <alignment horizontal="center" vertical="center"/>
    </xf>
    <xf numFmtId="0" fontId="4" fillId="4" borderId="14" xfId="0" applyFont="1" applyFill="1" applyBorder="1" applyAlignment="1">
      <alignment horizontal="center" vertical="center"/>
    </xf>
    <xf numFmtId="165" fontId="4" fillId="4" borderId="14" xfId="0" applyNumberFormat="1" applyFont="1" applyFill="1" applyBorder="1" applyAlignment="1">
      <alignment horizontal="center" vertical="center"/>
    </xf>
    <xf numFmtId="0" fontId="4" fillId="0" borderId="35" xfId="0" applyFont="1" applyBorder="1" applyAlignment="1">
      <alignment horizontal="left" vertical="center" wrapText="1"/>
    </xf>
    <xf numFmtId="0" fontId="4" fillId="0" borderId="35" xfId="0" applyFont="1" applyBorder="1" applyAlignment="1">
      <alignment horizontal="center" vertical="center"/>
    </xf>
    <xf numFmtId="165" fontId="4" fillId="0" borderId="6" xfId="4" applyNumberFormat="1" applyFont="1" applyBorder="1" applyAlignment="1">
      <alignment horizontal="center" vertical="center"/>
    </xf>
    <xf numFmtId="165" fontId="4" fillId="0" borderId="9" xfId="4" applyNumberFormat="1" applyFont="1" applyBorder="1" applyAlignment="1">
      <alignment horizontal="center" vertical="center"/>
    </xf>
    <xf numFmtId="165" fontId="4" fillId="0" borderId="1" xfId="4" applyNumberFormat="1" applyFont="1" applyBorder="1" applyAlignment="1">
      <alignment horizontal="center" vertical="center"/>
    </xf>
    <xf numFmtId="0" fontId="18" fillId="0" borderId="14" xfId="0" applyFont="1" applyBorder="1" applyAlignment="1" applyProtection="1">
      <alignment horizontal="center" vertical="center"/>
      <protection locked="0"/>
    </xf>
    <xf numFmtId="4" fontId="4" fillId="3" borderId="20" xfId="3" applyNumberFormat="1" applyFont="1" applyFill="1" applyBorder="1" applyAlignment="1" applyProtection="1">
      <alignment horizontal="center" vertical="center" wrapText="1"/>
      <protection locked="0"/>
    </xf>
    <xf numFmtId="4" fontId="4" fillId="3" borderId="17" xfId="3" applyNumberFormat="1" applyFont="1" applyFill="1" applyBorder="1" applyAlignment="1" applyProtection="1">
      <alignment horizontal="center" vertical="center" wrapText="1"/>
      <protection locked="0"/>
    </xf>
    <xf numFmtId="4" fontId="4" fillId="3" borderId="4" xfId="3" applyNumberFormat="1" applyFont="1" applyFill="1" applyBorder="1" applyAlignment="1" applyProtection="1">
      <alignment horizontal="center" vertical="center" wrapText="1"/>
      <protection locked="0"/>
    </xf>
    <xf numFmtId="4" fontId="4" fillId="3" borderId="34" xfId="3" applyNumberFormat="1" applyFont="1" applyFill="1" applyBorder="1" applyAlignment="1" applyProtection="1">
      <alignment horizontal="center" vertical="center" wrapText="1"/>
      <protection locked="0"/>
    </xf>
    <xf numFmtId="4" fontId="4" fillId="3" borderId="38" xfId="3" applyNumberFormat="1" applyFont="1" applyFill="1" applyBorder="1" applyAlignment="1" applyProtection="1">
      <alignment horizontal="center" vertical="center" wrapText="1"/>
      <protection locked="0"/>
    </xf>
    <xf numFmtId="0" fontId="6" fillId="0" borderId="6" xfId="0" applyFont="1" applyBorder="1" applyAlignment="1">
      <alignment vertical="center" wrapText="1"/>
    </xf>
    <xf numFmtId="0" fontId="6" fillId="0" borderId="14" xfId="0" applyFont="1" applyBorder="1" applyAlignment="1">
      <alignment vertical="center" wrapText="1"/>
    </xf>
    <xf numFmtId="0" fontId="6" fillId="0" borderId="1" xfId="0" applyFont="1" applyBorder="1" applyAlignment="1">
      <alignment horizontal="center" vertical="center"/>
    </xf>
    <xf numFmtId="0" fontId="25" fillId="0" borderId="1" xfId="0" applyFont="1" applyBorder="1" applyAlignment="1">
      <alignment vertical="center" wrapText="1"/>
    </xf>
    <xf numFmtId="0" fontId="25" fillId="0" borderId="1" xfId="0" applyFont="1" applyBorder="1" applyAlignment="1">
      <alignment horizontal="center" vertical="center"/>
    </xf>
    <xf numFmtId="0" fontId="25" fillId="0" borderId="6" xfId="0" applyFont="1" applyBorder="1" applyAlignment="1">
      <alignment vertical="center" wrapText="1"/>
    </xf>
    <xf numFmtId="0" fontId="25" fillId="0" borderId="6" xfId="0" applyFont="1" applyBorder="1" applyAlignment="1">
      <alignment horizontal="center" vertical="center"/>
    </xf>
    <xf numFmtId="0" fontId="25" fillId="0" borderId="14" xfId="0" applyFont="1" applyBorder="1" applyAlignment="1">
      <alignment vertical="center" wrapText="1"/>
    </xf>
    <xf numFmtId="0" fontId="25" fillId="0" borderId="14" xfId="0" applyFont="1" applyBorder="1" applyAlignment="1">
      <alignment horizontal="center" vertical="center"/>
    </xf>
    <xf numFmtId="165" fontId="4" fillId="4" borderId="6" xfId="0" applyNumberFormat="1" applyFont="1" applyFill="1" applyBorder="1" applyAlignment="1">
      <alignment horizontal="center" vertical="center"/>
    </xf>
    <xf numFmtId="4" fontId="4" fillId="6" borderId="12" xfId="0" applyNumberFormat="1" applyFont="1" applyFill="1" applyBorder="1" applyAlignment="1">
      <alignment horizontal="center" vertical="center" wrapText="1"/>
    </xf>
    <xf numFmtId="164" fontId="4" fillId="3" borderId="14" xfId="0" applyNumberFormat="1" applyFont="1" applyFill="1" applyBorder="1" applyAlignment="1" applyProtection="1">
      <alignment horizontal="center" vertical="center"/>
      <protection locked="0"/>
    </xf>
    <xf numFmtId="0" fontId="4" fillId="4" borderId="14" xfId="0" applyFont="1" applyFill="1" applyBorder="1" applyAlignment="1">
      <alignment horizontal="left" vertical="center" wrapText="1"/>
    </xf>
    <xf numFmtId="0" fontId="4" fillId="4" borderId="6" xfId="0" applyFont="1" applyFill="1" applyBorder="1" applyAlignment="1">
      <alignment horizontal="left" vertical="center" wrapText="1"/>
    </xf>
    <xf numFmtId="0" fontId="3" fillId="0" borderId="36" xfId="4" applyFont="1" applyBorder="1" applyAlignment="1">
      <alignment horizontal="center" vertical="center"/>
    </xf>
    <xf numFmtId="0" fontId="3" fillId="0" borderId="39" xfId="4" applyFont="1" applyBorder="1" applyAlignment="1">
      <alignment horizontal="left" vertical="center" wrapText="1"/>
    </xf>
    <xf numFmtId="0" fontId="23" fillId="0" borderId="14" xfId="0" applyFont="1" applyBorder="1" applyAlignment="1">
      <alignment vertical="center"/>
    </xf>
    <xf numFmtId="0" fontId="4" fillId="7" borderId="1" xfId="0" applyFont="1" applyFill="1" applyBorder="1" applyAlignment="1">
      <alignment horizontal="center" vertical="center"/>
    </xf>
    <xf numFmtId="0" fontId="4" fillId="7" borderId="9" xfId="0" applyFont="1" applyFill="1" applyBorder="1" applyAlignment="1">
      <alignment horizontal="center" vertical="center"/>
    </xf>
    <xf numFmtId="0" fontId="4" fillId="7" borderId="31" xfId="0" applyFont="1" applyFill="1" applyBorder="1" applyAlignment="1">
      <alignment horizontal="center" vertical="center"/>
    </xf>
    <xf numFmtId="0" fontId="10" fillId="0" borderId="1" xfId="0" applyFont="1" applyBorder="1" applyAlignment="1">
      <alignment vertical="center" wrapText="1"/>
    </xf>
    <xf numFmtId="4" fontId="4" fillId="0" borderId="40" xfId="0" applyNumberFormat="1" applyFont="1" applyBorder="1" applyAlignment="1">
      <alignment horizontal="center" vertical="center" wrapText="1"/>
    </xf>
    <xf numFmtId="0" fontId="15" fillId="0" borderId="36" xfId="0" applyFont="1" applyBorder="1" applyProtection="1">
      <protection locked="0"/>
    </xf>
    <xf numFmtId="0" fontId="3" fillId="0" borderId="16" xfId="4" applyFont="1" applyBorder="1" applyAlignment="1">
      <alignment horizontal="center" vertical="center"/>
    </xf>
    <xf numFmtId="0" fontId="3" fillId="0" borderId="19" xfId="4" applyFont="1" applyBorder="1" applyAlignment="1">
      <alignment horizontal="center" vertical="center"/>
    </xf>
    <xf numFmtId="0" fontId="4" fillId="0" borderId="19" xfId="4" applyFont="1" applyBorder="1" applyAlignment="1">
      <alignment horizontal="center" vertical="center"/>
    </xf>
    <xf numFmtId="4" fontId="4" fillId="3" borderId="26" xfId="3" applyNumberFormat="1" applyFont="1" applyFill="1" applyBorder="1" applyAlignment="1" applyProtection="1">
      <alignment horizontal="center" vertical="center" wrapText="1"/>
      <protection locked="0"/>
    </xf>
    <xf numFmtId="0" fontId="7" fillId="0" borderId="0" xfId="0" applyFont="1" applyAlignment="1" applyProtection="1">
      <alignment wrapText="1"/>
      <protection locked="0"/>
    </xf>
    <xf numFmtId="4" fontId="7" fillId="0" borderId="0" xfId="0" applyNumberFormat="1" applyFont="1" applyAlignment="1" applyProtection="1">
      <alignment horizontal="center" vertical="center"/>
      <protection locked="0"/>
    </xf>
    <xf numFmtId="0" fontId="4" fillId="0" borderId="27" xfId="0" applyFont="1" applyBorder="1" applyAlignment="1">
      <alignment horizontal="center" vertical="center"/>
    </xf>
    <xf numFmtId="0" fontId="4" fillId="0" borderId="2" xfId="0" applyFont="1" applyBorder="1" applyAlignment="1">
      <alignment horizontal="center" vertical="center"/>
    </xf>
    <xf numFmtId="0" fontId="4" fillId="0" borderId="41" xfId="0" applyFont="1" applyBorder="1" applyAlignment="1">
      <alignment horizontal="center" vertical="center"/>
    </xf>
    <xf numFmtId="0" fontId="25" fillId="0" borderId="9" xfId="0" applyFont="1" applyBorder="1" applyAlignment="1">
      <alignment horizontal="center" vertical="center"/>
    </xf>
    <xf numFmtId="0" fontId="6" fillId="0" borderId="9" xfId="0" applyFont="1" applyBorder="1" applyAlignment="1">
      <alignment vertical="center" wrapText="1"/>
    </xf>
    <xf numFmtId="0" fontId="6" fillId="0" borderId="9" xfId="0" applyFont="1" applyBorder="1" applyAlignment="1">
      <alignment horizontal="center" vertical="center"/>
    </xf>
    <xf numFmtId="0" fontId="6" fillId="0" borderId="1" xfId="0" applyFont="1" applyBorder="1" applyAlignment="1">
      <alignment vertical="center"/>
    </xf>
    <xf numFmtId="0" fontId="6" fillId="0" borderId="14" xfId="0" applyFont="1" applyBorder="1" applyAlignment="1">
      <alignment horizontal="center" vertical="center"/>
    </xf>
    <xf numFmtId="0" fontId="15" fillId="0" borderId="17"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38" xfId="0" applyFont="1" applyBorder="1" applyAlignment="1">
      <alignment horizontal="center" vertical="center" wrapText="1"/>
    </xf>
    <xf numFmtId="0" fontId="14" fillId="0" borderId="9" xfId="0" applyFont="1" applyBorder="1" applyAlignment="1">
      <alignment vertical="center" wrapText="1"/>
    </xf>
    <xf numFmtId="0" fontId="14" fillId="0" borderId="1" xfId="0" applyFont="1" applyBorder="1" applyAlignment="1">
      <alignment vertical="center"/>
    </xf>
    <xf numFmtId="0" fontId="14" fillId="0" borderId="2" xfId="0" applyFont="1" applyBorder="1" applyAlignment="1">
      <alignment vertical="center" wrapText="1"/>
    </xf>
    <xf numFmtId="0" fontId="14" fillId="0" borderId="2" xfId="0" applyFont="1" applyBorder="1" applyAlignment="1">
      <alignment vertical="center"/>
    </xf>
    <xf numFmtId="0" fontId="6" fillId="0" borderId="2" xfId="0" applyFont="1" applyBorder="1" applyAlignment="1">
      <alignment vertical="center"/>
    </xf>
    <xf numFmtId="0" fontId="6" fillId="0" borderId="2" xfId="0" applyFont="1" applyBorder="1" applyAlignment="1">
      <alignment vertical="center" wrapText="1"/>
    </xf>
    <xf numFmtId="0" fontId="6" fillId="0" borderId="41" xfId="0" applyFont="1" applyBorder="1" applyAlignment="1">
      <alignment vertical="center"/>
    </xf>
    <xf numFmtId="0" fontId="14" fillId="0" borderId="5"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14" fillId="0" borderId="9" xfId="0" applyFont="1" applyBorder="1" applyAlignment="1">
      <alignment horizontal="center" vertical="center"/>
    </xf>
    <xf numFmtId="0" fontId="14" fillId="0" borderId="14" xfId="0" applyFont="1" applyBorder="1" applyAlignment="1">
      <alignment vertical="center"/>
    </xf>
    <xf numFmtId="0" fontId="6" fillId="0" borderId="42" xfId="0" applyFont="1" applyBorder="1" applyAlignment="1">
      <alignment horizontal="justify" vertical="center" wrapText="1"/>
    </xf>
    <xf numFmtId="0" fontId="14" fillId="0" borderId="19" xfId="0" applyFont="1" applyBorder="1" applyAlignment="1">
      <alignment horizontal="center" vertical="center"/>
    </xf>
    <xf numFmtId="0" fontId="6" fillId="0" borderId="9" xfId="0" applyFont="1" applyBorder="1" applyAlignment="1">
      <alignment horizontal="justify" vertical="center" wrapText="1"/>
    </xf>
    <xf numFmtId="0" fontId="14" fillId="0" borderId="1" xfId="0" applyFont="1" applyBorder="1" applyAlignment="1">
      <alignment wrapText="1"/>
    </xf>
    <xf numFmtId="2" fontId="6" fillId="0" borderId="1" xfId="0" applyNumberFormat="1" applyFont="1" applyBorder="1" applyAlignment="1">
      <alignment horizontal="center" vertical="center" wrapText="1"/>
    </xf>
    <xf numFmtId="0" fontId="28" fillId="0" borderId="14" xfId="0" applyFont="1" applyBorder="1" applyAlignment="1">
      <alignment horizontal="center" vertical="center"/>
    </xf>
    <xf numFmtId="0" fontId="25" fillId="0" borderId="9" xfId="0" applyFont="1" applyBorder="1" applyAlignment="1">
      <alignment vertical="center" wrapText="1"/>
    </xf>
    <xf numFmtId="2" fontId="6" fillId="0" borderId="9" xfId="0" applyNumberFormat="1" applyFont="1" applyBorder="1" applyAlignment="1">
      <alignment horizontal="center" vertical="center"/>
    </xf>
    <xf numFmtId="2" fontId="6" fillId="0" borderId="1" xfId="0" applyNumberFormat="1" applyFont="1" applyBorder="1" applyAlignment="1">
      <alignment horizontal="center" vertical="center"/>
    </xf>
    <xf numFmtId="2" fontId="6" fillId="0" borderId="14" xfId="0" applyNumberFormat="1" applyFont="1" applyBorder="1" applyAlignment="1">
      <alignment horizontal="center" vertical="center"/>
    </xf>
    <xf numFmtId="2" fontId="15" fillId="0" borderId="6" xfId="0" applyNumberFormat="1" applyFont="1" applyBorder="1" applyAlignment="1">
      <alignment horizontal="center" vertical="center" wrapText="1"/>
    </xf>
    <xf numFmtId="2" fontId="24" fillId="0" borderId="1" xfId="0" applyNumberFormat="1" applyFont="1" applyBorder="1" applyAlignment="1">
      <alignment horizontal="center" vertical="center" wrapText="1"/>
    </xf>
    <xf numFmtId="2" fontId="15" fillId="0" borderId="1" xfId="0" applyNumberFormat="1" applyFont="1" applyBorder="1" applyAlignment="1">
      <alignment horizontal="center" vertical="center" wrapText="1"/>
    </xf>
    <xf numFmtId="2" fontId="15" fillId="0" borderId="5" xfId="0" applyNumberFormat="1" applyFont="1" applyBorder="1" applyAlignment="1">
      <alignment horizontal="center" vertical="center" wrapText="1"/>
    </xf>
    <xf numFmtId="2" fontId="14" fillId="0" borderId="1" xfId="0" applyNumberFormat="1" applyFont="1" applyBorder="1" applyAlignment="1">
      <alignment horizontal="center" vertical="center"/>
    </xf>
    <xf numFmtId="2" fontId="6" fillId="0" borderId="5" xfId="0" applyNumberFormat="1" applyFont="1" applyBorder="1" applyAlignment="1">
      <alignment horizontal="center" vertical="center"/>
    </xf>
    <xf numFmtId="2" fontId="14" fillId="0" borderId="9" xfId="0" applyNumberFormat="1" applyFont="1" applyBorder="1" applyAlignment="1">
      <alignment horizontal="center" vertical="center"/>
    </xf>
    <xf numFmtId="2" fontId="14" fillId="0" borderId="14" xfId="0" applyNumberFormat="1" applyFont="1" applyBorder="1" applyAlignment="1">
      <alignment horizontal="center" vertical="center"/>
    </xf>
    <xf numFmtId="2" fontId="14" fillId="0" borderId="19" xfId="0" applyNumberFormat="1" applyFont="1" applyBorder="1" applyAlignment="1">
      <alignment horizontal="center" vertical="center"/>
    </xf>
    <xf numFmtId="0" fontId="14" fillId="0" borderId="6" xfId="0" applyFont="1" applyBorder="1" applyAlignment="1">
      <alignment vertical="center"/>
    </xf>
    <xf numFmtId="0" fontId="14" fillId="0" borderId="6" xfId="0" applyFont="1" applyBorder="1" applyAlignment="1">
      <alignment horizontal="center" vertical="center"/>
    </xf>
    <xf numFmtId="2" fontId="14" fillId="0" borderId="6" xfId="0" applyNumberFormat="1" applyFont="1" applyBorder="1" applyAlignment="1">
      <alignment horizontal="center" vertical="center"/>
    </xf>
    <xf numFmtId="0" fontId="4" fillId="0" borderId="44" xfId="0" applyFont="1" applyBorder="1" applyAlignment="1">
      <alignment horizontal="center" vertical="center"/>
    </xf>
    <xf numFmtId="2" fontId="15" fillId="0" borderId="9" xfId="0" applyNumberFormat="1" applyFont="1" applyBorder="1" applyAlignment="1">
      <alignment horizontal="center" vertical="center" wrapText="1"/>
    </xf>
    <xf numFmtId="0" fontId="4" fillId="0" borderId="45" xfId="0" applyFont="1" applyBorder="1" applyAlignment="1">
      <alignment horizontal="center" vertical="center"/>
    </xf>
    <xf numFmtId="2" fontId="6" fillId="0" borderId="6" xfId="0" applyNumberFormat="1" applyFont="1" applyBorder="1" applyAlignment="1">
      <alignment horizontal="center" vertical="center" wrapText="1"/>
    </xf>
    <xf numFmtId="2" fontId="6" fillId="0" borderId="14" xfId="0" applyNumberFormat="1" applyFont="1" applyBorder="1" applyAlignment="1">
      <alignment horizontal="center" vertical="center" wrapText="1"/>
    </xf>
    <xf numFmtId="2" fontId="25" fillId="0" borderId="6" xfId="0" applyNumberFormat="1" applyFont="1" applyBorder="1" applyAlignment="1">
      <alignment horizontal="center" vertical="center"/>
    </xf>
    <xf numFmtId="2" fontId="25" fillId="0" borderId="1" xfId="0" applyNumberFormat="1" applyFont="1" applyBorder="1" applyAlignment="1">
      <alignment horizontal="center" vertical="center"/>
    </xf>
    <xf numFmtId="2" fontId="25" fillId="0" borderId="14" xfId="0" applyNumberFormat="1" applyFont="1" applyBorder="1" applyAlignment="1">
      <alignment horizontal="center" vertical="center"/>
    </xf>
    <xf numFmtId="0" fontId="3" fillId="0" borderId="46" xfId="4" applyFont="1" applyBorder="1" applyAlignment="1">
      <alignment horizontal="left" vertical="center" wrapText="1"/>
    </xf>
    <xf numFmtId="4" fontId="4" fillId="3" borderId="14" xfId="3" applyNumberFormat="1" applyFont="1" applyFill="1" applyBorder="1" applyAlignment="1" applyProtection="1">
      <alignment horizontal="center" vertical="center" wrapText="1"/>
      <protection locked="0"/>
    </xf>
    <xf numFmtId="0" fontId="4" fillId="0" borderId="0" xfId="0" applyFont="1" applyProtection="1">
      <protection locked="0"/>
    </xf>
    <xf numFmtId="0" fontId="13" fillId="0" borderId="18" xfId="0" applyFont="1" applyBorder="1" applyAlignment="1" applyProtection="1">
      <alignment horizontal="center" vertical="center"/>
      <protection locked="0"/>
    </xf>
    <xf numFmtId="4" fontId="4" fillId="3" borderId="14" xfId="4" applyNumberFormat="1" applyFont="1" applyFill="1" applyBorder="1" applyAlignment="1" applyProtection="1">
      <alignment horizontal="center" vertical="center" wrapText="1"/>
      <protection locked="0"/>
    </xf>
    <xf numFmtId="0" fontId="18" fillId="4" borderId="8" xfId="0" applyFont="1" applyFill="1" applyBorder="1" applyAlignment="1" applyProtection="1">
      <alignment horizontal="center" vertical="center" wrapText="1"/>
      <protection locked="0"/>
    </xf>
    <xf numFmtId="0" fontId="4" fillId="4" borderId="9" xfId="0" applyFont="1" applyFill="1" applyBorder="1" applyAlignment="1">
      <alignment horizontal="center" vertical="center"/>
    </xf>
    <xf numFmtId="0" fontId="4" fillId="4" borderId="9" xfId="0" applyFont="1" applyFill="1" applyBorder="1" applyAlignment="1">
      <alignment horizontal="left" vertical="center" wrapText="1"/>
    </xf>
    <xf numFmtId="165" fontId="4" fillId="4" borderId="9" xfId="0" applyNumberFormat="1" applyFont="1" applyFill="1" applyBorder="1" applyAlignment="1">
      <alignment horizontal="center" vertical="center"/>
    </xf>
    <xf numFmtId="4" fontId="4" fillId="6" borderId="10" xfId="0" applyNumberFormat="1" applyFont="1" applyFill="1" applyBorder="1" applyAlignment="1">
      <alignment horizontal="center" vertical="center" wrapText="1"/>
    </xf>
    <xf numFmtId="0" fontId="18" fillId="4" borderId="21" xfId="0" applyFont="1" applyFill="1" applyBorder="1" applyAlignment="1" applyProtection="1">
      <alignment horizontal="center" vertical="center" wrapText="1"/>
      <protection locked="0"/>
    </xf>
    <xf numFmtId="4" fontId="4" fillId="6" borderId="15" xfId="0" applyNumberFormat="1" applyFont="1" applyFill="1" applyBorder="1" applyAlignment="1">
      <alignment horizontal="center" vertical="center" wrapText="1"/>
    </xf>
    <xf numFmtId="0" fontId="10" fillId="0" borderId="0" xfId="0" applyFont="1" applyAlignment="1">
      <alignment horizontal="left" wrapText="1"/>
    </xf>
    <xf numFmtId="0" fontId="10" fillId="0" borderId="0" xfId="0" applyFont="1" applyAlignment="1">
      <alignment horizontal="left"/>
    </xf>
    <xf numFmtId="0" fontId="10" fillId="0" borderId="0" xfId="0" applyFont="1" applyAlignment="1">
      <alignment horizontal="left" vertical="center" wrapText="1"/>
    </xf>
    <xf numFmtId="0" fontId="10" fillId="0" borderId="0" xfId="0" applyFont="1" applyAlignment="1">
      <alignment horizontal="left" vertical="center"/>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13" fillId="0" borderId="0" xfId="0" applyFont="1" applyAlignment="1">
      <alignment horizontal="left" vertical="top" wrapText="1"/>
    </xf>
    <xf numFmtId="0" fontId="13" fillId="0" borderId="0" xfId="0" applyFont="1" applyAlignment="1">
      <alignment horizontal="center" vertical="center" wrapText="1"/>
    </xf>
    <xf numFmtId="0" fontId="5" fillId="5" borderId="28" xfId="1" applyFont="1" applyFill="1" applyBorder="1" applyAlignment="1" applyProtection="1">
      <alignment horizontal="left" vertical="center"/>
    </xf>
    <xf numFmtId="0" fontId="5" fillId="5" borderId="29" xfId="1" applyFont="1" applyFill="1" applyBorder="1" applyAlignment="1" applyProtection="1">
      <alignment horizontal="left" vertical="center"/>
    </xf>
    <xf numFmtId="0" fontId="5" fillId="5" borderId="30" xfId="1" applyFont="1" applyFill="1" applyBorder="1" applyAlignment="1" applyProtection="1">
      <alignment horizontal="left" vertical="center"/>
    </xf>
    <xf numFmtId="0" fontId="16" fillId="2" borderId="28" xfId="1" applyFont="1" applyFill="1" applyBorder="1" applyAlignment="1" applyProtection="1">
      <alignment horizontal="center" vertical="center" wrapText="1"/>
    </xf>
    <xf numFmtId="0" fontId="16" fillId="2" borderId="29" xfId="1" applyFont="1" applyFill="1" applyBorder="1" applyAlignment="1" applyProtection="1">
      <alignment horizontal="center" vertical="center" wrapText="1"/>
    </xf>
    <xf numFmtId="0" fontId="16" fillId="2" borderId="30" xfId="1" applyFont="1" applyFill="1" applyBorder="1" applyAlignment="1" applyProtection="1">
      <alignment horizontal="center" vertical="center" wrapText="1"/>
    </xf>
    <xf numFmtId="0" fontId="19" fillId="0" borderId="24" xfId="0" applyFont="1" applyBorder="1" applyAlignment="1" applyProtection="1">
      <alignment horizontal="center" vertical="center" wrapText="1"/>
      <protection locked="0"/>
    </xf>
    <xf numFmtId="0" fontId="19" fillId="0" borderId="47" xfId="0" applyFont="1" applyBorder="1" applyAlignment="1" applyProtection="1">
      <alignment horizontal="center" vertical="center" wrapText="1"/>
      <protection locked="0"/>
    </xf>
    <xf numFmtId="0" fontId="19" fillId="0" borderId="48" xfId="0" applyFont="1" applyBorder="1" applyAlignment="1" applyProtection="1">
      <alignment horizontal="center" vertical="center" wrapText="1"/>
      <protection locked="0"/>
    </xf>
    <xf numFmtId="0" fontId="16" fillId="2" borderId="29" xfId="1" applyFont="1" applyFill="1" applyBorder="1" applyAlignment="1" applyProtection="1">
      <alignment horizontal="center" vertical="center"/>
    </xf>
    <xf numFmtId="0" fontId="16" fillId="2" borderId="30" xfId="1" applyFont="1" applyFill="1" applyBorder="1" applyAlignment="1" applyProtection="1">
      <alignment horizontal="center" vertical="center"/>
    </xf>
    <xf numFmtId="0" fontId="5" fillId="5" borderId="16" xfId="1" applyFont="1" applyFill="1" applyBorder="1" applyAlignment="1" applyProtection="1">
      <alignment horizontal="left" vertical="center"/>
    </xf>
    <xf numFmtId="0" fontId="5" fillId="5" borderId="19" xfId="1" applyFont="1" applyFill="1" applyBorder="1" applyAlignment="1" applyProtection="1">
      <alignment horizontal="left" vertical="center"/>
    </xf>
    <xf numFmtId="0" fontId="5" fillId="5" borderId="7" xfId="1" applyFont="1" applyFill="1" applyBorder="1" applyAlignment="1" applyProtection="1">
      <alignment horizontal="left" vertical="center"/>
    </xf>
    <xf numFmtId="0" fontId="7" fillId="0" borderId="0" xfId="0" applyFont="1" applyAlignment="1" applyProtection="1">
      <alignment horizontal="center" vertical="center"/>
      <protection locked="0"/>
    </xf>
    <xf numFmtId="0" fontId="7" fillId="0" borderId="0" xfId="0" applyFont="1" applyAlignment="1">
      <alignment horizontal="center" vertical="center" wrapText="1"/>
    </xf>
  </cellXfs>
  <cellStyles count="10">
    <cellStyle name="Įprastas 2" xfId="5" xr:uid="{00000000-0005-0000-0000-000001000000}"/>
    <cellStyle name="Įprastas 2 2" xfId="9" xr:uid="{AE1A62FE-8BF5-4E6A-BB7A-C9398D1C167B}"/>
    <cellStyle name="Normal" xfId="0" builtinId="0"/>
    <cellStyle name="Normal 2 2" xfId="1" xr:uid="{00000000-0005-0000-0000-000002000000}"/>
    <cellStyle name="Normal 3" xfId="4" xr:uid="{00000000-0005-0000-0000-000003000000}"/>
    <cellStyle name="Normal 6" xfId="8" xr:uid="{CB2C27C4-63CC-4033-8DF9-6E1550482385}"/>
    <cellStyle name="Normal 7" xfId="6" xr:uid="{06F7A39C-6AF5-4A55-81E0-1BAA663B647D}"/>
    <cellStyle name="Normal 7 2" xfId="7" xr:uid="{D47740ED-060F-4173-80F7-9045BA9D7A66}"/>
    <cellStyle name="TableStyleLight1" xfId="3" xr:uid="{00000000-0005-0000-0000-000004000000}"/>
    <cellStyle name="TableStyleLight1 2"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J70"/>
  <sheetViews>
    <sheetView tabSelected="1" topLeftCell="A19" zoomScale="82" zoomScaleNormal="82" zoomScaleSheetLayoutView="115" workbookViewId="0">
      <selection activeCell="M24" sqref="M24"/>
    </sheetView>
  </sheetViews>
  <sheetFormatPr defaultColWidth="9.109375" defaultRowHeight="13.8"/>
  <cols>
    <col min="1" max="1" width="36.33203125" style="57" customWidth="1"/>
    <col min="2" max="2" width="7.6640625" style="28" customWidth="1"/>
    <col min="3" max="3" width="75" style="32" customWidth="1"/>
    <col min="4" max="4" width="9.109375" style="17"/>
    <col min="5" max="5" width="16.33203125" style="17" customWidth="1"/>
    <col min="6" max="6" width="19.88671875" style="18" customWidth="1"/>
    <col min="7" max="7" width="16.5546875" style="25" customWidth="1"/>
    <col min="8" max="8" width="17.6640625" style="23" customWidth="1"/>
    <col min="9" max="9" width="13.33203125" style="23" customWidth="1"/>
    <col min="10" max="16384" width="9.109375" style="23"/>
  </cols>
  <sheetData>
    <row r="3" spans="1:8">
      <c r="F3" s="248" t="s">
        <v>480</v>
      </c>
    </row>
    <row r="4" spans="1:8">
      <c r="F4" s="248"/>
    </row>
    <row r="5" spans="1:8">
      <c r="C5" s="249" t="s">
        <v>481</v>
      </c>
      <c r="F5" s="248"/>
    </row>
    <row r="6" spans="1:8" ht="14.4" thickBot="1"/>
    <row r="7" spans="1:8" ht="18" customHeight="1" thickBot="1">
      <c r="A7" s="237" t="s">
        <v>0</v>
      </c>
      <c r="B7" s="238"/>
      <c r="C7" s="238"/>
      <c r="D7" s="238"/>
      <c r="E7" s="238"/>
      <c r="F7" s="238"/>
      <c r="G7" s="239"/>
    </row>
    <row r="8" spans="1:8" ht="7.95" customHeight="1" thickBot="1">
      <c r="B8" s="3"/>
      <c r="C8" s="29"/>
      <c r="D8" s="3"/>
      <c r="E8" s="4"/>
      <c r="F8" s="19"/>
      <c r="G8" s="3"/>
    </row>
    <row r="9" spans="1:8" ht="14.4" customHeight="1" thickBot="1">
      <c r="A9" s="234" t="s">
        <v>1</v>
      </c>
      <c r="B9" s="235"/>
      <c r="C9" s="235"/>
      <c r="D9" s="235"/>
      <c r="E9" s="235"/>
      <c r="F9" s="235"/>
      <c r="G9" s="236"/>
    </row>
    <row r="10" spans="1:8" ht="62.4" customHeight="1" thickBot="1">
      <c r="A10" s="58" t="s">
        <v>2</v>
      </c>
      <c r="B10" s="41" t="s">
        <v>3</v>
      </c>
      <c r="C10" s="42" t="s">
        <v>4</v>
      </c>
      <c r="D10" s="41" t="s">
        <v>5</v>
      </c>
      <c r="E10" s="43" t="s">
        <v>6</v>
      </c>
      <c r="F10" s="44" t="s">
        <v>7</v>
      </c>
      <c r="G10" s="104" t="s">
        <v>8</v>
      </c>
    </row>
    <row r="11" spans="1:8">
      <c r="A11" s="59" t="s">
        <v>9</v>
      </c>
      <c r="B11" s="70" t="s">
        <v>10</v>
      </c>
      <c r="C11" s="46" t="s">
        <v>11</v>
      </c>
      <c r="D11" s="15" t="s">
        <v>12</v>
      </c>
      <c r="E11" s="47">
        <v>0.05</v>
      </c>
      <c r="F11" s="48"/>
      <c r="G11" s="36">
        <f>ROUND((E11*F11),2)</f>
        <v>0</v>
      </c>
    </row>
    <row r="12" spans="1:8">
      <c r="A12" s="60" t="s">
        <v>9</v>
      </c>
      <c r="B12" s="15" t="s">
        <v>13</v>
      </c>
      <c r="C12" s="69" t="s">
        <v>14</v>
      </c>
      <c r="D12" s="16" t="s">
        <v>15</v>
      </c>
      <c r="E12" s="107">
        <v>285</v>
      </c>
      <c r="F12" s="71"/>
      <c r="G12" s="105">
        <f>ROUND((E12*F12),2)</f>
        <v>0</v>
      </c>
    </row>
    <row r="13" spans="1:8" ht="41.4">
      <c r="A13" s="60" t="s">
        <v>9</v>
      </c>
      <c r="B13" s="15" t="s">
        <v>16</v>
      </c>
      <c r="C13" s="30" t="s">
        <v>17</v>
      </c>
      <c r="D13" s="15" t="s">
        <v>18</v>
      </c>
      <c r="E13" s="73">
        <v>71</v>
      </c>
      <c r="F13" s="20"/>
      <c r="G13" s="36">
        <f t="shared" ref="G13:G22" si="0">ROUND((E13*F13),2)</f>
        <v>0</v>
      </c>
    </row>
    <row r="14" spans="1:8" ht="41.4">
      <c r="A14" s="213" t="s">
        <v>9</v>
      </c>
      <c r="B14" s="15" t="s">
        <v>19</v>
      </c>
      <c r="C14" s="30" t="s">
        <v>476</v>
      </c>
      <c r="D14" s="15" t="s">
        <v>18</v>
      </c>
      <c r="E14" s="73">
        <v>55</v>
      </c>
      <c r="F14" s="20">
        <v>-11.2</v>
      </c>
      <c r="G14" s="36">
        <f t="shared" si="0"/>
        <v>-616</v>
      </c>
      <c r="H14" s="212"/>
    </row>
    <row r="15" spans="1:8" ht="41.4">
      <c r="A15" s="213" t="s">
        <v>9</v>
      </c>
      <c r="B15" s="15" t="s">
        <v>20</v>
      </c>
      <c r="C15" s="30" t="s">
        <v>477</v>
      </c>
      <c r="D15" s="15" t="s">
        <v>18</v>
      </c>
      <c r="E15" s="73">
        <v>80</v>
      </c>
      <c r="F15" s="20">
        <v>-6</v>
      </c>
      <c r="G15" s="36">
        <f t="shared" si="0"/>
        <v>-480</v>
      </c>
      <c r="H15" s="212"/>
    </row>
    <row r="16" spans="1:8" ht="41.4">
      <c r="A16" s="213" t="s">
        <v>9</v>
      </c>
      <c r="B16" s="15" t="s">
        <v>21</v>
      </c>
      <c r="C16" s="30" t="s">
        <v>479</v>
      </c>
      <c r="D16" s="15" t="s">
        <v>18</v>
      </c>
      <c r="E16" s="73">
        <v>16</v>
      </c>
      <c r="F16" s="20">
        <v>-40.5</v>
      </c>
      <c r="G16" s="36">
        <f t="shared" si="0"/>
        <v>-648</v>
      </c>
      <c r="H16" s="212"/>
    </row>
    <row r="17" spans="1:9" ht="27.6">
      <c r="A17" s="213" t="s">
        <v>9</v>
      </c>
      <c r="B17" s="15" t="s">
        <v>22</v>
      </c>
      <c r="C17" s="30" t="s">
        <v>23</v>
      </c>
      <c r="D17" s="15" t="s">
        <v>15</v>
      </c>
      <c r="E17" s="73">
        <v>250</v>
      </c>
      <c r="F17" s="20"/>
      <c r="G17" s="36">
        <f t="shared" si="0"/>
        <v>0</v>
      </c>
      <c r="H17" s="212"/>
    </row>
    <row r="18" spans="1:9" ht="27.6">
      <c r="A18" s="60" t="s">
        <v>9</v>
      </c>
      <c r="B18" s="15" t="s">
        <v>24</v>
      </c>
      <c r="C18" s="30" t="s">
        <v>25</v>
      </c>
      <c r="D18" s="15" t="s">
        <v>26</v>
      </c>
      <c r="E18" s="73">
        <v>55</v>
      </c>
      <c r="F18" s="20"/>
      <c r="G18" s="36">
        <f t="shared" si="0"/>
        <v>0</v>
      </c>
    </row>
    <row r="19" spans="1:9" ht="27.6">
      <c r="A19" s="60" t="s">
        <v>9</v>
      </c>
      <c r="B19" s="15" t="s">
        <v>27</v>
      </c>
      <c r="C19" s="30" t="s">
        <v>28</v>
      </c>
      <c r="D19" s="15" t="s">
        <v>26</v>
      </c>
      <c r="E19" s="73">
        <v>24</v>
      </c>
      <c r="F19" s="20"/>
      <c r="G19" s="36">
        <f t="shared" si="0"/>
        <v>0</v>
      </c>
    </row>
    <row r="20" spans="1:9">
      <c r="A20" s="60" t="s">
        <v>9</v>
      </c>
      <c r="B20" s="15" t="s">
        <v>29</v>
      </c>
      <c r="C20" s="30" t="s">
        <v>30</v>
      </c>
      <c r="D20" s="15" t="s">
        <v>26</v>
      </c>
      <c r="E20" s="73">
        <v>4</v>
      </c>
      <c r="F20" s="20"/>
      <c r="G20" s="36">
        <f t="shared" si="0"/>
        <v>0</v>
      </c>
    </row>
    <row r="21" spans="1:9" ht="61.5" customHeight="1" thickBot="1">
      <c r="A21" s="60" t="s">
        <v>9</v>
      </c>
      <c r="B21" s="15" t="s">
        <v>31</v>
      </c>
      <c r="C21" s="30" t="s">
        <v>32</v>
      </c>
      <c r="D21" s="15" t="s">
        <v>33</v>
      </c>
      <c r="E21" s="73">
        <v>1</v>
      </c>
      <c r="F21" s="20"/>
      <c r="G21" s="36">
        <f t="shared" si="0"/>
        <v>0</v>
      </c>
    </row>
    <row r="22" spans="1:9" ht="28.2" thickBot="1">
      <c r="A22" s="60" t="s">
        <v>9</v>
      </c>
      <c r="B22" s="38" t="s">
        <v>34</v>
      </c>
      <c r="C22" s="37" t="s">
        <v>35</v>
      </c>
      <c r="D22" s="38" t="s">
        <v>36</v>
      </c>
      <c r="E22" s="73">
        <v>1</v>
      </c>
      <c r="F22" s="20"/>
      <c r="G22" s="36">
        <f t="shared" si="0"/>
        <v>0</v>
      </c>
      <c r="H22" s="40" t="s">
        <v>37</v>
      </c>
      <c r="I22" s="35">
        <f>ROUND(SUM(G11:G22),2)</f>
        <v>-1744</v>
      </c>
    </row>
    <row r="23" spans="1:9" s="24" customFormat="1" ht="27.6">
      <c r="A23" s="61" t="s">
        <v>38</v>
      </c>
      <c r="B23" s="106" t="s">
        <v>39</v>
      </c>
      <c r="C23" s="69" t="s">
        <v>40</v>
      </c>
      <c r="D23" s="70" t="s">
        <v>18</v>
      </c>
      <c r="E23" s="74">
        <v>22</v>
      </c>
      <c r="F23" s="52"/>
      <c r="G23" s="49">
        <f t="shared" ref="G23:G32" si="1">ROUND((E23*F23),2)</f>
        <v>0</v>
      </c>
    </row>
    <row r="24" spans="1:9" s="24" customFormat="1" ht="27.6">
      <c r="A24" s="62" t="s">
        <v>38</v>
      </c>
      <c r="B24" s="5" t="s">
        <v>41</v>
      </c>
      <c r="C24" s="30" t="s">
        <v>42</v>
      </c>
      <c r="D24" s="15" t="s">
        <v>18</v>
      </c>
      <c r="E24" s="72">
        <v>115</v>
      </c>
      <c r="F24" s="2"/>
      <c r="G24" s="105">
        <f t="shared" si="1"/>
        <v>0</v>
      </c>
    </row>
    <row r="25" spans="1:9" s="24" customFormat="1" ht="30" customHeight="1">
      <c r="A25" s="62" t="s">
        <v>38</v>
      </c>
      <c r="B25" s="106" t="s">
        <v>43</v>
      </c>
      <c r="C25" s="30" t="s">
        <v>44</v>
      </c>
      <c r="D25" s="15" t="s">
        <v>18</v>
      </c>
      <c r="E25" s="15">
        <v>13</v>
      </c>
      <c r="F25" s="2"/>
      <c r="G25" s="36">
        <f t="shared" si="1"/>
        <v>0</v>
      </c>
    </row>
    <row r="26" spans="1:9" s="24" customFormat="1" ht="30" customHeight="1">
      <c r="A26" s="62" t="s">
        <v>38</v>
      </c>
      <c r="B26" s="5" t="s">
        <v>45</v>
      </c>
      <c r="C26" s="30" t="s">
        <v>46</v>
      </c>
      <c r="D26" s="15" t="s">
        <v>18</v>
      </c>
      <c r="E26" s="73">
        <v>128</v>
      </c>
      <c r="F26" s="2"/>
      <c r="G26" s="36">
        <f t="shared" si="1"/>
        <v>0</v>
      </c>
    </row>
    <row r="27" spans="1:9" s="24" customFormat="1" ht="30" customHeight="1">
      <c r="A27" s="62" t="s">
        <v>38</v>
      </c>
      <c r="B27" s="106" t="s">
        <v>47</v>
      </c>
      <c r="C27" s="30" t="s">
        <v>48</v>
      </c>
      <c r="D27" s="16" t="s">
        <v>15</v>
      </c>
      <c r="E27" s="73">
        <v>190</v>
      </c>
      <c r="F27" s="2"/>
      <c r="G27" s="36">
        <f>ROUND((E27*F27),2)</f>
        <v>0</v>
      </c>
    </row>
    <row r="28" spans="1:9" s="24" customFormat="1">
      <c r="A28" s="62" t="s">
        <v>38</v>
      </c>
      <c r="B28" s="5" t="s">
        <v>49</v>
      </c>
      <c r="C28" s="30" t="s">
        <v>50</v>
      </c>
      <c r="D28" s="16" t="s">
        <v>26</v>
      </c>
      <c r="E28" s="73">
        <v>67</v>
      </c>
      <c r="F28" s="2"/>
      <c r="G28" s="36">
        <f t="shared" si="1"/>
        <v>0</v>
      </c>
    </row>
    <row r="29" spans="1:9" s="24" customFormat="1" ht="30" customHeight="1">
      <c r="A29" s="62" t="s">
        <v>38</v>
      </c>
      <c r="B29" s="106" t="s">
        <v>51</v>
      </c>
      <c r="C29" s="30" t="s">
        <v>52</v>
      </c>
      <c r="D29" s="16" t="s">
        <v>15</v>
      </c>
      <c r="E29" s="73">
        <v>109</v>
      </c>
      <c r="F29" s="2"/>
      <c r="G29" s="36">
        <f t="shared" si="1"/>
        <v>0</v>
      </c>
    </row>
    <row r="30" spans="1:9" s="24" customFormat="1">
      <c r="A30" s="62" t="s">
        <v>38</v>
      </c>
      <c r="B30" s="5" t="s">
        <v>53</v>
      </c>
      <c r="C30" s="30" t="s">
        <v>54</v>
      </c>
      <c r="D30" s="16" t="s">
        <v>18</v>
      </c>
      <c r="E30" s="73">
        <v>2</v>
      </c>
      <c r="F30" s="2"/>
      <c r="G30" s="36">
        <f t="shared" si="1"/>
        <v>0</v>
      </c>
    </row>
    <row r="31" spans="1:9" s="24" customFormat="1" ht="30" customHeight="1" thickBot="1">
      <c r="A31" s="62" t="s">
        <v>38</v>
      </c>
      <c r="B31" s="106" t="s">
        <v>55</v>
      </c>
      <c r="C31" s="30" t="s">
        <v>56</v>
      </c>
      <c r="D31" s="15" t="s">
        <v>18</v>
      </c>
      <c r="E31" s="73">
        <v>5</v>
      </c>
      <c r="F31" s="2"/>
      <c r="G31" s="36">
        <f t="shared" si="1"/>
        <v>0</v>
      </c>
    </row>
    <row r="32" spans="1:9" s="24" customFormat="1" ht="28.2" thickBot="1">
      <c r="A32" s="64" t="s">
        <v>38</v>
      </c>
      <c r="B32" s="53" t="s">
        <v>57</v>
      </c>
      <c r="C32" s="37" t="s">
        <v>58</v>
      </c>
      <c r="D32" s="38" t="s">
        <v>15</v>
      </c>
      <c r="E32" s="108">
        <v>131</v>
      </c>
      <c r="F32" s="139"/>
      <c r="G32" s="39">
        <f t="shared" si="1"/>
        <v>0</v>
      </c>
      <c r="H32" s="40" t="s">
        <v>59</v>
      </c>
      <c r="I32" s="35">
        <f>ROUND(SUM(G23:G32),2)</f>
        <v>0</v>
      </c>
    </row>
    <row r="33" spans="1:8" s="24" customFormat="1" ht="30" customHeight="1">
      <c r="A33" s="63" t="s">
        <v>60</v>
      </c>
      <c r="B33" s="47" t="s">
        <v>61</v>
      </c>
      <c r="C33" s="46" t="s">
        <v>62</v>
      </c>
      <c r="D33" s="47" t="s">
        <v>18</v>
      </c>
      <c r="E33" s="74">
        <v>64</v>
      </c>
      <c r="F33" s="56"/>
      <c r="G33" s="49">
        <f t="shared" ref="G33:G56" si="2">ROUND((E33*F33),2)</f>
        <v>0</v>
      </c>
      <c r="H33" s="240" t="s">
        <v>63</v>
      </c>
    </row>
    <row r="34" spans="1:8" s="24" customFormat="1" ht="30" customHeight="1">
      <c r="A34" s="109" t="s">
        <v>60</v>
      </c>
      <c r="B34" s="70" t="s">
        <v>64</v>
      </c>
      <c r="C34" s="69" t="s">
        <v>65</v>
      </c>
      <c r="D34" s="70" t="s">
        <v>15</v>
      </c>
      <c r="E34" s="107">
        <v>203</v>
      </c>
      <c r="F34" s="110"/>
      <c r="G34" s="105">
        <f t="shared" si="2"/>
        <v>0</v>
      </c>
      <c r="H34" s="241"/>
    </row>
    <row r="35" spans="1:8" s="24" customFormat="1" ht="30" customHeight="1">
      <c r="A35" s="109" t="s">
        <v>60</v>
      </c>
      <c r="B35" s="70" t="s">
        <v>66</v>
      </c>
      <c r="C35" s="69" t="s">
        <v>67</v>
      </c>
      <c r="D35" s="70" t="s">
        <v>15</v>
      </c>
      <c r="E35" s="107">
        <v>181</v>
      </c>
      <c r="F35" s="110"/>
      <c r="G35" s="105">
        <f t="shared" si="2"/>
        <v>0</v>
      </c>
      <c r="H35" s="241"/>
    </row>
    <row r="36" spans="1:8" s="24" customFormat="1" ht="30" customHeight="1">
      <c r="A36" s="109" t="s">
        <v>60</v>
      </c>
      <c r="B36" s="70" t="s">
        <v>68</v>
      </c>
      <c r="C36" s="69" t="s">
        <v>69</v>
      </c>
      <c r="D36" s="70" t="s">
        <v>15</v>
      </c>
      <c r="E36" s="107">
        <v>181</v>
      </c>
      <c r="F36" s="110"/>
      <c r="G36" s="105">
        <f t="shared" si="2"/>
        <v>0</v>
      </c>
      <c r="H36" s="241"/>
    </row>
    <row r="37" spans="1:8" s="24" customFormat="1">
      <c r="A37" s="109" t="s">
        <v>60</v>
      </c>
      <c r="B37" s="70" t="s">
        <v>70</v>
      </c>
      <c r="C37" s="69" t="s">
        <v>71</v>
      </c>
      <c r="D37" s="70" t="s">
        <v>15</v>
      </c>
      <c r="E37" s="107">
        <v>226</v>
      </c>
      <c r="F37" s="110"/>
      <c r="G37" s="105">
        <f t="shared" si="2"/>
        <v>0</v>
      </c>
      <c r="H37" s="241"/>
    </row>
    <row r="38" spans="1:8" s="24" customFormat="1" ht="30" customHeight="1">
      <c r="A38" s="109" t="s">
        <v>60</v>
      </c>
      <c r="B38" s="70" t="s">
        <v>72</v>
      </c>
      <c r="C38" s="69" t="s">
        <v>73</v>
      </c>
      <c r="D38" s="70" t="s">
        <v>15</v>
      </c>
      <c r="E38" s="107">
        <v>226</v>
      </c>
      <c r="F38" s="110"/>
      <c r="G38" s="105">
        <f t="shared" si="2"/>
        <v>0</v>
      </c>
      <c r="H38" s="241"/>
    </row>
    <row r="39" spans="1:8" s="24" customFormat="1" ht="23.4" customHeight="1">
      <c r="A39" s="109" t="s">
        <v>60</v>
      </c>
      <c r="B39" s="70" t="s">
        <v>74</v>
      </c>
      <c r="C39" s="69" t="s">
        <v>75</v>
      </c>
      <c r="D39" s="70" t="s">
        <v>15</v>
      </c>
      <c r="E39" s="107">
        <v>406</v>
      </c>
      <c r="F39" s="110"/>
      <c r="G39" s="105">
        <f t="shared" si="2"/>
        <v>0</v>
      </c>
      <c r="H39" s="241"/>
    </row>
    <row r="40" spans="1:8" s="24" customFormat="1" ht="39.6" customHeight="1">
      <c r="A40" s="109" t="s">
        <v>60</v>
      </c>
      <c r="B40" s="70" t="s">
        <v>76</v>
      </c>
      <c r="C40" s="69" t="s">
        <v>77</v>
      </c>
      <c r="D40" s="70" t="s">
        <v>26</v>
      </c>
      <c r="E40" s="107">
        <v>42</v>
      </c>
      <c r="F40" s="110"/>
      <c r="G40" s="105">
        <f t="shared" si="2"/>
        <v>0</v>
      </c>
      <c r="H40" s="241"/>
    </row>
    <row r="41" spans="1:8" s="24" customFormat="1" ht="30" customHeight="1">
      <c r="A41" s="109" t="s">
        <v>60</v>
      </c>
      <c r="B41" s="70" t="s">
        <v>78</v>
      </c>
      <c r="C41" s="69" t="s">
        <v>79</v>
      </c>
      <c r="D41" s="15" t="s">
        <v>18</v>
      </c>
      <c r="E41" s="107">
        <v>2</v>
      </c>
      <c r="F41" s="110"/>
      <c r="G41" s="105">
        <f t="shared" si="2"/>
        <v>0</v>
      </c>
      <c r="H41" s="241"/>
    </row>
    <row r="42" spans="1:8" s="24" customFormat="1">
      <c r="A42" s="109" t="s">
        <v>60</v>
      </c>
      <c r="B42" s="70" t="s">
        <v>80</v>
      </c>
      <c r="C42" s="69" t="s">
        <v>81</v>
      </c>
      <c r="D42" s="70" t="s">
        <v>26</v>
      </c>
      <c r="E42" s="107">
        <v>51</v>
      </c>
      <c r="F42" s="110"/>
      <c r="G42" s="105">
        <f t="shared" si="2"/>
        <v>0</v>
      </c>
      <c r="H42" s="241"/>
    </row>
    <row r="43" spans="1:8" s="24" customFormat="1" ht="30" customHeight="1">
      <c r="A43" s="62" t="s">
        <v>60</v>
      </c>
      <c r="B43" s="15" t="s">
        <v>82</v>
      </c>
      <c r="C43" s="30" t="s">
        <v>83</v>
      </c>
      <c r="D43" s="15" t="s">
        <v>26</v>
      </c>
      <c r="E43" s="73">
        <v>13</v>
      </c>
      <c r="F43" s="1"/>
      <c r="G43" s="36">
        <f t="shared" si="2"/>
        <v>0</v>
      </c>
      <c r="H43" s="241"/>
    </row>
    <row r="44" spans="1:8" s="24" customFormat="1" ht="14.4" thickBot="1">
      <c r="A44" s="64" t="s">
        <v>60</v>
      </c>
      <c r="B44" s="38" t="s">
        <v>84</v>
      </c>
      <c r="C44" s="37" t="s">
        <v>85</v>
      </c>
      <c r="D44" s="38" t="s">
        <v>26</v>
      </c>
      <c r="E44" s="108">
        <v>42</v>
      </c>
      <c r="F44" s="214"/>
      <c r="G44" s="39">
        <f t="shared" si="2"/>
        <v>0</v>
      </c>
      <c r="H44" s="241"/>
    </row>
    <row r="45" spans="1:8" s="24" customFormat="1" ht="30" customHeight="1">
      <c r="A45" s="215" t="s">
        <v>86</v>
      </c>
      <c r="B45" s="216" t="s">
        <v>87</v>
      </c>
      <c r="C45" s="217" t="s">
        <v>88</v>
      </c>
      <c r="D45" s="216" t="s">
        <v>18</v>
      </c>
      <c r="E45" s="218">
        <v>84</v>
      </c>
      <c r="F45" s="56"/>
      <c r="G45" s="219">
        <f t="shared" si="2"/>
        <v>0</v>
      </c>
      <c r="H45" s="241"/>
    </row>
    <row r="46" spans="1:8" s="24" customFormat="1" ht="30" customHeight="1">
      <c r="A46" s="113" t="s">
        <v>86</v>
      </c>
      <c r="B46" s="76" t="s">
        <v>89</v>
      </c>
      <c r="C46" s="141" t="s">
        <v>90</v>
      </c>
      <c r="D46" s="76" t="s">
        <v>15</v>
      </c>
      <c r="E46" s="137">
        <v>203</v>
      </c>
      <c r="F46" s="1"/>
      <c r="G46" s="138">
        <f t="shared" si="2"/>
        <v>0</v>
      </c>
      <c r="H46" s="241"/>
    </row>
    <row r="47" spans="1:8" s="24" customFormat="1" ht="30" customHeight="1">
      <c r="A47" s="113" t="s">
        <v>86</v>
      </c>
      <c r="B47" s="76" t="s">
        <v>91</v>
      </c>
      <c r="C47" s="141" t="s">
        <v>67</v>
      </c>
      <c r="D47" s="76" t="s">
        <v>15</v>
      </c>
      <c r="E47" s="137">
        <v>181</v>
      </c>
      <c r="F47" s="1"/>
      <c r="G47" s="138">
        <f t="shared" si="2"/>
        <v>0</v>
      </c>
      <c r="H47" s="241"/>
    </row>
    <row r="48" spans="1:8" s="24" customFormat="1" ht="30" customHeight="1">
      <c r="A48" s="113" t="s">
        <v>86</v>
      </c>
      <c r="B48" s="76" t="s">
        <v>92</v>
      </c>
      <c r="C48" s="141" t="s">
        <v>69</v>
      </c>
      <c r="D48" s="76" t="s">
        <v>15</v>
      </c>
      <c r="E48" s="137">
        <v>181</v>
      </c>
      <c r="F48" s="1"/>
      <c r="G48" s="138">
        <f t="shared" si="2"/>
        <v>0</v>
      </c>
      <c r="H48" s="241"/>
    </row>
    <row r="49" spans="1:10" s="24" customFormat="1">
      <c r="A49" s="113" t="s">
        <v>86</v>
      </c>
      <c r="B49" s="76" t="s">
        <v>93</v>
      </c>
      <c r="C49" s="141" t="s">
        <v>71</v>
      </c>
      <c r="D49" s="76" t="s">
        <v>15</v>
      </c>
      <c r="E49" s="137">
        <v>226</v>
      </c>
      <c r="F49" s="1"/>
      <c r="G49" s="138">
        <f t="shared" si="2"/>
        <v>0</v>
      </c>
      <c r="H49" s="241"/>
    </row>
    <row r="50" spans="1:10" s="24" customFormat="1" ht="30" customHeight="1">
      <c r="A50" s="113" t="s">
        <v>86</v>
      </c>
      <c r="B50" s="76" t="s">
        <v>94</v>
      </c>
      <c r="C50" s="141" t="s">
        <v>73</v>
      </c>
      <c r="D50" s="76" t="s">
        <v>15</v>
      </c>
      <c r="E50" s="137">
        <v>226</v>
      </c>
      <c r="F50" s="1"/>
      <c r="G50" s="138">
        <f t="shared" si="2"/>
        <v>0</v>
      </c>
      <c r="H50" s="241"/>
    </row>
    <row r="51" spans="1:10" s="24" customFormat="1">
      <c r="A51" s="113" t="s">
        <v>86</v>
      </c>
      <c r="B51" s="76" t="s">
        <v>95</v>
      </c>
      <c r="C51" s="141" t="s">
        <v>75</v>
      </c>
      <c r="D51" s="76" t="s">
        <v>15</v>
      </c>
      <c r="E51" s="137">
        <v>406</v>
      </c>
      <c r="F51" s="1"/>
      <c r="G51" s="138">
        <f t="shared" si="2"/>
        <v>0</v>
      </c>
      <c r="H51" s="241"/>
    </row>
    <row r="52" spans="1:10" s="24" customFormat="1" ht="30" customHeight="1">
      <c r="A52" s="113" t="s">
        <v>86</v>
      </c>
      <c r="B52" s="76" t="s">
        <v>96</v>
      </c>
      <c r="C52" s="141" t="s">
        <v>77</v>
      </c>
      <c r="D52" s="76" t="s">
        <v>26</v>
      </c>
      <c r="E52" s="137">
        <v>42</v>
      </c>
      <c r="F52" s="1"/>
      <c r="G52" s="138">
        <f t="shared" si="2"/>
        <v>0</v>
      </c>
      <c r="H52" s="241"/>
    </row>
    <row r="53" spans="1:10" s="24" customFormat="1" ht="30" customHeight="1">
      <c r="A53" s="113" t="s">
        <v>86</v>
      </c>
      <c r="B53" s="76" t="s">
        <v>97</v>
      </c>
      <c r="C53" s="141" t="s">
        <v>79</v>
      </c>
      <c r="D53" s="65" t="s">
        <v>18</v>
      </c>
      <c r="E53" s="137">
        <v>2</v>
      </c>
      <c r="F53" s="1"/>
      <c r="G53" s="138">
        <f t="shared" si="2"/>
        <v>0</v>
      </c>
      <c r="H53" s="241"/>
    </row>
    <row r="54" spans="1:10" s="24" customFormat="1" ht="30" customHeight="1">
      <c r="A54" s="113" t="s">
        <v>86</v>
      </c>
      <c r="B54" s="76" t="s">
        <v>98</v>
      </c>
      <c r="C54" s="141" t="s">
        <v>81</v>
      </c>
      <c r="D54" s="76" t="s">
        <v>26</v>
      </c>
      <c r="E54" s="137">
        <v>51</v>
      </c>
      <c r="F54" s="1"/>
      <c r="G54" s="138">
        <f t="shared" si="2"/>
        <v>0</v>
      </c>
      <c r="H54" s="241"/>
    </row>
    <row r="55" spans="1:10" s="24" customFormat="1" ht="14.4" thickBot="1">
      <c r="A55" s="113" t="s">
        <v>86</v>
      </c>
      <c r="B55" s="76" t="s">
        <v>99</v>
      </c>
      <c r="C55" s="79" t="s">
        <v>83</v>
      </c>
      <c r="D55" s="65" t="s">
        <v>26</v>
      </c>
      <c r="E55" s="78">
        <v>13</v>
      </c>
      <c r="F55" s="1"/>
      <c r="G55" s="138">
        <f t="shared" si="2"/>
        <v>0</v>
      </c>
      <c r="H55" s="241"/>
    </row>
    <row r="56" spans="1:10" s="24" customFormat="1" ht="42" thickBot="1">
      <c r="A56" s="220" t="s">
        <v>86</v>
      </c>
      <c r="B56" s="115" t="s">
        <v>100</v>
      </c>
      <c r="C56" s="140" t="s">
        <v>85</v>
      </c>
      <c r="D56" s="115" t="s">
        <v>26</v>
      </c>
      <c r="E56" s="116">
        <v>42</v>
      </c>
      <c r="F56" s="214"/>
      <c r="G56" s="221">
        <f t="shared" si="2"/>
        <v>0</v>
      </c>
      <c r="H56" s="242"/>
      <c r="I56" s="40" t="s">
        <v>101</v>
      </c>
      <c r="J56" s="35">
        <f>ROUND(SUM(G33:G56),2)</f>
        <v>0</v>
      </c>
    </row>
    <row r="57" spans="1:10" s="24" customFormat="1">
      <c r="A57" s="61" t="s">
        <v>102</v>
      </c>
      <c r="B57" s="114" t="s">
        <v>103</v>
      </c>
      <c r="C57" s="117" t="s">
        <v>62</v>
      </c>
      <c r="D57" s="118" t="s">
        <v>18</v>
      </c>
      <c r="E57" s="112">
        <v>73</v>
      </c>
      <c r="F57" s="56"/>
      <c r="G57" s="49">
        <f t="shared" ref="G57:G65" si="3">ROUND((E57*F57),2)</f>
        <v>0</v>
      </c>
    </row>
    <row r="58" spans="1:10" s="24" customFormat="1">
      <c r="A58" s="62" t="s">
        <v>102</v>
      </c>
      <c r="B58" s="21" t="s">
        <v>104</v>
      </c>
      <c r="C58" s="30" t="s">
        <v>105</v>
      </c>
      <c r="D58" s="15" t="s">
        <v>26</v>
      </c>
      <c r="E58" s="112">
        <v>38</v>
      </c>
      <c r="F58" s="110"/>
      <c r="G58" s="36">
        <f t="shared" si="3"/>
        <v>0</v>
      </c>
    </row>
    <row r="59" spans="1:10" s="24" customFormat="1" ht="27.6">
      <c r="A59" s="62" t="s">
        <v>102</v>
      </c>
      <c r="B59" s="21" t="s">
        <v>106</v>
      </c>
      <c r="C59" s="30" t="s">
        <v>107</v>
      </c>
      <c r="D59" s="15" t="s">
        <v>15</v>
      </c>
      <c r="E59" s="112">
        <v>274</v>
      </c>
      <c r="F59" s="110"/>
      <c r="G59" s="36">
        <f t="shared" si="3"/>
        <v>0</v>
      </c>
    </row>
    <row r="60" spans="1:10" s="24" customFormat="1" ht="30" customHeight="1">
      <c r="A60" s="62" t="s">
        <v>102</v>
      </c>
      <c r="B60" s="21" t="s">
        <v>108</v>
      </c>
      <c r="C60" s="111" t="s">
        <v>109</v>
      </c>
      <c r="D60" s="15" t="s">
        <v>15</v>
      </c>
      <c r="E60" s="112">
        <v>274</v>
      </c>
      <c r="F60" s="110"/>
      <c r="G60" s="36">
        <f t="shared" si="3"/>
        <v>0</v>
      </c>
    </row>
    <row r="61" spans="1:10" s="24" customFormat="1">
      <c r="A61" s="62" t="s">
        <v>102</v>
      </c>
      <c r="B61" s="21" t="s">
        <v>110</v>
      </c>
      <c r="C61" s="111" t="s">
        <v>111</v>
      </c>
      <c r="D61" s="15" t="s">
        <v>15</v>
      </c>
      <c r="E61" s="119">
        <v>236</v>
      </c>
      <c r="F61" s="110"/>
      <c r="G61" s="36">
        <f t="shared" si="3"/>
        <v>0</v>
      </c>
    </row>
    <row r="62" spans="1:10" s="24" customFormat="1" ht="14.4" thickBot="1">
      <c r="A62" s="62" t="s">
        <v>102</v>
      </c>
      <c r="B62" s="21" t="s">
        <v>112</v>
      </c>
      <c r="C62" s="30" t="s">
        <v>113</v>
      </c>
      <c r="D62" s="15" t="s">
        <v>15</v>
      </c>
      <c r="E62" s="119">
        <v>35</v>
      </c>
      <c r="F62" s="110"/>
      <c r="G62" s="36">
        <f t="shared" si="3"/>
        <v>0</v>
      </c>
    </row>
    <row r="63" spans="1:10" s="24" customFormat="1" ht="30" customHeight="1" thickBot="1">
      <c r="A63" s="62" t="s">
        <v>102</v>
      </c>
      <c r="B63" s="21" t="s">
        <v>114</v>
      </c>
      <c r="C63" s="102" t="s">
        <v>115</v>
      </c>
      <c r="D63" s="54" t="s">
        <v>15</v>
      </c>
      <c r="E63" s="119">
        <v>4</v>
      </c>
      <c r="F63" s="110"/>
      <c r="G63" s="36">
        <f t="shared" si="3"/>
        <v>0</v>
      </c>
      <c r="H63" s="40" t="s">
        <v>59</v>
      </c>
      <c r="I63" s="35">
        <f>ROUND(SUM(G57:G63),2)</f>
        <v>0</v>
      </c>
    </row>
    <row r="64" spans="1:10" s="24" customFormat="1" ht="26.4">
      <c r="A64" s="63" t="s">
        <v>116</v>
      </c>
      <c r="B64" s="51" t="s">
        <v>117</v>
      </c>
      <c r="C64" s="46" t="s">
        <v>118</v>
      </c>
      <c r="D64" s="146" t="s">
        <v>15</v>
      </c>
      <c r="E64" s="120">
        <v>1.5</v>
      </c>
      <c r="F64" s="56"/>
      <c r="G64" s="49">
        <f t="shared" si="3"/>
        <v>0</v>
      </c>
    </row>
    <row r="65" spans="1:9" s="24" customFormat="1" ht="30" customHeight="1" thickBot="1">
      <c r="A65" s="62" t="s">
        <v>116</v>
      </c>
      <c r="B65" s="6" t="s">
        <v>119</v>
      </c>
      <c r="C65" s="30" t="s">
        <v>120</v>
      </c>
      <c r="D65" s="145" t="s">
        <v>33</v>
      </c>
      <c r="E65" s="121">
        <v>2</v>
      </c>
      <c r="F65" s="1"/>
      <c r="G65" s="36">
        <f t="shared" si="3"/>
        <v>0</v>
      </c>
    </row>
    <row r="66" spans="1:9" s="24" customFormat="1" ht="30" customHeight="1" thickBot="1">
      <c r="A66" s="64" t="s">
        <v>116</v>
      </c>
      <c r="B66" s="66" t="s">
        <v>121</v>
      </c>
      <c r="C66" s="144" t="s">
        <v>122</v>
      </c>
      <c r="D66" s="147" t="s">
        <v>15</v>
      </c>
      <c r="E66" s="101">
        <v>22</v>
      </c>
      <c r="F66" s="80"/>
      <c r="G66" s="81">
        <f t="shared" ref="G66" si="4">ROUND((E66*F66),2)</f>
        <v>0</v>
      </c>
      <c r="H66" s="40" t="s">
        <v>59</v>
      </c>
      <c r="I66" s="35">
        <f>ROUND(SUM(G64:G66),2)</f>
        <v>0</v>
      </c>
    </row>
    <row r="67" spans="1:9" ht="14.4" thickBot="1">
      <c r="B67" s="142"/>
      <c r="C67" s="143"/>
      <c r="D67" s="87"/>
      <c r="E67" s="88" t="s">
        <v>123</v>
      </c>
      <c r="F67" s="90"/>
      <c r="G67" s="100">
        <f>SUM(G11:G66)</f>
        <v>-1744</v>
      </c>
    </row>
    <row r="68" spans="1:9">
      <c r="B68" s="27"/>
      <c r="C68" s="31"/>
      <c r="D68" s="27"/>
      <c r="E68" s="27"/>
      <c r="F68" s="22"/>
      <c r="G68" s="26"/>
    </row>
    <row r="69" spans="1:9">
      <c r="B69" s="67"/>
      <c r="C69" s="31"/>
      <c r="D69" s="27"/>
      <c r="E69" s="27"/>
      <c r="F69" s="22"/>
      <c r="G69" s="26"/>
    </row>
    <row r="70" spans="1:9">
      <c r="F70" s="17"/>
    </row>
  </sheetData>
  <mergeCells count="3">
    <mergeCell ref="A9:G9"/>
    <mergeCell ref="A7:G7"/>
    <mergeCell ref="H33:H56"/>
  </mergeCells>
  <phoneticPr fontId="8" type="noConversion"/>
  <pageMargins left="0.7" right="0.7" top="0.75" bottom="0.75" header="0.3" footer="0.3"/>
  <pageSetup paperSize="9"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0DEC5-85C2-4B3A-AF59-58F24FD4D427}">
  <sheetPr codeName="Sheet2"/>
  <dimension ref="A1:I155"/>
  <sheetViews>
    <sheetView topLeftCell="A31" zoomScaleNormal="100" zoomScaleSheetLayoutView="115" workbookViewId="0">
      <selection activeCell="E17" sqref="E17"/>
    </sheetView>
  </sheetViews>
  <sheetFormatPr defaultColWidth="9.109375" defaultRowHeight="13.8"/>
  <cols>
    <col min="1" max="1" width="45.109375" style="57" customWidth="1"/>
    <col min="2" max="2" width="7.6640625" style="28" customWidth="1"/>
    <col min="3" max="3" width="91.44140625" style="32" customWidth="1"/>
    <col min="4" max="4" width="9.109375" style="17"/>
    <col min="5" max="5" width="16.33203125" style="17" customWidth="1"/>
    <col min="6" max="6" width="16.6640625" style="18" customWidth="1"/>
    <col min="7" max="7" width="16.5546875" style="25" customWidth="1"/>
    <col min="8" max="8" width="17.6640625" style="23" customWidth="1"/>
    <col min="9" max="9" width="13.33203125" style="23" customWidth="1"/>
    <col min="10" max="16384" width="9.109375" style="23"/>
  </cols>
  <sheetData>
    <row r="1" spans="1:7" ht="18" customHeight="1" thickBot="1">
      <c r="A1" s="237" t="s">
        <v>0</v>
      </c>
      <c r="B1" s="243"/>
      <c r="C1" s="243"/>
      <c r="D1" s="243"/>
      <c r="E1" s="243"/>
      <c r="F1" s="243"/>
      <c r="G1" s="244"/>
    </row>
    <row r="2" spans="1:7" ht="7.95" customHeight="1" thickBot="1">
      <c r="B2" s="3"/>
      <c r="C2" s="29"/>
      <c r="D2" s="3"/>
      <c r="E2" s="4"/>
      <c r="F2" s="19"/>
      <c r="G2" s="3"/>
    </row>
    <row r="3" spans="1:7" ht="14.4" customHeight="1" thickBot="1">
      <c r="A3" s="245" t="s">
        <v>124</v>
      </c>
      <c r="B3" s="246"/>
      <c r="C3" s="246"/>
      <c r="D3" s="246"/>
      <c r="E3" s="246"/>
      <c r="F3" s="246"/>
      <c r="G3" s="247"/>
    </row>
    <row r="4" spans="1:7" ht="42" thickBot="1">
      <c r="A4" s="58" t="s">
        <v>2</v>
      </c>
      <c r="B4" s="41" t="s">
        <v>3</v>
      </c>
      <c r="C4" s="42" t="s">
        <v>4</v>
      </c>
      <c r="D4" s="41" t="s">
        <v>5</v>
      </c>
      <c r="E4" s="43" t="s">
        <v>6</v>
      </c>
      <c r="F4" s="44" t="s">
        <v>7</v>
      </c>
      <c r="G4" s="45" t="s">
        <v>8</v>
      </c>
    </row>
    <row r="5" spans="1:7" ht="30" customHeight="1">
      <c r="A5" s="83" t="s">
        <v>125</v>
      </c>
      <c r="B5" s="157" t="s">
        <v>10</v>
      </c>
      <c r="C5" s="161" t="s">
        <v>126</v>
      </c>
      <c r="D5" s="162" t="s">
        <v>15</v>
      </c>
      <c r="E5" s="187">
        <v>240</v>
      </c>
      <c r="F5" s="123"/>
      <c r="G5" s="86">
        <f>ROUND((E5*F5),2)</f>
        <v>0</v>
      </c>
    </row>
    <row r="6" spans="1:7" ht="30" customHeight="1">
      <c r="A6" s="83" t="s">
        <v>125</v>
      </c>
      <c r="B6" s="157" t="s">
        <v>13</v>
      </c>
      <c r="C6" s="93" t="s">
        <v>127</v>
      </c>
      <c r="D6" s="130" t="s">
        <v>128</v>
      </c>
      <c r="E6" s="188">
        <v>2.7</v>
      </c>
      <c r="F6" s="124"/>
      <c r="G6" s="36">
        <f t="shared" ref="G6:G12" si="0">ROUND((E6*F6),2)</f>
        <v>0</v>
      </c>
    </row>
    <row r="7" spans="1:7" ht="30" customHeight="1">
      <c r="A7" s="83" t="s">
        <v>125</v>
      </c>
      <c r="B7" s="157" t="s">
        <v>16</v>
      </c>
      <c r="C7" s="93" t="s">
        <v>129</v>
      </c>
      <c r="D7" s="130" t="s">
        <v>128</v>
      </c>
      <c r="E7" s="188">
        <v>2.7</v>
      </c>
      <c r="F7" s="124"/>
      <c r="G7" s="36">
        <f t="shared" si="0"/>
        <v>0</v>
      </c>
    </row>
    <row r="8" spans="1:7" ht="30" customHeight="1">
      <c r="A8" s="83" t="s">
        <v>125</v>
      </c>
      <c r="B8" s="157" t="s">
        <v>19</v>
      </c>
      <c r="C8" s="93" t="s">
        <v>130</v>
      </c>
      <c r="D8" s="95" t="s">
        <v>15</v>
      </c>
      <c r="E8" s="184">
        <v>255</v>
      </c>
      <c r="F8" s="124"/>
      <c r="G8" s="36">
        <f t="shared" si="0"/>
        <v>0</v>
      </c>
    </row>
    <row r="9" spans="1:7" ht="30" customHeight="1">
      <c r="A9" s="83" t="s">
        <v>125</v>
      </c>
      <c r="B9" s="157" t="s">
        <v>20</v>
      </c>
      <c r="C9" s="30" t="s">
        <v>478</v>
      </c>
      <c r="D9" s="130" t="s">
        <v>18</v>
      </c>
      <c r="E9" s="184">
        <v>25.5</v>
      </c>
      <c r="F9" s="124">
        <v>-11.2</v>
      </c>
      <c r="G9" s="36">
        <f t="shared" si="0"/>
        <v>-285.60000000000002</v>
      </c>
    </row>
    <row r="10" spans="1:7" ht="30" customHeight="1">
      <c r="A10" s="83" t="s">
        <v>125</v>
      </c>
      <c r="B10" s="157" t="s">
        <v>21</v>
      </c>
      <c r="C10" s="163" t="s">
        <v>131</v>
      </c>
      <c r="D10" s="130" t="s">
        <v>18</v>
      </c>
      <c r="E10" s="188">
        <v>44</v>
      </c>
      <c r="F10" s="124"/>
      <c r="G10" s="36">
        <f t="shared" si="0"/>
        <v>0</v>
      </c>
    </row>
    <row r="11" spans="1:7" ht="30" customHeight="1">
      <c r="A11" s="83" t="s">
        <v>125</v>
      </c>
      <c r="B11" s="157" t="s">
        <v>22</v>
      </c>
      <c r="C11" s="163" t="s">
        <v>132</v>
      </c>
      <c r="D11" s="130" t="s">
        <v>15</v>
      </c>
      <c r="E11" s="188">
        <v>440</v>
      </c>
      <c r="F11" s="124"/>
      <c r="G11" s="36">
        <f t="shared" si="0"/>
        <v>0</v>
      </c>
    </row>
    <row r="12" spans="1:7" ht="30" customHeight="1">
      <c r="A12" s="83" t="s">
        <v>125</v>
      </c>
      <c r="B12" s="157" t="s">
        <v>24</v>
      </c>
      <c r="C12" s="93" t="s">
        <v>133</v>
      </c>
      <c r="D12" s="130" t="s">
        <v>18</v>
      </c>
      <c r="E12" s="188">
        <v>270</v>
      </c>
      <c r="F12" s="124"/>
      <c r="G12" s="149">
        <f t="shared" si="0"/>
        <v>0</v>
      </c>
    </row>
    <row r="13" spans="1:7" ht="30" customHeight="1">
      <c r="A13" s="83" t="s">
        <v>125</v>
      </c>
      <c r="B13" s="158" t="s">
        <v>27</v>
      </c>
      <c r="C13" s="163" t="s">
        <v>134</v>
      </c>
      <c r="D13" s="130" t="s">
        <v>18</v>
      </c>
      <c r="E13" s="188">
        <v>255</v>
      </c>
      <c r="F13" s="124"/>
      <c r="G13" s="36">
        <f>ROUND((E13*F13),2)</f>
        <v>0</v>
      </c>
    </row>
    <row r="14" spans="1:7" ht="30" customHeight="1">
      <c r="A14" s="83" t="s">
        <v>125</v>
      </c>
      <c r="B14" s="158" t="s">
        <v>29</v>
      </c>
      <c r="C14" s="163" t="s">
        <v>135</v>
      </c>
      <c r="D14" s="130" t="s">
        <v>18</v>
      </c>
      <c r="E14" s="188">
        <v>32</v>
      </c>
      <c r="F14" s="125"/>
      <c r="G14" s="36">
        <f t="shared" ref="G14:G17" si="1">ROUND((E14*F14),2)</f>
        <v>0</v>
      </c>
    </row>
    <row r="15" spans="1:7" ht="30" customHeight="1">
      <c r="A15" s="85" t="s">
        <v>125</v>
      </c>
      <c r="B15" s="158" t="s">
        <v>31</v>
      </c>
      <c r="C15" s="163" t="s">
        <v>136</v>
      </c>
      <c r="D15" s="130" t="s">
        <v>18</v>
      </c>
      <c r="E15" s="188">
        <v>4</v>
      </c>
      <c r="F15" s="125"/>
      <c r="G15" s="36">
        <f t="shared" si="1"/>
        <v>0</v>
      </c>
    </row>
    <row r="16" spans="1:7" ht="30" customHeight="1" thickBot="1">
      <c r="A16" s="85" t="s">
        <v>125</v>
      </c>
      <c r="B16" s="158" t="s">
        <v>34</v>
      </c>
      <c r="C16" s="93" t="s">
        <v>137</v>
      </c>
      <c r="D16" s="130" t="s">
        <v>128</v>
      </c>
      <c r="E16" s="188">
        <v>1522</v>
      </c>
      <c r="F16" s="125"/>
      <c r="G16" s="36">
        <f t="shared" si="1"/>
        <v>0</v>
      </c>
    </row>
    <row r="17" spans="1:9" ht="30" customHeight="1" thickBot="1">
      <c r="A17" s="122" t="s">
        <v>125</v>
      </c>
      <c r="B17" s="159" t="s">
        <v>138</v>
      </c>
      <c r="C17" s="129" t="s">
        <v>139</v>
      </c>
      <c r="D17" s="164" t="s">
        <v>36</v>
      </c>
      <c r="E17" s="189">
        <v>1</v>
      </c>
      <c r="F17" s="126"/>
      <c r="G17" s="39">
        <f t="shared" si="1"/>
        <v>0</v>
      </c>
      <c r="H17" s="40" t="s">
        <v>37</v>
      </c>
      <c r="I17" s="35">
        <f>ROUND(SUM(G5:G17),2)</f>
        <v>-285.60000000000002</v>
      </c>
    </row>
    <row r="18" spans="1:9" ht="30" customHeight="1">
      <c r="A18" s="63" t="s">
        <v>140</v>
      </c>
      <c r="B18" s="202" t="s">
        <v>39</v>
      </c>
      <c r="C18" s="168" t="s">
        <v>141</v>
      </c>
      <c r="D18" s="162" t="s">
        <v>18</v>
      </c>
      <c r="E18" s="203">
        <v>3698</v>
      </c>
      <c r="F18" s="123"/>
      <c r="G18" s="86">
        <f>ROUND((E18*F18),2)</f>
        <v>0</v>
      </c>
    </row>
    <row r="19" spans="1:9" ht="30" customHeight="1">
      <c r="A19" s="109" t="s">
        <v>140</v>
      </c>
      <c r="B19" s="157" t="s">
        <v>41</v>
      </c>
      <c r="C19" s="169" t="s">
        <v>142</v>
      </c>
      <c r="D19" s="130" t="s">
        <v>18</v>
      </c>
      <c r="E19" s="190">
        <v>112.5</v>
      </c>
      <c r="F19" s="124"/>
      <c r="G19" s="36">
        <f t="shared" ref="G19:G23" si="2">ROUND((E19*F19),2)</f>
        <v>0</v>
      </c>
    </row>
    <row r="20" spans="1:9" ht="30" customHeight="1">
      <c r="A20" s="109" t="s">
        <v>140</v>
      </c>
      <c r="B20" s="157" t="s">
        <v>43</v>
      </c>
      <c r="C20" s="169" t="s">
        <v>143</v>
      </c>
      <c r="D20" s="165" t="s">
        <v>33</v>
      </c>
      <c r="E20" s="190">
        <v>1</v>
      </c>
      <c r="F20" s="124"/>
      <c r="G20" s="36">
        <f t="shared" si="2"/>
        <v>0</v>
      </c>
    </row>
    <row r="21" spans="1:9" ht="30" customHeight="1">
      <c r="A21" s="109" t="s">
        <v>140</v>
      </c>
      <c r="B21" s="157" t="s">
        <v>45</v>
      </c>
      <c r="C21" s="169" t="s">
        <v>144</v>
      </c>
      <c r="D21" s="165" t="s">
        <v>33</v>
      </c>
      <c r="E21" s="190">
        <v>1</v>
      </c>
      <c r="F21" s="124"/>
      <c r="G21" s="36">
        <f t="shared" si="2"/>
        <v>0</v>
      </c>
    </row>
    <row r="22" spans="1:9" ht="30" customHeight="1">
      <c r="A22" s="109" t="s">
        <v>140</v>
      </c>
      <c r="B22" s="157" t="s">
        <v>47</v>
      </c>
      <c r="C22" s="75" t="s">
        <v>145</v>
      </c>
      <c r="D22" s="165" t="s">
        <v>15</v>
      </c>
      <c r="E22" s="190">
        <v>263</v>
      </c>
      <c r="F22" s="124"/>
      <c r="G22" s="36">
        <f t="shared" si="2"/>
        <v>0</v>
      </c>
    </row>
    <row r="23" spans="1:9" ht="30" customHeight="1">
      <c r="A23" s="109" t="s">
        <v>140</v>
      </c>
      <c r="B23" s="157" t="s">
        <v>49</v>
      </c>
      <c r="C23" s="75" t="s">
        <v>146</v>
      </c>
      <c r="D23" s="165" t="s">
        <v>18</v>
      </c>
      <c r="E23" s="190">
        <v>37</v>
      </c>
      <c r="F23" s="124"/>
      <c r="G23" s="149">
        <f t="shared" si="2"/>
        <v>0</v>
      </c>
    </row>
    <row r="24" spans="1:9" ht="30" customHeight="1">
      <c r="A24" s="109" t="s">
        <v>140</v>
      </c>
      <c r="B24" s="157" t="s">
        <v>51</v>
      </c>
      <c r="C24" s="75" t="s">
        <v>147</v>
      </c>
      <c r="D24" s="166" t="s">
        <v>18</v>
      </c>
      <c r="E24" s="191">
        <v>196</v>
      </c>
      <c r="F24" s="124"/>
      <c r="G24" s="36">
        <f>ROUND((E24*F24),2)</f>
        <v>0</v>
      </c>
    </row>
    <row r="25" spans="1:9" ht="30" customHeight="1">
      <c r="A25" s="109" t="s">
        <v>140</v>
      </c>
      <c r="B25" s="157" t="s">
        <v>53</v>
      </c>
      <c r="C25" s="169" t="s">
        <v>148</v>
      </c>
      <c r="D25" s="166" t="s">
        <v>149</v>
      </c>
      <c r="E25" s="191">
        <v>17967</v>
      </c>
      <c r="F25" s="125"/>
      <c r="G25" s="36">
        <f t="shared" ref="G25:G91" si="3">ROUND((E25*F25),2)</f>
        <v>0</v>
      </c>
    </row>
    <row r="26" spans="1:9" ht="30" customHeight="1">
      <c r="A26" s="109" t="s">
        <v>140</v>
      </c>
      <c r="B26" s="157" t="s">
        <v>55</v>
      </c>
      <c r="C26" s="75" t="s">
        <v>150</v>
      </c>
      <c r="D26" s="166" t="s">
        <v>151</v>
      </c>
      <c r="E26" s="192">
        <v>251.3</v>
      </c>
      <c r="F26" s="125"/>
      <c r="G26" s="36">
        <f t="shared" si="3"/>
        <v>0</v>
      </c>
    </row>
    <row r="27" spans="1:9" ht="30" customHeight="1">
      <c r="A27" s="109" t="s">
        <v>140</v>
      </c>
      <c r="B27" s="157" t="s">
        <v>57</v>
      </c>
      <c r="C27" s="169" t="s">
        <v>152</v>
      </c>
      <c r="D27" s="166" t="s">
        <v>149</v>
      </c>
      <c r="E27" s="192">
        <v>17200</v>
      </c>
      <c r="F27" s="125"/>
      <c r="G27" s="36">
        <f t="shared" si="3"/>
        <v>0</v>
      </c>
    </row>
    <row r="28" spans="1:9" ht="30" customHeight="1">
      <c r="A28" s="109" t="s">
        <v>140</v>
      </c>
      <c r="B28" s="157" t="s">
        <v>153</v>
      </c>
      <c r="C28" s="169" t="s">
        <v>154</v>
      </c>
      <c r="D28" s="167" t="s">
        <v>155</v>
      </c>
      <c r="E28" s="193">
        <v>673</v>
      </c>
      <c r="F28" s="127"/>
      <c r="G28" s="36">
        <f t="shared" si="3"/>
        <v>0</v>
      </c>
    </row>
    <row r="29" spans="1:9" ht="30" customHeight="1">
      <c r="A29" s="109" t="s">
        <v>140</v>
      </c>
      <c r="B29" s="157" t="s">
        <v>156</v>
      </c>
      <c r="C29" s="169" t="s">
        <v>157</v>
      </c>
      <c r="D29" s="167" t="s">
        <v>155</v>
      </c>
      <c r="E29" s="193">
        <v>673</v>
      </c>
      <c r="F29" s="127"/>
      <c r="G29" s="36">
        <f t="shared" si="3"/>
        <v>0</v>
      </c>
    </row>
    <row r="30" spans="1:9" ht="30" customHeight="1">
      <c r="A30" s="109" t="s">
        <v>140</v>
      </c>
      <c r="B30" s="157" t="s">
        <v>158</v>
      </c>
      <c r="C30" s="169" t="s">
        <v>159</v>
      </c>
      <c r="D30" s="167" t="s">
        <v>151</v>
      </c>
      <c r="E30" s="193">
        <v>3601</v>
      </c>
      <c r="F30" s="127"/>
      <c r="G30" s="36">
        <f t="shared" si="3"/>
        <v>0</v>
      </c>
    </row>
    <row r="31" spans="1:9" ht="30" customHeight="1">
      <c r="A31" s="109" t="s">
        <v>140</v>
      </c>
      <c r="B31" s="157" t="s">
        <v>160</v>
      </c>
      <c r="C31" s="169" t="s">
        <v>161</v>
      </c>
      <c r="D31" s="167" t="s">
        <v>151</v>
      </c>
      <c r="E31" s="193">
        <v>9.5</v>
      </c>
      <c r="F31" s="127"/>
      <c r="G31" s="36">
        <f t="shared" si="3"/>
        <v>0</v>
      </c>
    </row>
    <row r="32" spans="1:9" ht="30" customHeight="1">
      <c r="A32" s="109" t="s">
        <v>140</v>
      </c>
      <c r="B32" s="157" t="s">
        <v>162</v>
      </c>
      <c r="C32" s="75" t="s">
        <v>163</v>
      </c>
      <c r="D32" s="167" t="s">
        <v>151</v>
      </c>
      <c r="E32" s="193">
        <v>5.0999999999999996</v>
      </c>
      <c r="F32" s="127"/>
      <c r="G32" s="36">
        <f t="shared" si="3"/>
        <v>0</v>
      </c>
    </row>
    <row r="33" spans="1:7" ht="30" customHeight="1">
      <c r="A33" s="109" t="s">
        <v>140</v>
      </c>
      <c r="B33" s="157" t="s">
        <v>164</v>
      </c>
      <c r="C33" s="169" t="s">
        <v>165</v>
      </c>
      <c r="D33" s="167" t="s">
        <v>151</v>
      </c>
      <c r="E33" s="193">
        <v>0.4</v>
      </c>
      <c r="F33" s="127"/>
      <c r="G33" s="36">
        <f t="shared" si="3"/>
        <v>0</v>
      </c>
    </row>
    <row r="34" spans="1:7" ht="30" customHeight="1">
      <c r="A34" s="109" t="s">
        <v>140</v>
      </c>
      <c r="B34" s="157" t="s">
        <v>166</v>
      </c>
      <c r="C34" s="75" t="s">
        <v>167</v>
      </c>
      <c r="D34" s="167" t="s">
        <v>155</v>
      </c>
      <c r="E34" s="193">
        <v>11.8</v>
      </c>
      <c r="F34" s="127"/>
      <c r="G34" s="36">
        <f t="shared" si="3"/>
        <v>0</v>
      </c>
    </row>
    <row r="35" spans="1:7" ht="30" customHeight="1">
      <c r="A35" s="109" t="s">
        <v>140</v>
      </c>
      <c r="B35" s="157" t="s">
        <v>168</v>
      </c>
      <c r="C35" s="169" t="s">
        <v>169</v>
      </c>
      <c r="D35" s="167" t="s">
        <v>151</v>
      </c>
      <c r="E35" s="193">
        <v>55</v>
      </c>
      <c r="F35" s="127"/>
      <c r="G35" s="36">
        <f t="shared" si="3"/>
        <v>0</v>
      </c>
    </row>
    <row r="36" spans="1:7" ht="30" customHeight="1">
      <c r="A36" s="109" t="s">
        <v>140</v>
      </c>
      <c r="B36" s="157" t="s">
        <v>170</v>
      </c>
      <c r="C36" s="75" t="s">
        <v>171</v>
      </c>
      <c r="D36" s="167" t="s">
        <v>151</v>
      </c>
      <c r="E36" s="193">
        <v>2.9</v>
      </c>
      <c r="F36" s="127"/>
      <c r="G36" s="36">
        <f t="shared" si="3"/>
        <v>0</v>
      </c>
    </row>
    <row r="37" spans="1:7" ht="30" customHeight="1">
      <c r="A37" s="109" t="s">
        <v>140</v>
      </c>
      <c r="B37" s="157" t="s">
        <v>172</v>
      </c>
      <c r="C37" s="75" t="s">
        <v>173</v>
      </c>
      <c r="D37" s="167" t="s">
        <v>151</v>
      </c>
      <c r="E37" s="193">
        <v>0.6</v>
      </c>
      <c r="F37" s="127"/>
      <c r="G37" s="36">
        <f t="shared" si="3"/>
        <v>0</v>
      </c>
    </row>
    <row r="38" spans="1:7" ht="30" customHeight="1">
      <c r="A38" s="109" t="s">
        <v>140</v>
      </c>
      <c r="B38" s="157" t="s">
        <v>174</v>
      </c>
      <c r="C38" s="169" t="s">
        <v>175</v>
      </c>
      <c r="D38" s="167" t="s">
        <v>155</v>
      </c>
      <c r="E38" s="193">
        <v>150.19999999999999</v>
      </c>
      <c r="F38" s="127"/>
      <c r="G38" s="36">
        <f t="shared" si="3"/>
        <v>0</v>
      </c>
    </row>
    <row r="39" spans="1:7" ht="30" customHeight="1">
      <c r="A39" s="109" t="s">
        <v>140</v>
      </c>
      <c r="B39" s="157" t="s">
        <v>176</v>
      </c>
      <c r="C39" s="169" t="s">
        <v>177</v>
      </c>
      <c r="D39" s="167" t="s">
        <v>155</v>
      </c>
      <c r="E39" s="193">
        <v>144</v>
      </c>
      <c r="F39" s="127"/>
      <c r="G39" s="36">
        <f t="shared" si="3"/>
        <v>0</v>
      </c>
    </row>
    <row r="40" spans="1:7" ht="30" customHeight="1">
      <c r="A40" s="109" t="s">
        <v>140</v>
      </c>
      <c r="B40" s="157" t="s">
        <v>178</v>
      </c>
      <c r="C40" s="169" t="s">
        <v>179</v>
      </c>
      <c r="D40" s="167" t="s">
        <v>155</v>
      </c>
      <c r="E40" s="193">
        <v>150.19999999999999</v>
      </c>
      <c r="F40" s="127"/>
      <c r="G40" s="36">
        <f t="shared" si="3"/>
        <v>0</v>
      </c>
    </row>
    <row r="41" spans="1:7" ht="30" customHeight="1">
      <c r="A41" s="109" t="s">
        <v>140</v>
      </c>
      <c r="B41" s="157" t="s">
        <v>180</v>
      </c>
      <c r="C41" s="169" t="s">
        <v>181</v>
      </c>
      <c r="D41" s="167" t="s">
        <v>155</v>
      </c>
      <c r="E41" s="193">
        <v>150.19999999999999</v>
      </c>
      <c r="F41" s="127"/>
      <c r="G41" s="36">
        <f t="shared" si="3"/>
        <v>0</v>
      </c>
    </row>
    <row r="42" spans="1:7" ht="30" customHeight="1">
      <c r="A42" s="109" t="s">
        <v>140</v>
      </c>
      <c r="B42" s="157" t="s">
        <v>182</v>
      </c>
      <c r="C42" s="75" t="s">
        <v>183</v>
      </c>
      <c r="D42" s="167" t="s">
        <v>155</v>
      </c>
      <c r="E42" s="193">
        <v>150.19999999999999</v>
      </c>
      <c r="F42" s="127"/>
      <c r="G42" s="36">
        <f t="shared" si="3"/>
        <v>0</v>
      </c>
    </row>
    <row r="43" spans="1:7" ht="30" customHeight="1">
      <c r="A43" s="109" t="s">
        <v>140</v>
      </c>
      <c r="B43" s="157" t="s">
        <v>184</v>
      </c>
      <c r="C43" s="75" t="s">
        <v>185</v>
      </c>
      <c r="D43" s="167" t="s">
        <v>151</v>
      </c>
      <c r="E43" s="193">
        <v>27</v>
      </c>
      <c r="F43" s="127"/>
      <c r="G43" s="36">
        <f t="shared" si="3"/>
        <v>0</v>
      </c>
    </row>
    <row r="44" spans="1:7" ht="30" customHeight="1">
      <c r="A44" s="109" t="s">
        <v>140</v>
      </c>
      <c r="B44" s="157" t="s">
        <v>186</v>
      </c>
      <c r="C44" s="75" t="s">
        <v>187</v>
      </c>
      <c r="D44" s="167" t="s">
        <v>155</v>
      </c>
      <c r="E44" s="193">
        <v>36.9</v>
      </c>
      <c r="F44" s="127"/>
      <c r="G44" s="36">
        <f t="shared" si="3"/>
        <v>0</v>
      </c>
    </row>
    <row r="45" spans="1:7" ht="30" customHeight="1">
      <c r="A45" s="109" t="s">
        <v>140</v>
      </c>
      <c r="B45" s="157" t="s">
        <v>188</v>
      </c>
      <c r="C45" s="169" t="s">
        <v>189</v>
      </c>
      <c r="D45" s="167" t="s">
        <v>128</v>
      </c>
      <c r="E45" s="193">
        <v>7.5</v>
      </c>
      <c r="F45" s="127"/>
      <c r="G45" s="36">
        <f t="shared" si="3"/>
        <v>0</v>
      </c>
    </row>
    <row r="46" spans="1:7" ht="30" customHeight="1">
      <c r="A46" s="109" t="s">
        <v>140</v>
      </c>
      <c r="B46" s="157" t="s">
        <v>190</v>
      </c>
      <c r="C46" s="75" t="s">
        <v>187</v>
      </c>
      <c r="D46" s="167" t="s">
        <v>155</v>
      </c>
      <c r="E46" s="193">
        <v>56</v>
      </c>
      <c r="F46" s="127"/>
      <c r="G46" s="36">
        <f t="shared" si="3"/>
        <v>0</v>
      </c>
    </row>
    <row r="47" spans="1:7" ht="30" customHeight="1">
      <c r="A47" s="109" t="s">
        <v>140</v>
      </c>
      <c r="B47" s="157" t="s">
        <v>191</v>
      </c>
      <c r="C47" s="169" t="s">
        <v>192</v>
      </c>
      <c r="D47" s="167" t="s">
        <v>26</v>
      </c>
      <c r="E47" s="193">
        <v>19.5</v>
      </c>
      <c r="F47" s="127"/>
      <c r="G47" s="36">
        <f t="shared" si="3"/>
        <v>0</v>
      </c>
    </row>
    <row r="48" spans="1:7" ht="30" customHeight="1">
      <c r="A48" s="109" t="s">
        <v>140</v>
      </c>
      <c r="B48" s="157" t="s">
        <v>193</v>
      </c>
      <c r="C48" s="170" t="s">
        <v>194</v>
      </c>
      <c r="D48" s="84" t="s">
        <v>15</v>
      </c>
      <c r="E48" s="194">
        <v>126.6</v>
      </c>
      <c r="F48" s="127"/>
      <c r="G48" s="36">
        <f t="shared" si="3"/>
        <v>0</v>
      </c>
    </row>
    <row r="49" spans="1:7" ht="30" customHeight="1">
      <c r="A49" s="109" t="s">
        <v>140</v>
      </c>
      <c r="B49" s="157" t="s">
        <v>195</v>
      </c>
      <c r="C49" s="170" t="s">
        <v>187</v>
      </c>
      <c r="D49" s="84" t="s">
        <v>15</v>
      </c>
      <c r="E49" s="194">
        <v>28.5</v>
      </c>
      <c r="F49" s="127"/>
      <c r="G49" s="36">
        <f t="shared" si="3"/>
        <v>0</v>
      </c>
    </row>
    <row r="50" spans="1:7" ht="30" customHeight="1">
      <c r="A50" s="109" t="s">
        <v>140</v>
      </c>
      <c r="B50" s="157" t="s">
        <v>196</v>
      </c>
      <c r="C50" s="171" t="s">
        <v>197</v>
      </c>
      <c r="D50" s="84" t="s">
        <v>128</v>
      </c>
      <c r="E50" s="194">
        <v>2.2000000000000002</v>
      </c>
      <c r="F50" s="127"/>
      <c r="G50" s="36">
        <f t="shared" si="3"/>
        <v>0</v>
      </c>
    </row>
    <row r="51" spans="1:7" ht="30" customHeight="1">
      <c r="A51" s="109" t="s">
        <v>140</v>
      </c>
      <c r="B51" s="157" t="s">
        <v>198</v>
      </c>
      <c r="C51" s="170" t="s">
        <v>187</v>
      </c>
      <c r="D51" s="84" t="s">
        <v>15</v>
      </c>
      <c r="E51" s="194">
        <v>159.5</v>
      </c>
      <c r="F51" s="127"/>
      <c r="G51" s="36">
        <f t="shared" si="3"/>
        <v>0</v>
      </c>
    </row>
    <row r="52" spans="1:7" ht="30" customHeight="1">
      <c r="A52" s="109" t="s">
        <v>140</v>
      </c>
      <c r="B52" s="157" t="s">
        <v>199</v>
      </c>
      <c r="C52" s="171" t="s">
        <v>200</v>
      </c>
      <c r="D52" s="84" t="s">
        <v>26</v>
      </c>
      <c r="E52" s="194">
        <v>19.5</v>
      </c>
      <c r="F52" s="127"/>
      <c r="G52" s="36">
        <f t="shared" si="3"/>
        <v>0</v>
      </c>
    </row>
    <row r="53" spans="1:7" ht="30" customHeight="1">
      <c r="A53" s="109" t="s">
        <v>140</v>
      </c>
      <c r="B53" s="157" t="s">
        <v>201</v>
      </c>
      <c r="C53" s="170" t="s">
        <v>202</v>
      </c>
      <c r="D53" s="84" t="s">
        <v>15</v>
      </c>
      <c r="E53" s="194">
        <v>159.5</v>
      </c>
      <c r="F53" s="127"/>
      <c r="G53" s="36">
        <f t="shared" si="3"/>
        <v>0</v>
      </c>
    </row>
    <row r="54" spans="1:7" ht="30" customHeight="1">
      <c r="A54" s="109" t="s">
        <v>140</v>
      </c>
      <c r="B54" s="157" t="s">
        <v>203</v>
      </c>
      <c r="C54" s="170" t="s">
        <v>187</v>
      </c>
      <c r="D54" s="84" t="s">
        <v>15</v>
      </c>
      <c r="E54" s="194">
        <v>166.8</v>
      </c>
      <c r="F54" s="127"/>
      <c r="G54" s="36">
        <f t="shared" si="3"/>
        <v>0</v>
      </c>
    </row>
    <row r="55" spans="1:7" ht="30" customHeight="1">
      <c r="A55" s="109" t="s">
        <v>140</v>
      </c>
      <c r="B55" s="157" t="s">
        <v>204</v>
      </c>
      <c r="C55" s="171" t="s">
        <v>205</v>
      </c>
      <c r="D55" s="84" t="s">
        <v>26</v>
      </c>
      <c r="E55" s="194">
        <v>19.5</v>
      </c>
      <c r="F55" s="127"/>
      <c r="G55" s="36">
        <f t="shared" si="3"/>
        <v>0</v>
      </c>
    </row>
    <row r="56" spans="1:7" ht="30" customHeight="1">
      <c r="A56" s="109" t="s">
        <v>140</v>
      </c>
      <c r="B56" s="157" t="s">
        <v>206</v>
      </c>
      <c r="C56" s="170" t="s">
        <v>207</v>
      </c>
      <c r="D56" s="84" t="s">
        <v>15</v>
      </c>
      <c r="E56" s="194">
        <v>166.8</v>
      </c>
      <c r="F56" s="127"/>
      <c r="G56" s="36">
        <f t="shared" si="3"/>
        <v>0</v>
      </c>
    </row>
    <row r="57" spans="1:7" ht="30" customHeight="1">
      <c r="A57" s="109" t="s">
        <v>140</v>
      </c>
      <c r="B57" s="157" t="s">
        <v>208</v>
      </c>
      <c r="C57" s="172" t="s">
        <v>209</v>
      </c>
      <c r="D57" s="84" t="s">
        <v>26</v>
      </c>
      <c r="E57" s="194">
        <v>20.7</v>
      </c>
      <c r="F57" s="127"/>
      <c r="G57" s="36">
        <f t="shared" si="3"/>
        <v>0</v>
      </c>
    </row>
    <row r="58" spans="1:7" ht="30" customHeight="1">
      <c r="A58" s="109" t="s">
        <v>140</v>
      </c>
      <c r="B58" s="157" t="s">
        <v>210</v>
      </c>
      <c r="C58" s="171" t="s">
        <v>211</v>
      </c>
      <c r="D58" s="84" t="s">
        <v>26</v>
      </c>
      <c r="E58" s="194">
        <v>20.7</v>
      </c>
      <c r="F58" s="127"/>
      <c r="G58" s="36">
        <f t="shared" si="3"/>
        <v>0</v>
      </c>
    </row>
    <row r="59" spans="1:7" ht="30" customHeight="1">
      <c r="A59" s="109" t="s">
        <v>140</v>
      </c>
      <c r="B59" s="157" t="s">
        <v>212</v>
      </c>
      <c r="C59" s="171" t="s">
        <v>213</v>
      </c>
      <c r="D59" s="84" t="s">
        <v>15</v>
      </c>
      <c r="E59" s="194">
        <v>461</v>
      </c>
      <c r="F59" s="127"/>
      <c r="G59" s="36">
        <f t="shared" si="3"/>
        <v>0</v>
      </c>
    </row>
    <row r="60" spans="1:7" ht="30" customHeight="1">
      <c r="A60" s="109" t="s">
        <v>140</v>
      </c>
      <c r="B60" s="157" t="s">
        <v>214</v>
      </c>
      <c r="C60" s="171" t="s">
        <v>215</v>
      </c>
      <c r="D60" s="84" t="s">
        <v>15</v>
      </c>
      <c r="E60" s="194">
        <v>461</v>
      </c>
      <c r="F60" s="127"/>
      <c r="G60" s="36">
        <f t="shared" si="3"/>
        <v>0</v>
      </c>
    </row>
    <row r="61" spans="1:7" ht="30" customHeight="1">
      <c r="A61" s="109" t="s">
        <v>140</v>
      </c>
      <c r="B61" s="157" t="s">
        <v>216</v>
      </c>
      <c r="C61" s="171" t="s">
        <v>217</v>
      </c>
      <c r="D61" s="84" t="s">
        <v>26</v>
      </c>
      <c r="E61" s="194">
        <v>49.7</v>
      </c>
      <c r="F61" s="127"/>
      <c r="G61" s="36">
        <f t="shared" si="3"/>
        <v>0</v>
      </c>
    </row>
    <row r="62" spans="1:7" ht="30" customHeight="1">
      <c r="A62" s="109" t="s">
        <v>140</v>
      </c>
      <c r="B62" s="157" t="s">
        <v>218</v>
      </c>
      <c r="C62" s="170" t="s">
        <v>219</v>
      </c>
      <c r="D62" s="84" t="s">
        <v>26</v>
      </c>
      <c r="E62" s="194">
        <v>12</v>
      </c>
      <c r="F62" s="127"/>
      <c r="G62" s="36">
        <f t="shared" si="3"/>
        <v>0</v>
      </c>
    </row>
    <row r="63" spans="1:7" ht="30" customHeight="1">
      <c r="A63" s="109" t="s">
        <v>140</v>
      </c>
      <c r="B63" s="157" t="s">
        <v>220</v>
      </c>
      <c r="C63" s="170" t="s">
        <v>221</v>
      </c>
      <c r="D63" s="84" t="s">
        <v>26</v>
      </c>
      <c r="E63" s="188">
        <v>26.2</v>
      </c>
      <c r="F63" s="127"/>
      <c r="G63" s="36">
        <f t="shared" si="3"/>
        <v>0</v>
      </c>
    </row>
    <row r="64" spans="1:7" ht="30" customHeight="1">
      <c r="A64" s="109" t="s">
        <v>140</v>
      </c>
      <c r="B64" s="157" t="s">
        <v>222</v>
      </c>
      <c r="C64" s="170" t="s">
        <v>223</v>
      </c>
      <c r="D64" s="84" t="s">
        <v>15</v>
      </c>
      <c r="E64" s="194">
        <v>54</v>
      </c>
      <c r="F64" s="127"/>
      <c r="G64" s="36">
        <f t="shared" si="3"/>
        <v>0</v>
      </c>
    </row>
    <row r="65" spans="1:7" ht="30" customHeight="1">
      <c r="A65" s="109" t="s">
        <v>140</v>
      </c>
      <c r="B65" s="157" t="s">
        <v>224</v>
      </c>
      <c r="C65" s="171" t="s">
        <v>225</v>
      </c>
      <c r="D65" s="84" t="s">
        <v>15</v>
      </c>
      <c r="E65" s="194">
        <v>54</v>
      </c>
      <c r="F65" s="127"/>
      <c r="G65" s="36">
        <f t="shared" si="3"/>
        <v>0</v>
      </c>
    </row>
    <row r="66" spans="1:7" ht="30" customHeight="1">
      <c r="A66" s="109" t="s">
        <v>140</v>
      </c>
      <c r="B66" s="157" t="s">
        <v>226</v>
      </c>
      <c r="C66" s="171" t="s">
        <v>227</v>
      </c>
      <c r="D66" s="84" t="s">
        <v>15</v>
      </c>
      <c r="E66" s="194">
        <v>54</v>
      </c>
      <c r="F66" s="127"/>
      <c r="G66" s="36">
        <f t="shared" si="3"/>
        <v>0</v>
      </c>
    </row>
    <row r="67" spans="1:7" ht="30" customHeight="1">
      <c r="A67" s="109" t="s">
        <v>140</v>
      </c>
      <c r="B67" s="157" t="s">
        <v>228</v>
      </c>
      <c r="C67" s="171" t="s">
        <v>229</v>
      </c>
      <c r="D67" s="84" t="s">
        <v>15</v>
      </c>
      <c r="E67" s="194">
        <v>54</v>
      </c>
      <c r="F67" s="127"/>
      <c r="G67" s="36">
        <f t="shared" si="3"/>
        <v>0</v>
      </c>
    </row>
    <row r="68" spans="1:7" ht="30" customHeight="1">
      <c r="A68" s="109" t="s">
        <v>140</v>
      </c>
      <c r="B68" s="157" t="s">
        <v>230</v>
      </c>
      <c r="C68" s="173" t="s">
        <v>231</v>
      </c>
      <c r="D68" s="130" t="s">
        <v>15</v>
      </c>
      <c r="E68" s="188">
        <v>98</v>
      </c>
      <c r="F68" s="127"/>
      <c r="G68" s="36">
        <f t="shared" si="3"/>
        <v>0</v>
      </c>
    </row>
    <row r="69" spans="1:7" ht="30" customHeight="1">
      <c r="A69" s="109" t="s">
        <v>140</v>
      </c>
      <c r="B69" s="157" t="s">
        <v>232</v>
      </c>
      <c r="C69" s="171" t="s">
        <v>233</v>
      </c>
      <c r="D69" s="130" t="s">
        <v>15</v>
      </c>
      <c r="E69" s="188">
        <v>98</v>
      </c>
      <c r="F69" s="127"/>
      <c r="G69" s="36">
        <f t="shared" si="3"/>
        <v>0</v>
      </c>
    </row>
    <row r="70" spans="1:7" ht="30" customHeight="1">
      <c r="A70" s="109" t="s">
        <v>140</v>
      </c>
      <c r="B70" s="157" t="s">
        <v>234</v>
      </c>
      <c r="C70" s="170" t="s">
        <v>235</v>
      </c>
      <c r="D70" s="175" t="s">
        <v>18</v>
      </c>
      <c r="E70" s="195">
        <v>5.3</v>
      </c>
      <c r="F70" s="127"/>
      <c r="G70" s="36">
        <f t="shared" si="3"/>
        <v>0</v>
      </c>
    </row>
    <row r="71" spans="1:7" ht="30" customHeight="1">
      <c r="A71" s="109" t="s">
        <v>140</v>
      </c>
      <c r="B71" s="157" t="s">
        <v>236</v>
      </c>
      <c r="C71" s="171" t="s">
        <v>237</v>
      </c>
      <c r="D71" s="84" t="s">
        <v>18</v>
      </c>
      <c r="E71" s="188">
        <v>3.2</v>
      </c>
      <c r="F71" s="127"/>
      <c r="G71" s="36">
        <f t="shared" si="3"/>
        <v>0</v>
      </c>
    </row>
    <row r="72" spans="1:7" ht="30" customHeight="1">
      <c r="A72" s="109" t="s">
        <v>140</v>
      </c>
      <c r="B72" s="157" t="s">
        <v>238</v>
      </c>
      <c r="C72" s="171" t="s">
        <v>239</v>
      </c>
      <c r="D72" s="84" t="s">
        <v>149</v>
      </c>
      <c r="E72" s="194">
        <v>169</v>
      </c>
      <c r="F72" s="127"/>
      <c r="G72" s="36">
        <f t="shared" si="3"/>
        <v>0</v>
      </c>
    </row>
    <row r="73" spans="1:7" ht="30" customHeight="1">
      <c r="A73" s="109" t="s">
        <v>140</v>
      </c>
      <c r="B73" s="157" t="s">
        <v>240</v>
      </c>
      <c r="C73" s="170" t="s">
        <v>241</v>
      </c>
      <c r="D73" s="84" t="s">
        <v>18</v>
      </c>
      <c r="E73" s="194">
        <v>1.6</v>
      </c>
      <c r="F73" s="127"/>
      <c r="G73" s="36">
        <f t="shared" si="3"/>
        <v>0</v>
      </c>
    </row>
    <row r="74" spans="1:7" ht="30" customHeight="1">
      <c r="A74" s="109" t="s">
        <v>140</v>
      </c>
      <c r="B74" s="157" t="s">
        <v>242</v>
      </c>
      <c r="C74" s="171" t="s">
        <v>243</v>
      </c>
      <c r="D74" s="84" t="s">
        <v>149</v>
      </c>
      <c r="E74" s="194">
        <v>59</v>
      </c>
      <c r="F74" s="127"/>
      <c r="G74" s="36">
        <f t="shared" si="3"/>
        <v>0</v>
      </c>
    </row>
    <row r="75" spans="1:7" ht="30" customHeight="1">
      <c r="A75" s="109" t="s">
        <v>140</v>
      </c>
      <c r="B75" s="157" t="s">
        <v>244</v>
      </c>
      <c r="C75" s="171" t="s">
        <v>245</v>
      </c>
      <c r="D75" s="130" t="s">
        <v>18</v>
      </c>
      <c r="E75" s="194">
        <v>0.6</v>
      </c>
      <c r="F75" s="127"/>
      <c r="G75" s="36">
        <f t="shared" si="3"/>
        <v>0</v>
      </c>
    </row>
    <row r="76" spans="1:7" ht="30" customHeight="1">
      <c r="A76" s="109" t="s">
        <v>140</v>
      </c>
      <c r="B76" s="157" t="s">
        <v>246</v>
      </c>
      <c r="C76" s="171" t="s">
        <v>247</v>
      </c>
      <c r="D76" s="130" t="s">
        <v>149</v>
      </c>
      <c r="E76" s="194">
        <v>150</v>
      </c>
      <c r="F76" s="127"/>
      <c r="G76" s="36">
        <f t="shared" si="3"/>
        <v>0</v>
      </c>
    </row>
    <row r="77" spans="1:7" ht="30" customHeight="1">
      <c r="A77" s="109" t="s">
        <v>140</v>
      </c>
      <c r="B77" s="157" t="s">
        <v>248</v>
      </c>
      <c r="C77" s="171" t="s">
        <v>249</v>
      </c>
      <c r="D77" s="130" t="s">
        <v>26</v>
      </c>
      <c r="E77" s="194">
        <v>12</v>
      </c>
      <c r="F77" s="127"/>
      <c r="G77" s="36">
        <f t="shared" si="3"/>
        <v>0</v>
      </c>
    </row>
    <row r="78" spans="1:7" ht="30" customHeight="1">
      <c r="A78" s="109" t="s">
        <v>140</v>
      </c>
      <c r="B78" s="157" t="s">
        <v>250</v>
      </c>
      <c r="C78" s="171" t="s">
        <v>251</v>
      </c>
      <c r="D78" s="130" t="s">
        <v>18</v>
      </c>
      <c r="E78" s="194">
        <v>7.1</v>
      </c>
      <c r="F78" s="127"/>
      <c r="G78" s="36">
        <f t="shared" si="3"/>
        <v>0</v>
      </c>
    </row>
    <row r="79" spans="1:7" ht="30" customHeight="1">
      <c r="A79" s="109" t="s">
        <v>140</v>
      </c>
      <c r="B79" s="157" t="s">
        <v>252</v>
      </c>
      <c r="C79" s="171" t="s">
        <v>253</v>
      </c>
      <c r="D79" s="84" t="s">
        <v>18</v>
      </c>
      <c r="E79" s="194">
        <v>16.600000000000001</v>
      </c>
      <c r="F79" s="127"/>
      <c r="G79" s="36">
        <f t="shared" si="3"/>
        <v>0</v>
      </c>
    </row>
    <row r="80" spans="1:7" ht="30" customHeight="1">
      <c r="A80" s="109" t="s">
        <v>140</v>
      </c>
      <c r="B80" s="157" t="s">
        <v>254</v>
      </c>
      <c r="C80" s="171" t="s">
        <v>255</v>
      </c>
      <c r="D80" s="84" t="s">
        <v>149</v>
      </c>
      <c r="E80" s="194">
        <v>1251</v>
      </c>
      <c r="F80" s="127"/>
      <c r="G80" s="36">
        <f t="shared" si="3"/>
        <v>0</v>
      </c>
    </row>
    <row r="81" spans="1:9" ht="30" customHeight="1">
      <c r="A81" s="109" t="s">
        <v>140</v>
      </c>
      <c r="B81" s="157" t="s">
        <v>256</v>
      </c>
      <c r="C81" s="171" t="s">
        <v>257</v>
      </c>
      <c r="D81" s="130" t="s">
        <v>15</v>
      </c>
      <c r="E81" s="194">
        <v>72</v>
      </c>
      <c r="F81" s="127"/>
      <c r="G81" s="36">
        <f t="shared" si="3"/>
        <v>0</v>
      </c>
    </row>
    <row r="82" spans="1:9" ht="30" customHeight="1">
      <c r="A82" s="109" t="s">
        <v>140</v>
      </c>
      <c r="B82" s="157" t="s">
        <v>258</v>
      </c>
      <c r="C82" s="171" t="s">
        <v>157</v>
      </c>
      <c r="D82" s="130" t="s">
        <v>15</v>
      </c>
      <c r="E82" s="194">
        <v>72</v>
      </c>
      <c r="F82" s="127"/>
      <c r="G82" s="36">
        <f t="shared" si="3"/>
        <v>0</v>
      </c>
    </row>
    <row r="83" spans="1:9" ht="30" customHeight="1">
      <c r="A83" s="109" t="s">
        <v>140</v>
      </c>
      <c r="B83" s="157" t="s">
        <v>259</v>
      </c>
      <c r="C83" s="171" t="s">
        <v>260</v>
      </c>
      <c r="D83" s="84" t="s">
        <v>15</v>
      </c>
      <c r="E83" s="194">
        <v>24</v>
      </c>
      <c r="F83" s="127"/>
      <c r="G83" s="36">
        <f t="shared" si="3"/>
        <v>0</v>
      </c>
    </row>
    <row r="84" spans="1:9" ht="30" customHeight="1">
      <c r="A84" s="109" t="s">
        <v>140</v>
      </c>
      <c r="B84" s="157" t="s">
        <v>261</v>
      </c>
      <c r="C84" s="171" t="s">
        <v>262</v>
      </c>
      <c r="D84" s="84" t="s">
        <v>15</v>
      </c>
      <c r="E84" s="194">
        <v>24</v>
      </c>
      <c r="F84" s="127"/>
      <c r="G84" s="36">
        <f t="shared" si="3"/>
        <v>0</v>
      </c>
    </row>
    <row r="85" spans="1:9" ht="30" customHeight="1">
      <c r="A85" s="109" t="s">
        <v>140</v>
      </c>
      <c r="B85" s="157" t="s">
        <v>263</v>
      </c>
      <c r="C85" s="172" t="s">
        <v>264</v>
      </c>
      <c r="D85" s="130" t="s">
        <v>149</v>
      </c>
      <c r="E85" s="188">
        <v>130731</v>
      </c>
      <c r="F85" s="127"/>
      <c r="G85" s="36">
        <f t="shared" si="3"/>
        <v>0</v>
      </c>
    </row>
    <row r="86" spans="1:9" ht="30" customHeight="1">
      <c r="A86" s="109" t="s">
        <v>140</v>
      </c>
      <c r="B86" s="157" t="s">
        <v>265</v>
      </c>
      <c r="C86" s="172" t="s">
        <v>266</v>
      </c>
      <c r="D86" s="130" t="s">
        <v>149</v>
      </c>
      <c r="E86" s="188">
        <v>130731</v>
      </c>
      <c r="F86" s="127"/>
      <c r="G86" s="36">
        <f t="shared" si="3"/>
        <v>0</v>
      </c>
    </row>
    <row r="87" spans="1:9" ht="30" customHeight="1">
      <c r="A87" s="109" t="s">
        <v>140</v>
      </c>
      <c r="B87" s="157" t="s">
        <v>267</v>
      </c>
      <c r="C87" s="173" t="s">
        <v>268</v>
      </c>
      <c r="D87" s="130" t="s">
        <v>26</v>
      </c>
      <c r="E87" s="188">
        <v>16</v>
      </c>
      <c r="F87" s="127"/>
      <c r="G87" s="36">
        <f t="shared" si="3"/>
        <v>0</v>
      </c>
    </row>
    <row r="88" spans="1:9" ht="30" customHeight="1">
      <c r="A88" s="109" t="s">
        <v>140</v>
      </c>
      <c r="B88" s="157" t="s">
        <v>269</v>
      </c>
      <c r="C88" s="173" t="s">
        <v>270</v>
      </c>
      <c r="D88" s="130" t="s">
        <v>26</v>
      </c>
      <c r="E88" s="188">
        <v>4.8</v>
      </c>
      <c r="F88" s="127"/>
      <c r="G88" s="36">
        <f t="shared" si="3"/>
        <v>0</v>
      </c>
    </row>
    <row r="89" spans="1:9" ht="30" customHeight="1" thickBot="1">
      <c r="A89" s="109" t="s">
        <v>140</v>
      </c>
      <c r="B89" s="157" t="s">
        <v>271</v>
      </c>
      <c r="C89" s="172" t="s">
        <v>272</v>
      </c>
      <c r="D89" s="130" t="s">
        <v>26</v>
      </c>
      <c r="E89" s="188">
        <v>1.8</v>
      </c>
      <c r="F89" s="127"/>
      <c r="G89" s="36">
        <f t="shared" si="3"/>
        <v>0</v>
      </c>
    </row>
    <row r="90" spans="1:9" ht="30" customHeight="1" thickBot="1">
      <c r="A90" s="64" t="s">
        <v>140</v>
      </c>
      <c r="B90" s="204" t="s">
        <v>273</v>
      </c>
      <c r="C90" s="174" t="s">
        <v>274</v>
      </c>
      <c r="D90" s="164" t="s">
        <v>26</v>
      </c>
      <c r="E90" s="189">
        <v>0.6</v>
      </c>
      <c r="F90" s="126"/>
      <c r="G90" s="39">
        <f t="shared" si="3"/>
        <v>0</v>
      </c>
      <c r="H90" s="40" t="s">
        <v>275</v>
      </c>
      <c r="I90" s="35">
        <f>ROUND(SUM(G18:G90),2)</f>
        <v>0</v>
      </c>
    </row>
    <row r="91" spans="1:9" ht="30" customHeight="1">
      <c r="A91" s="83" t="s">
        <v>276</v>
      </c>
      <c r="B91" s="176" t="s">
        <v>61</v>
      </c>
      <c r="C91" s="199" t="s">
        <v>277</v>
      </c>
      <c r="D91" s="200" t="s">
        <v>33</v>
      </c>
      <c r="E91" s="201">
        <v>32</v>
      </c>
      <c r="F91" s="154"/>
      <c r="G91" s="105">
        <f t="shared" si="3"/>
        <v>0</v>
      </c>
    </row>
    <row r="92" spans="1:9" ht="30" customHeight="1">
      <c r="A92" s="83" t="s">
        <v>276</v>
      </c>
      <c r="B92" s="177" t="s">
        <v>64</v>
      </c>
      <c r="C92" s="75" t="s">
        <v>278</v>
      </c>
      <c r="D92" s="130" t="s">
        <v>18</v>
      </c>
      <c r="E92" s="194">
        <v>132.1</v>
      </c>
      <c r="F92" s="127"/>
      <c r="G92" s="36">
        <f t="shared" ref="G92:G151" si="4">ROUND((E92*F92),2)</f>
        <v>0</v>
      </c>
    </row>
    <row r="93" spans="1:9" ht="30" customHeight="1">
      <c r="A93" s="83" t="s">
        <v>276</v>
      </c>
      <c r="B93" s="177" t="s">
        <v>66</v>
      </c>
      <c r="C93" s="169" t="s">
        <v>279</v>
      </c>
      <c r="D93" s="130" t="s">
        <v>18</v>
      </c>
      <c r="E93" s="194">
        <v>47.6</v>
      </c>
      <c r="F93" s="127"/>
      <c r="G93" s="36">
        <f t="shared" si="4"/>
        <v>0</v>
      </c>
    </row>
    <row r="94" spans="1:9" ht="30" customHeight="1">
      <c r="A94" s="83" t="s">
        <v>276</v>
      </c>
      <c r="B94" s="177" t="s">
        <v>68</v>
      </c>
      <c r="C94" s="163" t="s">
        <v>280</v>
      </c>
      <c r="D94" s="84" t="s">
        <v>149</v>
      </c>
      <c r="E94" s="194">
        <v>3261</v>
      </c>
      <c r="F94" s="127"/>
      <c r="G94" s="36">
        <f t="shared" si="4"/>
        <v>0</v>
      </c>
    </row>
    <row r="95" spans="1:9" ht="30" customHeight="1">
      <c r="A95" s="83" t="s">
        <v>276</v>
      </c>
      <c r="B95" s="177" t="s">
        <v>70</v>
      </c>
      <c r="C95" s="75" t="s">
        <v>281</v>
      </c>
      <c r="D95" s="130" t="s">
        <v>18</v>
      </c>
      <c r="E95" s="194">
        <v>6.8</v>
      </c>
      <c r="F95" s="127"/>
      <c r="G95" s="36">
        <f t="shared" si="4"/>
        <v>0</v>
      </c>
    </row>
    <row r="96" spans="1:9" ht="30" customHeight="1">
      <c r="A96" s="83" t="s">
        <v>276</v>
      </c>
      <c r="B96" s="177" t="s">
        <v>72</v>
      </c>
      <c r="C96" s="75" t="s">
        <v>282</v>
      </c>
      <c r="D96" s="130" t="s">
        <v>18</v>
      </c>
      <c r="E96" s="194">
        <v>0.5</v>
      </c>
      <c r="F96" s="127"/>
      <c r="G96" s="36">
        <f t="shared" si="4"/>
        <v>0</v>
      </c>
    </row>
    <row r="97" spans="1:7" ht="30" customHeight="1">
      <c r="A97" s="83" t="s">
        <v>276</v>
      </c>
      <c r="B97" s="177" t="s">
        <v>74</v>
      </c>
      <c r="C97" s="169" t="s">
        <v>283</v>
      </c>
      <c r="D97" s="130" t="s">
        <v>149</v>
      </c>
      <c r="E97" s="194">
        <v>32</v>
      </c>
      <c r="F97" s="127"/>
      <c r="G97" s="36">
        <f t="shared" si="4"/>
        <v>0</v>
      </c>
    </row>
    <row r="98" spans="1:7" ht="30" customHeight="1">
      <c r="A98" s="83" t="s">
        <v>276</v>
      </c>
      <c r="B98" s="177" t="s">
        <v>76</v>
      </c>
      <c r="C98" s="169" t="s">
        <v>284</v>
      </c>
      <c r="D98" s="130" t="s">
        <v>26</v>
      </c>
      <c r="E98" s="194">
        <v>13.5</v>
      </c>
      <c r="F98" s="127"/>
      <c r="G98" s="36">
        <f t="shared" si="4"/>
        <v>0</v>
      </c>
    </row>
    <row r="99" spans="1:7" ht="30" customHeight="1">
      <c r="A99" s="83" t="s">
        <v>276</v>
      </c>
      <c r="B99" s="177" t="s">
        <v>78</v>
      </c>
      <c r="C99" s="169" t="s">
        <v>285</v>
      </c>
      <c r="D99" s="130" t="s">
        <v>33</v>
      </c>
      <c r="E99" s="194">
        <v>4</v>
      </c>
      <c r="F99" s="127"/>
      <c r="G99" s="36">
        <f t="shared" si="4"/>
        <v>0</v>
      </c>
    </row>
    <row r="100" spans="1:7" ht="30" customHeight="1">
      <c r="A100" s="83" t="s">
        <v>276</v>
      </c>
      <c r="B100" s="177" t="s">
        <v>80</v>
      </c>
      <c r="C100" s="169" t="s">
        <v>286</v>
      </c>
      <c r="D100" s="130" t="s">
        <v>33</v>
      </c>
      <c r="E100" s="194">
        <v>2</v>
      </c>
      <c r="F100" s="127"/>
      <c r="G100" s="36">
        <f t="shared" si="4"/>
        <v>0</v>
      </c>
    </row>
    <row r="101" spans="1:7" ht="30" customHeight="1">
      <c r="A101" s="83" t="s">
        <v>276</v>
      </c>
      <c r="B101" s="177" t="s">
        <v>82</v>
      </c>
      <c r="C101" s="169" t="s">
        <v>287</v>
      </c>
      <c r="D101" s="130" t="s">
        <v>26</v>
      </c>
      <c r="E101" s="194">
        <v>39.700000000000003</v>
      </c>
      <c r="F101" s="127"/>
      <c r="G101" s="36">
        <f t="shared" si="4"/>
        <v>0</v>
      </c>
    </row>
    <row r="102" spans="1:7" ht="30" customHeight="1">
      <c r="A102" s="83" t="s">
        <v>276</v>
      </c>
      <c r="B102" s="177" t="s">
        <v>84</v>
      </c>
      <c r="C102" s="75" t="s">
        <v>288</v>
      </c>
      <c r="D102" s="84" t="s">
        <v>15</v>
      </c>
      <c r="E102" s="194">
        <v>332</v>
      </c>
      <c r="F102" s="127"/>
      <c r="G102" s="36">
        <f t="shared" si="4"/>
        <v>0</v>
      </c>
    </row>
    <row r="103" spans="1:7" ht="30" customHeight="1">
      <c r="A103" s="83" t="s">
        <v>276</v>
      </c>
      <c r="B103" s="177" t="s">
        <v>87</v>
      </c>
      <c r="C103" s="75" t="s">
        <v>289</v>
      </c>
      <c r="D103" s="84" t="s">
        <v>15</v>
      </c>
      <c r="E103" s="194">
        <v>328</v>
      </c>
      <c r="F103" s="127"/>
      <c r="G103" s="36">
        <f t="shared" si="4"/>
        <v>0</v>
      </c>
    </row>
    <row r="104" spans="1:7" ht="30" customHeight="1">
      <c r="A104" s="83" t="s">
        <v>276</v>
      </c>
      <c r="B104" s="177" t="s">
        <v>89</v>
      </c>
      <c r="C104" s="169" t="s">
        <v>290</v>
      </c>
      <c r="D104" s="84" t="s">
        <v>15</v>
      </c>
      <c r="E104" s="194">
        <v>335</v>
      </c>
      <c r="F104" s="127"/>
      <c r="G104" s="36">
        <f t="shared" si="4"/>
        <v>0</v>
      </c>
    </row>
    <row r="105" spans="1:7" ht="30" customHeight="1">
      <c r="A105" s="83" t="s">
        <v>276</v>
      </c>
      <c r="B105" s="177" t="s">
        <v>91</v>
      </c>
      <c r="C105" s="169" t="s">
        <v>291</v>
      </c>
      <c r="D105" s="84" t="s">
        <v>26</v>
      </c>
      <c r="E105" s="194">
        <v>41.4</v>
      </c>
      <c r="F105" s="127"/>
      <c r="G105" s="36">
        <f t="shared" si="4"/>
        <v>0</v>
      </c>
    </row>
    <row r="106" spans="1:7" ht="30" customHeight="1">
      <c r="A106" s="83" t="s">
        <v>276</v>
      </c>
      <c r="B106" s="177" t="s">
        <v>92</v>
      </c>
      <c r="C106" s="75" t="s">
        <v>292</v>
      </c>
      <c r="D106" s="84" t="s">
        <v>26</v>
      </c>
      <c r="E106" s="194">
        <v>1</v>
      </c>
      <c r="F106" s="127"/>
      <c r="G106" s="36">
        <f t="shared" si="4"/>
        <v>0</v>
      </c>
    </row>
    <row r="107" spans="1:7" ht="30" customHeight="1">
      <c r="A107" s="83" t="s">
        <v>276</v>
      </c>
      <c r="B107" s="177" t="s">
        <v>93</v>
      </c>
      <c r="C107" s="75" t="s">
        <v>293</v>
      </c>
      <c r="D107" s="84" t="s">
        <v>26</v>
      </c>
      <c r="E107" s="194">
        <v>31</v>
      </c>
      <c r="F107" s="127"/>
      <c r="G107" s="36">
        <f t="shared" si="4"/>
        <v>0</v>
      </c>
    </row>
    <row r="108" spans="1:7" ht="30" customHeight="1">
      <c r="A108" s="83" t="s">
        <v>276</v>
      </c>
      <c r="B108" s="177" t="s">
        <v>94</v>
      </c>
      <c r="C108" s="75" t="s">
        <v>294</v>
      </c>
      <c r="D108" s="84" t="s">
        <v>15</v>
      </c>
      <c r="E108" s="194">
        <v>335</v>
      </c>
      <c r="F108" s="127"/>
      <c r="G108" s="36">
        <f t="shared" si="4"/>
        <v>0</v>
      </c>
    </row>
    <row r="109" spans="1:7" ht="30" customHeight="1">
      <c r="A109" s="83" t="s">
        <v>276</v>
      </c>
      <c r="B109" s="177" t="s">
        <v>95</v>
      </c>
      <c r="C109" s="169" t="s">
        <v>295</v>
      </c>
      <c r="D109" s="84" t="s">
        <v>15</v>
      </c>
      <c r="E109" s="194">
        <v>162</v>
      </c>
      <c r="F109" s="127"/>
      <c r="G109" s="36">
        <f t="shared" si="4"/>
        <v>0</v>
      </c>
    </row>
    <row r="110" spans="1:7" ht="30" customHeight="1">
      <c r="A110" s="83" t="s">
        <v>276</v>
      </c>
      <c r="B110" s="177" t="s">
        <v>96</v>
      </c>
      <c r="C110" s="75" t="s">
        <v>296</v>
      </c>
      <c r="D110" s="84" t="s">
        <v>18</v>
      </c>
      <c r="E110" s="194">
        <v>37.299999999999997</v>
      </c>
      <c r="F110" s="127"/>
      <c r="G110" s="36">
        <f t="shared" si="4"/>
        <v>0</v>
      </c>
    </row>
    <row r="111" spans="1:7" ht="30" customHeight="1">
      <c r="A111" s="83" t="s">
        <v>276</v>
      </c>
      <c r="B111" s="177" t="s">
        <v>97</v>
      </c>
      <c r="C111" s="169" t="s">
        <v>297</v>
      </c>
      <c r="D111" s="84" t="s">
        <v>26</v>
      </c>
      <c r="E111" s="194">
        <v>7</v>
      </c>
      <c r="F111" s="127"/>
      <c r="G111" s="36">
        <f t="shared" si="4"/>
        <v>0</v>
      </c>
    </row>
    <row r="112" spans="1:7" ht="30" customHeight="1">
      <c r="A112" s="83" t="s">
        <v>276</v>
      </c>
      <c r="B112" s="177" t="s">
        <v>98</v>
      </c>
      <c r="C112" s="75" t="s">
        <v>298</v>
      </c>
      <c r="D112" s="130" t="s">
        <v>18</v>
      </c>
      <c r="E112" s="194">
        <v>3</v>
      </c>
      <c r="F112" s="127"/>
      <c r="G112" s="36">
        <f t="shared" si="4"/>
        <v>0</v>
      </c>
    </row>
    <row r="113" spans="1:7" ht="30" customHeight="1">
      <c r="A113" s="83" t="s">
        <v>276</v>
      </c>
      <c r="B113" s="177" t="s">
        <v>99</v>
      </c>
      <c r="C113" s="169" t="s">
        <v>299</v>
      </c>
      <c r="D113" s="84" t="s">
        <v>15</v>
      </c>
      <c r="E113" s="194">
        <v>164</v>
      </c>
      <c r="F113" s="127"/>
      <c r="G113" s="36">
        <f t="shared" si="4"/>
        <v>0</v>
      </c>
    </row>
    <row r="114" spans="1:7" ht="30" customHeight="1">
      <c r="A114" s="83" t="s">
        <v>276</v>
      </c>
      <c r="B114" s="177" t="s">
        <v>100</v>
      </c>
      <c r="C114" s="75" t="s">
        <v>187</v>
      </c>
      <c r="D114" s="84" t="s">
        <v>15</v>
      </c>
      <c r="E114" s="194">
        <v>164</v>
      </c>
      <c r="F114" s="127"/>
      <c r="G114" s="36">
        <f t="shared" si="4"/>
        <v>0</v>
      </c>
    </row>
    <row r="115" spans="1:7" ht="30" customHeight="1">
      <c r="A115" s="83" t="s">
        <v>276</v>
      </c>
      <c r="B115" s="177" t="s">
        <v>300</v>
      </c>
      <c r="C115" s="75" t="s">
        <v>301</v>
      </c>
      <c r="D115" s="84" t="s">
        <v>15</v>
      </c>
      <c r="E115" s="194">
        <v>164</v>
      </c>
      <c r="F115" s="127"/>
      <c r="G115" s="36">
        <f t="shared" si="4"/>
        <v>0</v>
      </c>
    </row>
    <row r="116" spans="1:7" ht="30" customHeight="1">
      <c r="A116" s="83" t="s">
        <v>276</v>
      </c>
      <c r="B116" s="177" t="s">
        <v>302</v>
      </c>
      <c r="C116" s="75" t="s">
        <v>187</v>
      </c>
      <c r="D116" s="84" t="s">
        <v>15</v>
      </c>
      <c r="E116" s="194">
        <v>164</v>
      </c>
      <c r="F116" s="127"/>
      <c r="G116" s="36">
        <f t="shared" si="4"/>
        <v>0</v>
      </c>
    </row>
    <row r="117" spans="1:7" ht="30" customHeight="1">
      <c r="A117" s="83" t="s">
        <v>276</v>
      </c>
      <c r="B117" s="177" t="s">
        <v>303</v>
      </c>
      <c r="C117" s="169" t="s">
        <v>304</v>
      </c>
      <c r="D117" s="84" t="s">
        <v>15</v>
      </c>
      <c r="E117" s="194">
        <v>164</v>
      </c>
      <c r="F117" s="127"/>
      <c r="G117" s="36">
        <f t="shared" si="4"/>
        <v>0</v>
      </c>
    </row>
    <row r="118" spans="1:7" ht="30" customHeight="1">
      <c r="A118" s="83" t="s">
        <v>276</v>
      </c>
      <c r="B118" s="177" t="s">
        <v>305</v>
      </c>
      <c r="C118" s="169" t="s">
        <v>209</v>
      </c>
      <c r="D118" s="84" t="s">
        <v>26</v>
      </c>
      <c r="E118" s="194">
        <v>66.5</v>
      </c>
      <c r="F118" s="127"/>
      <c r="G118" s="36">
        <f t="shared" si="4"/>
        <v>0</v>
      </c>
    </row>
    <row r="119" spans="1:7" ht="30" customHeight="1">
      <c r="A119" s="83" t="s">
        <v>276</v>
      </c>
      <c r="B119" s="177" t="s">
        <v>306</v>
      </c>
      <c r="C119" s="169" t="s">
        <v>211</v>
      </c>
      <c r="D119" s="84" t="s">
        <v>26</v>
      </c>
      <c r="E119" s="194">
        <v>66.5</v>
      </c>
      <c r="F119" s="127"/>
      <c r="G119" s="36">
        <f t="shared" si="4"/>
        <v>0</v>
      </c>
    </row>
    <row r="120" spans="1:7" ht="30" customHeight="1">
      <c r="A120" s="83" t="s">
        <v>276</v>
      </c>
      <c r="B120" s="177" t="s">
        <v>307</v>
      </c>
      <c r="C120" s="75" t="s">
        <v>223</v>
      </c>
      <c r="D120" s="84" t="s">
        <v>15</v>
      </c>
      <c r="E120" s="194">
        <v>181</v>
      </c>
      <c r="F120" s="127"/>
      <c r="G120" s="36">
        <f t="shared" si="4"/>
        <v>0</v>
      </c>
    </row>
    <row r="121" spans="1:7" ht="30" customHeight="1">
      <c r="A121" s="83" t="s">
        <v>276</v>
      </c>
      <c r="B121" s="177" t="s">
        <v>308</v>
      </c>
      <c r="C121" s="169" t="s">
        <v>225</v>
      </c>
      <c r="D121" s="84" t="s">
        <v>15</v>
      </c>
      <c r="E121" s="194">
        <v>181</v>
      </c>
      <c r="F121" s="127"/>
      <c r="G121" s="36">
        <f t="shared" si="4"/>
        <v>0</v>
      </c>
    </row>
    <row r="122" spans="1:7" ht="30" customHeight="1">
      <c r="A122" s="83" t="s">
        <v>276</v>
      </c>
      <c r="B122" s="177" t="s">
        <v>309</v>
      </c>
      <c r="C122" s="169" t="s">
        <v>227</v>
      </c>
      <c r="D122" s="84" t="s">
        <v>15</v>
      </c>
      <c r="E122" s="194">
        <v>181</v>
      </c>
      <c r="F122" s="127"/>
      <c r="G122" s="36">
        <f t="shared" si="4"/>
        <v>0</v>
      </c>
    </row>
    <row r="123" spans="1:7" ht="30" customHeight="1">
      <c r="A123" s="83" t="s">
        <v>276</v>
      </c>
      <c r="B123" s="177" t="s">
        <v>310</v>
      </c>
      <c r="C123" s="169" t="s">
        <v>229</v>
      </c>
      <c r="D123" s="84" t="s">
        <v>15</v>
      </c>
      <c r="E123" s="194">
        <v>181</v>
      </c>
      <c r="F123" s="127"/>
      <c r="G123" s="36">
        <f t="shared" si="4"/>
        <v>0</v>
      </c>
    </row>
    <row r="124" spans="1:7" ht="30" customHeight="1">
      <c r="A124" s="83" t="s">
        <v>276</v>
      </c>
      <c r="B124" s="177" t="s">
        <v>311</v>
      </c>
      <c r="C124" s="169" t="s">
        <v>217</v>
      </c>
      <c r="D124" s="84" t="s">
        <v>26</v>
      </c>
      <c r="E124" s="194">
        <v>33.72</v>
      </c>
      <c r="F124" s="127"/>
      <c r="G124" s="36">
        <f t="shared" si="4"/>
        <v>0</v>
      </c>
    </row>
    <row r="125" spans="1:7" ht="30" customHeight="1">
      <c r="A125" s="83" t="s">
        <v>276</v>
      </c>
      <c r="B125" s="177" t="s">
        <v>312</v>
      </c>
      <c r="C125" s="75" t="s">
        <v>313</v>
      </c>
      <c r="D125" s="84" t="s">
        <v>15</v>
      </c>
      <c r="E125" s="194">
        <v>823</v>
      </c>
      <c r="F125" s="127"/>
      <c r="G125" s="36">
        <f t="shared" si="4"/>
        <v>0</v>
      </c>
    </row>
    <row r="126" spans="1:7" ht="30" customHeight="1">
      <c r="A126" s="83" t="s">
        <v>276</v>
      </c>
      <c r="B126" s="177" t="s">
        <v>314</v>
      </c>
      <c r="C126" s="169" t="s">
        <v>215</v>
      </c>
      <c r="D126" s="84" t="s">
        <v>15</v>
      </c>
      <c r="E126" s="194">
        <v>823</v>
      </c>
      <c r="F126" s="127"/>
      <c r="G126" s="36">
        <f t="shared" si="4"/>
        <v>0</v>
      </c>
    </row>
    <row r="127" spans="1:7" ht="30" customHeight="1">
      <c r="A127" s="83" t="s">
        <v>276</v>
      </c>
      <c r="B127" s="177" t="s">
        <v>315</v>
      </c>
      <c r="C127" s="75" t="s">
        <v>316</v>
      </c>
      <c r="D127" s="84" t="s">
        <v>149</v>
      </c>
      <c r="E127" s="194">
        <v>1801</v>
      </c>
      <c r="F127" s="127"/>
      <c r="G127" s="36">
        <f t="shared" si="4"/>
        <v>0</v>
      </c>
    </row>
    <row r="128" spans="1:7" ht="30" customHeight="1">
      <c r="A128" s="83" t="s">
        <v>276</v>
      </c>
      <c r="B128" s="177" t="s">
        <v>317</v>
      </c>
      <c r="C128" s="75" t="s">
        <v>318</v>
      </c>
      <c r="D128" s="130" t="s">
        <v>18</v>
      </c>
      <c r="E128" s="194">
        <v>0.52</v>
      </c>
      <c r="F128" s="127"/>
      <c r="G128" s="36">
        <f t="shared" si="4"/>
        <v>0</v>
      </c>
    </row>
    <row r="129" spans="1:9" ht="30" customHeight="1">
      <c r="A129" s="83" t="s">
        <v>276</v>
      </c>
      <c r="B129" s="177" t="s">
        <v>319</v>
      </c>
      <c r="C129" s="75" t="s">
        <v>320</v>
      </c>
      <c r="D129" s="84" t="s">
        <v>26</v>
      </c>
      <c r="E129" s="194">
        <v>19.8</v>
      </c>
      <c r="F129" s="127"/>
      <c r="G129" s="36">
        <f t="shared" si="4"/>
        <v>0</v>
      </c>
    </row>
    <row r="130" spans="1:9" ht="30" customHeight="1">
      <c r="A130" s="83" t="s">
        <v>276</v>
      </c>
      <c r="B130" s="177" t="s">
        <v>321</v>
      </c>
      <c r="C130" s="169" t="s">
        <v>322</v>
      </c>
      <c r="D130" s="84" t="s">
        <v>323</v>
      </c>
      <c r="E130" s="194">
        <v>0.3</v>
      </c>
      <c r="F130" s="127"/>
      <c r="G130" s="36">
        <f t="shared" si="4"/>
        <v>0</v>
      </c>
    </row>
    <row r="131" spans="1:9" ht="30" customHeight="1">
      <c r="A131" s="83" t="s">
        <v>276</v>
      </c>
      <c r="B131" s="177" t="s">
        <v>324</v>
      </c>
      <c r="C131" s="169" t="s">
        <v>325</v>
      </c>
      <c r="D131" s="84" t="s">
        <v>149</v>
      </c>
      <c r="E131" s="194">
        <v>152</v>
      </c>
      <c r="F131" s="127"/>
      <c r="G131" s="36">
        <f t="shared" si="4"/>
        <v>0</v>
      </c>
    </row>
    <row r="132" spans="1:9" ht="30" customHeight="1">
      <c r="A132" s="83" t="s">
        <v>276</v>
      </c>
      <c r="B132" s="177" t="s">
        <v>326</v>
      </c>
      <c r="C132" s="169" t="s">
        <v>327</v>
      </c>
      <c r="D132" s="84" t="s">
        <v>26</v>
      </c>
      <c r="E132" s="194">
        <v>6.6</v>
      </c>
      <c r="F132" s="127"/>
      <c r="G132" s="36">
        <f t="shared" si="4"/>
        <v>0</v>
      </c>
    </row>
    <row r="133" spans="1:9" ht="30" customHeight="1" thickBot="1">
      <c r="A133" s="83" t="s">
        <v>276</v>
      </c>
      <c r="B133" s="177" t="s">
        <v>328</v>
      </c>
      <c r="C133" s="75" t="s">
        <v>329</v>
      </c>
      <c r="D133" s="84" t="s">
        <v>149</v>
      </c>
      <c r="E133" s="194">
        <v>244</v>
      </c>
      <c r="F133" s="127"/>
      <c r="G133" s="36">
        <f t="shared" si="4"/>
        <v>0</v>
      </c>
    </row>
    <row r="134" spans="1:9" ht="30" customHeight="1" thickBot="1">
      <c r="A134" s="97" t="s">
        <v>276</v>
      </c>
      <c r="B134" s="159" t="s">
        <v>330</v>
      </c>
      <c r="C134" s="179" t="s">
        <v>331</v>
      </c>
      <c r="D134" s="101" t="s">
        <v>26</v>
      </c>
      <c r="E134" s="197">
        <v>5.64</v>
      </c>
      <c r="F134" s="126"/>
      <c r="G134" s="39">
        <f t="shared" si="4"/>
        <v>0</v>
      </c>
      <c r="H134" s="40" t="s">
        <v>101</v>
      </c>
      <c r="I134" s="35">
        <f>ROUND(SUM(G91:G134),2)</f>
        <v>0</v>
      </c>
    </row>
    <row r="135" spans="1:9" ht="30" customHeight="1">
      <c r="A135" s="83" t="s">
        <v>332</v>
      </c>
      <c r="B135" s="176" t="s">
        <v>103</v>
      </c>
      <c r="C135" s="182" t="s">
        <v>333</v>
      </c>
      <c r="D135" s="178" t="s">
        <v>26</v>
      </c>
      <c r="E135" s="196">
        <v>76</v>
      </c>
      <c r="F135" s="154"/>
      <c r="G135" s="49">
        <f t="shared" si="4"/>
        <v>0</v>
      </c>
    </row>
    <row r="136" spans="1:9" ht="30" customHeight="1">
      <c r="A136" s="83" t="s">
        <v>332</v>
      </c>
      <c r="B136" s="177" t="s">
        <v>104</v>
      </c>
      <c r="C136" s="91" t="s">
        <v>334</v>
      </c>
      <c r="D136" s="84" t="s">
        <v>33</v>
      </c>
      <c r="E136" s="194">
        <v>4</v>
      </c>
      <c r="F136" s="127"/>
      <c r="G136" s="105">
        <f t="shared" si="4"/>
        <v>0</v>
      </c>
    </row>
    <row r="137" spans="1:9" ht="30" customHeight="1">
      <c r="A137" s="83" t="s">
        <v>332</v>
      </c>
      <c r="B137" s="177" t="s">
        <v>106</v>
      </c>
      <c r="C137" s="91" t="s">
        <v>335</v>
      </c>
      <c r="D137" s="84" t="s">
        <v>33</v>
      </c>
      <c r="E137" s="188">
        <v>4</v>
      </c>
      <c r="F137" s="127"/>
      <c r="G137" s="36">
        <f t="shared" si="4"/>
        <v>0</v>
      </c>
    </row>
    <row r="138" spans="1:9" ht="30" customHeight="1">
      <c r="A138" s="83" t="s">
        <v>332</v>
      </c>
      <c r="B138" s="177" t="s">
        <v>108</v>
      </c>
      <c r="C138" s="91" t="s">
        <v>336</v>
      </c>
      <c r="D138" s="84" t="s">
        <v>26</v>
      </c>
      <c r="E138" s="194">
        <v>50</v>
      </c>
      <c r="F138" s="127"/>
      <c r="G138" s="36">
        <f t="shared" si="4"/>
        <v>0</v>
      </c>
    </row>
    <row r="139" spans="1:9" ht="30" customHeight="1">
      <c r="A139" s="83" t="s">
        <v>332</v>
      </c>
      <c r="B139" s="177" t="s">
        <v>110</v>
      </c>
      <c r="C139" s="183" t="s">
        <v>337</v>
      </c>
      <c r="D139" s="130" t="s">
        <v>18</v>
      </c>
      <c r="E139" s="194">
        <v>0.4</v>
      </c>
      <c r="F139" s="127"/>
      <c r="G139" s="36">
        <f t="shared" si="4"/>
        <v>0</v>
      </c>
    </row>
    <row r="140" spans="1:9" ht="30" customHeight="1">
      <c r="A140" s="83" t="s">
        <v>332</v>
      </c>
      <c r="B140" s="177" t="s">
        <v>112</v>
      </c>
      <c r="C140" s="91" t="s">
        <v>338</v>
      </c>
      <c r="D140" s="84" t="s">
        <v>15</v>
      </c>
      <c r="E140" s="194">
        <v>240</v>
      </c>
      <c r="F140" s="127"/>
      <c r="G140" s="36">
        <f t="shared" si="4"/>
        <v>0</v>
      </c>
    </row>
    <row r="141" spans="1:9" ht="30" customHeight="1">
      <c r="A141" s="83" t="s">
        <v>332</v>
      </c>
      <c r="B141" s="177" t="s">
        <v>114</v>
      </c>
      <c r="C141" s="91" t="s">
        <v>339</v>
      </c>
      <c r="D141" s="84" t="s">
        <v>15</v>
      </c>
      <c r="E141" s="194">
        <v>243</v>
      </c>
      <c r="F141" s="127"/>
      <c r="G141" s="36">
        <f t="shared" si="4"/>
        <v>0</v>
      </c>
    </row>
    <row r="142" spans="1:9" ht="30" customHeight="1">
      <c r="A142" s="83" t="s">
        <v>332</v>
      </c>
      <c r="B142" s="177" t="s">
        <v>340</v>
      </c>
      <c r="C142" s="169" t="s">
        <v>341</v>
      </c>
      <c r="D142" s="130" t="s">
        <v>18</v>
      </c>
      <c r="E142" s="194">
        <v>0.3</v>
      </c>
      <c r="F142" s="127"/>
      <c r="G142" s="36">
        <f t="shared" si="4"/>
        <v>0</v>
      </c>
    </row>
    <row r="143" spans="1:9" ht="30" customHeight="1">
      <c r="A143" s="83" t="s">
        <v>332</v>
      </c>
      <c r="B143" s="177" t="s">
        <v>342</v>
      </c>
      <c r="C143" s="169" t="s">
        <v>343</v>
      </c>
      <c r="D143" s="130" t="s">
        <v>18</v>
      </c>
      <c r="E143" s="194">
        <v>37</v>
      </c>
      <c r="F143" s="127"/>
      <c r="G143" s="36">
        <f t="shared" si="4"/>
        <v>0</v>
      </c>
    </row>
    <row r="144" spans="1:9" ht="30" customHeight="1">
      <c r="A144" s="83" t="s">
        <v>332</v>
      </c>
      <c r="B144" s="177" t="s">
        <v>344</v>
      </c>
      <c r="C144" s="169" t="s">
        <v>345</v>
      </c>
      <c r="D144" s="130" t="s">
        <v>26</v>
      </c>
      <c r="E144" s="194">
        <v>3.9</v>
      </c>
      <c r="F144" s="127"/>
      <c r="G144" s="36">
        <f t="shared" si="4"/>
        <v>0</v>
      </c>
    </row>
    <row r="145" spans="1:9" ht="30" customHeight="1">
      <c r="A145" s="83" t="s">
        <v>332</v>
      </c>
      <c r="B145" s="177" t="s">
        <v>346</v>
      </c>
      <c r="C145" s="75" t="s">
        <v>347</v>
      </c>
      <c r="D145" s="130" t="s">
        <v>18</v>
      </c>
      <c r="E145" s="194">
        <v>8.9</v>
      </c>
      <c r="F145" s="127"/>
      <c r="G145" s="36">
        <f t="shared" si="4"/>
        <v>0</v>
      </c>
    </row>
    <row r="146" spans="1:9" ht="30" customHeight="1">
      <c r="A146" s="83" t="s">
        <v>332</v>
      </c>
      <c r="B146" s="177" t="s">
        <v>348</v>
      </c>
      <c r="C146" s="75" t="s">
        <v>349</v>
      </c>
      <c r="D146" s="130" t="s">
        <v>18</v>
      </c>
      <c r="E146" s="194">
        <v>0.3</v>
      </c>
      <c r="F146" s="127"/>
      <c r="G146" s="36">
        <f t="shared" si="4"/>
        <v>0</v>
      </c>
    </row>
    <row r="147" spans="1:9" ht="30" customHeight="1">
      <c r="A147" s="83" t="s">
        <v>332</v>
      </c>
      <c r="B147" s="177" t="s">
        <v>350</v>
      </c>
      <c r="C147" s="169" t="s">
        <v>351</v>
      </c>
      <c r="D147" s="130" t="s">
        <v>26</v>
      </c>
      <c r="E147" s="194">
        <v>10</v>
      </c>
      <c r="F147" s="127"/>
      <c r="G147" s="36">
        <f t="shared" si="4"/>
        <v>0</v>
      </c>
    </row>
    <row r="148" spans="1:9" ht="30" customHeight="1">
      <c r="A148" s="83" t="s">
        <v>332</v>
      </c>
      <c r="B148" s="177" t="s">
        <v>352</v>
      </c>
      <c r="C148" s="169" t="s">
        <v>353</v>
      </c>
      <c r="D148" s="84" t="s">
        <v>15</v>
      </c>
      <c r="E148" s="194">
        <v>20</v>
      </c>
      <c r="F148" s="127"/>
      <c r="G148" s="36">
        <f t="shared" si="4"/>
        <v>0</v>
      </c>
    </row>
    <row r="149" spans="1:9" ht="30" customHeight="1" thickBot="1">
      <c r="A149" s="83" t="s">
        <v>332</v>
      </c>
      <c r="B149" s="177" t="s">
        <v>354</v>
      </c>
      <c r="C149" s="169" t="s">
        <v>355</v>
      </c>
      <c r="D149" s="130" t="s">
        <v>18</v>
      </c>
      <c r="E149" s="194">
        <v>90</v>
      </c>
      <c r="F149" s="127"/>
      <c r="G149" s="36">
        <f t="shared" si="4"/>
        <v>0</v>
      </c>
    </row>
    <row r="150" spans="1:9" ht="30" customHeight="1" thickBot="1">
      <c r="A150" s="97" t="s">
        <v>332</v>
      </c>
      <c r="B150" s="159" t="s">
        <v>356</v>
      </c>
      <c r="C150" s="179" t="s">
        <v>357</v>
      </c>
      <c r="D150" s="164" t="s">
        <v>18</v>
      </c>
      <c r="E150" s="197">
        <v>285</v>
      </c>
      <c r="F150" s="126"/>
      <c r="G150" s="39">
        <f t="shared" si="4"/>
        <v>0</v>
      </c>
      <c r="H150" s="40" t="s">
        <v>358</v>
      </c>
      <c r="I150" s="35">
        <f>ROUND(SUM(G135:G150),2)</f>
        <v>0</v>
      </c>
    </row>
    <row r="151" spans="1:9" ht="30" customHeight="1" thickBot="1">
      <c r="A151" s="83" t="s">
        <v>359</v>
      </c>
      <c r="B151" s="118" t="s">
        <v>117</v>
      </c>
      <c r="C151" s="180" t="s">
        <v>360</v>
      </c>
      <c r="D151" s="181" t="s">
        <v>15</v>
      </c>
      <c r="E151" s="198">
        <v>240</v>
      </c>
      <c r="F151" s="154"/>
      <c r="G151" s="39">
        <f t="shared" si="4"/>
        <v>0</v>
      </c>
      <c r="H151" s="40" t="s">
        <v>59</v>
      </c>
      <c r="I151" s="35">
        <f>ROUND(SUM(G17:G151),2)</f>
        <v>0</v>
      </c>
    </row>
    <row r="152" spans="1:9" ht="30" customHeight="1" thickBot="1">
      <c r="A152" s="150"/>
      <c r="B152" s="142"/>
      <c r="C152" s="143"/>
      <c r="D152" s="151"/>
      <c r="E152" s="152" t="s">
        <v>361</v>
      </c>
      <c r="F152" s="153"/>
      <c r="G152" s="68">
        <f>SUM(G5:G151)</f>
        <v>-285.60000000000002</v>
      </c>
    </row>
    <row r="153" spans="1:9">
      <c r="B153" s="27"/>
      <c r="C153" s="31"/>
      <c r="D153" s="27"/>
      <c r="E153" s="27"/>
      <c r="F153" s="22"/>
      <c r="G153" s="26"/>
    </row>
    <row r="154" spans="1:9">
      <c r="B154" s="67"/>
      <c r="C154" s="31"/>
      <c r="D154" s="27"/>
      <c r="E154" s="27"/>
      <c r="F154" s="22"/>
      <c r="G154" s="26"/>
    </row>
    <row r="155" spans="1:9">
      <c r="F155" s="17"/>
    </row>
  </sheetData>
  <mergeCells count="2">
    <mergeCell ref="A1:G1"/>
    <mergeCell ref="A3:G3"/>
  </mergeCells>
  <phoneticPr fontId="8" type="noConversion"/>
  <pageMargins left="0.7" right="0.7" top="0.75" bottom="0.75" header="0.3" footer="0.3"/>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9233C-AA56-491D-B05E-0D65BD13DB59}">
  <sheetPr codeName="Sheet6"/>
  <dimension ref="A1:I29"/>
  <sheetViews>
    <sheetView zoomScaleNormal="100" zoomScaleSheetLayoutView="115" workbookViewId="0">
      <selection activeCell="A17" sqref="A17"/>
    </sheetView>
  </sheetViews>
  <sheetFormatPr defaultColWidth="9.109375" defaultRowHeight="13.8"/>
  <cols>
    <col min="1" max="1" width="36.33203125" style="57" customWidth="1"/>
    <col min="2" max="2" width="7.6640625" style="28" customWidth="1"/>
    <col min="3" max="3" width="67.109375" style="32" customWidth="1"/>
    <col min="4" max="4" width="9.109375" style="17"/>
    <col min="5" max="5" width="16.33203125" style="17" customWidth="1"/>
    <col min="6" max="6" width="16.6640625" style="18" customWidth="1"/>
    <col min="7" max="7" width="16.5546875" style="25" customWidth="1"/>
    <col min="8" max="8" width="17.6640625" style="23" customWidth="1"/>
    <col min="9" max="9" width="13.33203125" style="23" customWidth="1"/>
    <col min="10" max="16384" width="9.109375" style="23"/>
  </cols>
  <sheetData>
    <row r="1" spans="1:9" ht="18" customHeight="1" thickBot="1">
      <c r="A1" s="237" t="s">
        <v>0</v>
      </c>
      <c r="B1" s="243"/>
      <c r="C1" s="243"/>
      <c r="D1" s="243"/>
      <c r="E1" s="243"/>
      <c r="F1" s="243"/>
      <c r="G1" s="244"/>
    </row>
    <row r="2" spans="1:9" ht="7.95" customHeight="1" thickBot="1">
      <c r="B2" s="3"/>
      <c r="C2" s="29"/>
      <c r="D2" s="3"/>
      <c r="E2" s="4"/>
      <c r="F2" s="19"/>
      <c r="G2" s="3"/>
    </row>
    <row r="3" spans="1:9" ht="14.4" customHeight="1" thickBot="1">
      <c r="A3" s="245" t="s">
        <v>362</v>
      </c>
      <c r="B3" s="246"/>
      <c r="C3" s="246"/>
      <c r="D3" s="246"/>
      <c r="E3" s="246"/>
      <c r="F3" s="246"/>
      <c r="G3" s="247"/>
    </row>
    <row r="4" spans="1:9" ht="42" thickBot="1">
      <c r="A4" s="58" t="s">
        <v>2</v>
      </c>
      <c r="B4" s="41" t="s">
        <v>3</v>
      </c>
      <c r="C4" s="42" t="s">
        <v>4</v>
      </c>
      <c r="D4" s="41" t="s">
        <v>5</v>
      </c>
      <c r="E4" s="43" t="s">
        <v>6</v>
      </c>
      <c r="F4" s="44" t="s">
        <v>7</v>
      </c>
      <c r="G4" s="45" t="s">
        <v>8</v>
      </c>
    </row>
    <row r="5" spans="1:9" ht="30" customHeight="1">
      <c r="A5" s="83" t="s">
        <v>363</v>
      </c>
      <c r="B5" s="70" t="s">
        <v>10</v>
      </c>
      <c r="C5" s="128" t="s">
        <v>364</v>
      </c>
      <c r="D5" s="94" t="s">
        <v>26</v>
      </c>
      <c r="E5" s="205">
        <v>60</v>
      </c>
      <c r="F5" s="123"/>
      <c r="G5" s="86">
        <f>ROUND((E5*F5),2)</f>
        <v>0</v>
      </c>
    </row>
    <row r="6" spans="1:9" ht="30" customHeight="1">
      <c r="A6" s="82" t="s">
        <v>363</v>
      </c>
      <c r="B6" s="15" t="s">
        <v>13</v>
      </c>
      <c r="C6" s="93" t="s">
        <v>365</v>
      </c>
      <c r="D6" s="95" t="s">
        <v>26</v>
      </c>
      <c r="E6" s="184">
        <v>306</v>
      </c>
      <c r="F6" s="124"/>
      <c r="G6" s="36">
        <f>ROUND((E6*F6),2)</f>
        <v>0</v>
      </c>
    </row>
    <row r="7" spans="1:9" ht="30" customHeight="1">
      <c r="A7" s="82" t="s">
        <v>363</v>
      </c>
      <c r="B7" s="15" t="s">
        <v>16</v>
      </c>
      <c r="C7" s="93" t="s">
        <v>366</v>
      </c>
      <c r="D7" s="95" t="s">
        <v>33</v>
      </c>
      <c r="E7" s="184">
        <v>2</v>
      </c>
      <c r="F7" s="125"/>
      <c r="G7" s="36">
        <f t="shared" ref="G7:G25" si="0">ROUND((E7*F7),2)</f>
        <v>0</v>
      </c>
    </row>
    <row r="8" spans="1:9" ht="30" customHeight="1">
      <c r="A8" s="82" t="s">
        <v>363</v>
      </c>
      <c r="B8" s="15" t="s">
        <v>19</v>
      </c>
      <c r="C8" s="93" t="s">
        <v>367</v>
      </c>
      <c r="D8" s="95" t="s">
        <v>33</v>
      </c>
      <c r="E8" s="184">
        <v>2</v>
      </c>
      <c r="F8" s="125"/>
      <c r="G8" s="36">
        <f t="shared" si="0"/>
        <v>0</v>
      </c>
    </row>
    <row r="9" spans="1:9" ht="30" customHeight="1">
      <c r="A9" s="82" t="s">
        <v>363</v>
      </c>
      <c r="B9" s="15" t="s">
        <v>20</v>
      </c>
      <c r="C9" s="75" t="s">
        <v>368</v>
      </c>
      <c r="D9" s="95" t="s">
        <v>36</v>
      </c>
      <c r="E9" s="184">
        <v>2</v>
      </c>
      <c r="F9" s="125"/>
      <c r="G9" s="36">
        <f t="shared" si="0"/>
        <v>0</v>
      </c>
    </row>
    <row r="10" spans="1:9" ht="30" customHeight="1">
      <c r="A10" s="82" t="s">
        <v>363</v>
      </c>
      <c r="B10" s="15" t="s">
        <v>21</v>
      </c>
      <c r="C10" s="75" t="s">
        <v>369</v>
      </c>
      <c r="D10" s="95" t="s">
        <v>33</v>
      </c>
      <c r="E10" s="184">
        <v>8</v>
      </c>
      <c r="F10" s="125"/>
      <c r="G10" s="36">
        <f t="shared" si="0"/>
        <v>0</v>
      </c>
    </row>
    <row r="11" spans="1:9" ht="30" customHeight="1" thickBot="1">
      <c r="A11" s="82" t="s">
        <v>363</v>
      </c>
      <c r="B11" s="15" t="s">
        <v>22</v>
      </c>
      <c r="C11" s="93" t="s">
        <v>370</v>
      </c>
      <c r="D11" s="95" t="s">
        <v>33</v>
      </c>
      <c r="E11" s="184">
        <v>12</v>
      </c>
      <c r="F11" s="125"/>
      <c r="G11" s="36">
        <f t="shared" si="0"/>
        <v>0</v>
      </c>
    </row>
    <row r="12" spans="1:9" ht="30" customHeight="1" thickBot="1">
      <c r="A12" s="97" t="s">
        <v>363</v>
      </c>
      <c r="B12" s="38" t="s">
        <v>24</v>
      </c>
      <c r="C12" s="129" t="s">
        <v>371</v>
      </c>
      <c r="D12" s="96" t="s">
        <v>33</v>
      </c>
      <c r="E12" s="206">
        <v>12</v>
      </c>
      <c r="F12" s="127"/>
      <c r="G12" s="55">
        <f t="shared" si="0"/>
        <v>0</v>
      </c>
      <c r="H12" s="40" t="s">
        <v>37</v>
      </c>
      <c r="I12" s="35">
        <f>ROUND(SUM(G5:G12),2)</f>
        <v>0</v>
      </c>
    </row>
    <row r="13" spans="1:9" s="24" customFormat="1" ht="30" customHeight="1">
      <c r="A13" s="83" t="s">
        <v>372</v>
      </c>
      <c r="B13" s="106" t="s">
        <v>39</v>
      </c>
      <c r="C13" s="128" t="s">
        <v>373</v>
      </c>
      <c r="D13" s="94" t="s">
        <v>26</v>
      </c>
      <c r="E13" s="205">
        <v>34</v>
      </c>
      <c r="F13" s="89"/>
      <c r="G13" s="49">
        <f t="shared" si="0"/>
        <v>0</v>
      </c>
      <c r="H13" s="99"/>
    </row>
    <row r="14" spans="1:9" s="24" customFormat="1" ht="30" customHeight="1">
      <c r="A14" s="82" t="s">
        <v>372</v>
      </c>
      <c r="B14" s="5" t="s">
        <v>41</v>
      </c>
      <c r="C14" s="93" t="s">
        <v>374</v>
      </c>
      <c r="D14" s="95" t="s">
        <v>26</v>
      </c>
      <c r="E14" s="184">
        <v>156</v>
      </c>
      <c r="F14" s="92"/>
      <c r="G14" s="36">
        <f t="shared" si="0"/>
        <v>0</v>
      </c>
    </row>
    <row r="15" spans="1:9" s="24" customFormat="1" ht="30" customHeight="1">
      <c r="A15" s="82" t="s">
        <v>372</v>
      </c>
      <c r="B15" s="5" t="s">
        <v>43</v>
      </c>
      <c r="C15" s="93" t="s">
        <v>375</v>
      </c>
      <c r="D15" s="95" t="s">
        <v>26</v>
      </c>
      <c r="E15" s="184">
        <v>10</v>
      </c>
      <c r="F15" s="92"/>
      <c r="G15" s="36">
        <f t="shared" si="0"/>
        <v>0</v>
      </c>
    </row>
    <row r="16" spans="1:9" s="24" customFormat="1" ht="30" customHeight="1">
      <c r="A16" s="82" t="s">
        <v>372</v>
      </c>
      <c r="B16" s="5" t="s">
        <v>45</v>
      </c>
      <c r="C16" s="93" t="s">
        <v>376</v>
      </c>
      <c r="D16" s="95" t="s">
        <v>26</v>
      </c>
      <c r="E16" s="184">
        <v>50</v>
      </c>
      <c r="F16" s="92"/>
      <c r="G16" s="36">
        <f t="shared" si="0"/>
        <v>0</v>
      </c>
    </row>
    <row r="17" spans="1:9" s="24" customFormat="1" ht="30" customHeight="1">
      <c r="A17" s="82" t="s">
        <v>372</v>
      </c>
      <c r="B17" s="5" t="s">
        <v>47</v>
      </c>
      <c r="C17" s="93" t="s">
        <v>377</v>
      </c>
      <c r="D17" s="95" t="s">
        <v>26</v>
      </c>
      <c r="E17" s="184">
        <v>150</v>
      </c>
      <c r="F17" s="92"/>
      <c r="G17" s="36">
        <f t="shared" si="0"/>
        <v>0</v>
      </c>
    </row>
    <row r="18" spans="1:9" s="24" customFormat="1" ht="30" customHeight="1">
      <c r="A18" s="82" t="s">
        <v>372</v>
      </c>
      <c r="B18" s="5" t="s">
        <v>49</v>
      </c>
      <c r="C18" s="93" t="s">
        <v>378</v>
      </c>
      <c r="D18" s="95" t="s">
        <v>33</v>
      </c>
      <c r="E18" s="184">
        <v>2</v>
      </c>
      <c r="F18" s="92"/>
      <c r="G18" s="36">
        <f t="shared" si="0"/>
        <v>0</v>
      </c>
    </row>
    <row r="19" spans="1:9" s="24" customFormat="1" ht="30" customHeight="1">
      <c r="A19" s="82" t="s">
        <v>372</v>
      </c>
      <c r="B19" s="5" t="s">
        <v>51</v>
      </c>
      <c r="C19" s="93" t="s">
        <v>379</v>
      </c>
      <c r="D19" s="95" t="s">
        <v>33</v>
      </c>
      <c r="E19" s="184">
        <v>12</v>
      </c>
      <c r="F19" s="92"/>
      <c r="G19" s="36">
        <f t="shared" si="0"/>
        <v>0</v>
      </c>
    </row>
    <row r="20" spans="1:9" s="24" customFormat="1" ht="30" customHeight="1">
      <c r="A20" s="82" t="s">
        <v>372</v>
      </c>
      <c r="B20" s="5" t="s">
        <v>53</v>
      </c>
      <c r="C20" s="93" t="s">
        <v>380</v>
      </c>
      <c r="D20" s="95" t="s">
        <v>33</v>
      </c>
      <c r="E20" s="184">
        <v>12</v>
      </c>
      <c r="F20" s="92"/>
      <c r="G20" s="36">
        <f t="shared" si="0"/>
        <v>0</v>
      </c>
    </row>
    <row r="21" spans="1:9" s="24" customFormat="1" ht="30" customHeight="1">
      <c r="A21" s="82" t="s">
        <v>372</v>
      </c>
      <c r="B21" s="5" t="s">
        <v>55</v>
      </c>
      <c r="C21" s="93" t="s">
        <v>381</v>
      </c>
      <c r="D21" s="95" t="s">
        <v>33</v>
      </c>
      <c r="E21" s="184">
        <v>2</v>
      </c>
      <c r="F21" s="92"/>
      <c r="G21" s="36">
        <f t="shared" si="0"/>
        <v>0</v>
      </c>
    </row>
    <row r="22" spans="1:9" s="24" customFormat="1" ht="30" customHeight="1">
      <c r="A22" s="82" t="s">
        <v>372</v>
      </c>
      <c r="B22" s="5" t="s">
        <v>57</v>
      </c>
      <c r="C22" s="93" t="s">
        <v>382</v>
      </c>
      <c r="D22" s="95" t="s">
        <v>26</v>
      </c>
      <c r="E22" s="184">
        <v>384</v>
      </c>
      <c r="F22" s="92"/>
      <c r="G22" s="36">
        <f t="shared" si="0"/>
        <v>0</v>
      </c>
    </row>
    <row r="23" spans="1:9" s="24" customFormat="1" ht="30" customHeight="1">
      <c r="A23" s="82" t="s">
        <v>372</v>
      </c>
      <c r="B23" s="5" t="s">
        <v>153</v>
      </c>
      <c r="C23" s="93" t="s">
        <v>383</v>
      </c>
      <c r="D23" s="95" t="s">
        <v>128</v>
      </c>
      <c r="E23" s="184">
        <v>7.08</v>
      </c>
      <c r="F23" s="92"/>
      <c r="G23" s="36">
        <f t="shared" si="0"/>
        <v>0</v>
      </c>
    </row>
    <row r="24" spans="1:9" s="24" customFormat="1" ht="30" customHeight="1" thickBot="1">
      <c r="A24" s="82" t="s">
        <v>372</v>
      </c>
      <c r="B24" s="5" t="s">
        <v>156</v>
      </c>
      <c r="C24" s="93" t="s">
        <v>384</v>
      </c>
      <c r="D24" s="95" t="s">
        <v>26</v>
      </c>
      <c r="E24" s="184">
        <v>84</v>
      </c>
      <c r="F24" s="92"/>
      <c r="G24" s="36">
        <f t="shared" si="0"/>
        <v>0</v>
      </c>
    </row>
    <row r="25" spans="1:9" s="24" customFormat="1" ht="30" customHeight="1" thickBot="1">
      <c r="A25" s="97" t="s">
        <v>372</v>
      </c>
      <c r="B25" s="53" t="s">
        <v>158</v>
      </c>
      <c r="C25" s="77" t="s">
        <v>385</v>
      </c>
      <c r="D25" s="96" t="s">
        <v>33</v>
      </c>
      <c r="E25" s="206">
        <v>4</v>
      </c>
      <c r="F25" s="98"/>
      <c r="G25" s="81">
        <f t="shared" si="0"/>
        <v>0</v>
      </c>
      <c r="H25" s="50" t="s">
        <v>275</v>
      </c>
      <c r="I25" s="35">
        <f>ROUND(SUM(G13:G25),2)</f>
        <v>0</v>
      </c>
    </row>
    <row r="26" spans="1:9" ht="30" customHeight="1" thickBot="1">
      <c r="B26" s="142"/>
      <c r="C26" s="143"/>
      <c r="D26" s="87"/>
      <c r="E26" s="88" t="s">
        <v>386</v>
      </c>
      <c r="F26" s="90"/>
      <c r="G26" s="68">
        <f>SUM(G5:G25)</f>
        <v>0</v>
      </c>
    </row>
    <row r="27" spans="1:9">
      <c r="B27" s="27"/>
      <c r="C27" s="31"/>
      <c r="D27" s="27"/>
      <c r="E27" s="27"/>
      <c r="F27" s="22"/>
      <c r="G27" s="26"/>
    </row>
    <row r="28" spans="1:9">
      <c r="B28" s="67"/>
      <c r="C28" s="31"/>
      <c r="D28" s="27"/>
      <c r="E28" s="27"/>
      <c r="F28" s="22"/>
      <c r="G28" s="26"/>
    </row>
    <row r="29" spans="1:9">
      <c r="F29" s="17"/>
    </row>
  </sheetData>
  <mergeCells count="2">
    <mergeCell ref="A1:G1"/>
    <mergeCell ref="A3:G3"/>
  </mergeCells>
  <phoneticPr fontId="8" type="noConversion"/>
  <pageMargins left="0.7" right="0.7" top="0.75" bottom="0.75" header="0.3" footer="0.3"/>
  <pageSetup paperSize="9" scale="6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87DAE-2FE9-4C57-BE51-BE7D0C271BDA}">
  <sheetPr codeName="Sheet5"/>
  <dimension ref="A1:I65"/>
  <sheetViews>
    <sheetView zoomScaleNormal="100" zoomScaleSheetLayoutView="115" workbookViewId="0">
      <selection activeCell="I57" sqref="I57"/>
    </sheetView>
  </sheetViews>
  <sheetFormatPr defaultColWidth="9.109375" defaultRowHeight="13.8"/>
  <cols>
    <col min="1" max="1" width="36.33203125" style="57" customWidth="1"/>
    <col min="2" max="2" width="7.6640625" style="28" customWidth="1"/>
    <col min="3" max="3" width="67.109375" style="32" customWidth="1"/>
    <col min="4" max="4" width="9.109375" style="17"/>
    <col min="5" max="5" width="16.33203125" style="17" customWidth="1"/>
    <col min="6" max="6" width="16.6640625" style="18" customWidth="1"/>
    <col min="7" max="7" width="16.5546875" style="25" customWidth="1"/>
    <col min="8" max="8" width="17.6640625" style="23" customWidth="1"/>
    <col min="9" max="9" width="13.33203125" style="23" customWidth="1"/>
    <col min="10" max="16384" width="9.109375" style="23"/>
  </cols>
  <sheetData>
    <row r="1" spans="1:7" ht="18" customHeight="1" thickBot="1">
      <c r="A1" s="237" t="s">
        <v>0</v>
      </c>
      <c r="B1" s="243"/>
      <c r="C1" s="243"/>
      <c r="D1" s="243"/>
      <c r="E1" s="243"/>
      <c r="F1" s="243"/>
      <c r="G1" s="244"/>
    </row>
    <row r="2" spans="1:7" ht="7.95" customHeight="1" thickBot="1">
      <c r="B2" s="3"/>
      <c r="C2" s="29"/>
      <c r="D2" s="3"/>
      <c r="E2" s="4"/>
      <c r="F2" s="19"/>
      <c r="G2" s="3"/>
    </row>
    <row r="3" spans="1:7" ht="14.4" customHeight="1" thickBot="1">
      <c r="A3" s="245" t="s">
        <v>387</v>
      </c>
      <c r="B3" s="246"/>
      <c r="C3" s="246"/>
      <c r="D3" s="246"/>
      <c r="E3" s="246"/>
      <c r="F3" s="246"/>
      <c r="G3" s="247"/>
    </row>
    <row r="4" spans="1:7" ht="42" thickBot="1">
      <c r="A4" s="58" t="s">
        <v>2</v>
      </c>
      <c r="B4" s="41" t="s">
        <v>3</v>
      </c>
      <c r="C4" s="42" t="s">
        <v>4</v>
      </c>
      <c r="D4" s="41" t="s">
        <v>5</v>
      </c>
      <c r="E4" s="43" t="s">
        <v>6</v>
      </c>
      <c r="F4" s="44" t="s">
        <v>7</v>
      </c>
      <c r="G4" s="45" t="s">
        <v>8</v>
      </c>
    </row>
    <row r="5" spans="1:7" ht="30" customHeight="1">
      <c r="A5" s="83" t="s">
        <v>388</v>
      </c>
      <c r="B5" s="70" t="s">
        <v>10</v>
      </c>
      <c r="C5" s="133" t="s">
        <v>389</v>
      </c>
      <c r="D5" s="134" t="s">
        <v>33</v>
      </c>
      <c r="E5" s="207">
        <v>3</v>
      </c>
      <c r="F5" s="123"/>
      <c r="G5" s="86">
        <f>ROUND((E5*F5),2)</f>
        <v>0</v>
      </c>
    </row>
    <row r="6" spans="1:7" ht="30" customHeight="1">
      <c r="A6" s="82" t="s">
        <v>388</v>
      </c>
      <c r="B6" s="15" t="s">
        <v>13</v>
      </c>
      <c r="C6" s="131" t="s">
        <v>390</v>
      </c>
      <c r="D6" s="132" t="s">
        <v>33</v>
      </c>
      <c r="E6" s="208">
        <v>3</v>
      </c>
      <c r="F6" s="124"/>
      <c r="G6" s="36">
        <f>ROUND((E6*F6),2)</f>
        <v>0</v>
      </c>
    </row>
    <row r="7" spans="1:7" ht="30" customHeight="1">
      <c r="A7" s="82" t="s">
        <v>388</v>
      </c>
      <c r="B7" s="15" t="s">
        <v>16</v>
      </c>
      <c r="C7" s="131" t="s">
        <v>391</v>
      </c>
      <c r="D7" s="132" t="s">
        <v>33</v>
      </c>
      <c r="E7" s="208">
        <v>3</v>
      </c>
      <c r="F7" s="125"/>
      <c r="G7" s="36">
        <f t="shared" ref="G7:G61" si="0">ROUND((E7*F7),2)</f>
        <v>0</v>
      </c>
    </row>
    <row r="8" spans="1:7" ht="30" customHeight="1">
      <c r="A8" s="82" t="s">
        <v>388</v>
      </c>
      <c r="B8" s="15" t="s">
        <v>19</v>
      </c>
      <c r="C8" s="131" t="s">
        <v>392</v>
      </c>
      <c r="D8" s="132" t="s">
        <v>26</v>
      </c>
      <c r="E8" s="208">
        <v>158</v>
      </c>
      <c r="F8" s="125"/>
      <c r="G8" s="36">
        <f t="shared" si="0"/>
        <v>0</v>
      </c>
    </row>
    <row r="9" spans="1:7" ht="30" customHeight="1">
      <c r="A9" s="82" t="s">
        <v>388</v>
      </c>
      <c r="B9" s="15" t="s">
        <v>20</v>
      </c>
      <c r="C9" s="131" t="s">
        <v>393</v>
      </c>
      <c r="D9" s="132" t="s">
        <v>26</v>
      </c>
      <c r="E9" s="208">
        <v>72</v>
      </c>
      <c r="F9" s="125"/>
      <c r="G9" s="36">
        <f t="shared" si="0"/>
        <v>0</v>
      </c>
    </row>
    <row r="10" spans="1:7" ht="30" customHeight="1">
      <c r="A10" s="82" t="s">
        <v>388</v>
      </c>
      <c r="B10" s="15" t="s">
        <v>21</v>
      </c>
      <c r="C10" s="131" t="s">
        <v>394</v>
      </c>
      <c r="D10" s="132" t="s">
        <v>26</v>
      </c>
      <c r="E10" s="208">
        <v>71</v>
      </c>
      <c r="F10" s="125"/>
      <c r="G10" s="36">
        <f t="shared" si="0"/>
        <v>0</v>
      </c>
    </row>
    <row r="11" spans="1:7" ht="30" customHeight="1">
      <c r="A11" s="82" t="s">
        <v>388</v>
      </c>
      <c r="B11" s="15" t="s">
        <v>22</v>
      </c>
      <c r="C11" s="131" t="s">
        <v>395</v>
      </c>
      <c r="D11" s="132" t="s">
        <v>26</v>
      </c>
      <c r="E11" s="208">
        <v>6</v>
      </c>
      <c r="F11" s="125"/>
      <c r="G11" s="36">
        <f t="shared" si="0"/>
        <v>0</v>
      </c>
    </row>
    <row r="12" spans="1:7" ht="30" customHeight="1">
      <c r="A12" s="82" t="s">
        <v>388</v>
      </c>
      <c r="B12" s="15" t="s">
        <v>24</v>
      </c>
      <c r="C12" s="131" t="s">
        <v>396</v>
      </c>
      <c r="D12" s="132" t="s">
        <v>36</v>
      </c>
      <c r="E12" s="208">
        <v>6</v>
      </c>
      <c r="F12" s="125"/>
      <c r="G12" s="36">
        <f t="shared" si="0"/>
        <v>0</v>
      </c>
    </row>
    <row r="13" spans="1:7" ht="30" customHeight="1">
      <c r="A13" s="82" t="s">
        <v>388</v>
      </c>
      <c r="B13" s="15" t="s">
        <v>27</v>
      </c>
      <c r="C13" s="131" t="s">
        <v>397</v>
      </c>
      <c r="D13" s="132" t="s">
        <v>33</v>
      </c>
      <c r="E13" s="208">
        <v>3</v>
      </c>
      <c r="F13" s="125"/>
      <c r="G13" s="36">
        <f t="shared" si="0"/>
        <v>0</v>
      </c>
    </row>
    <row r="14" spans="1:7" ht="30" customHeight="1">
      <c r="A14" s="82" t="s">
        <v>388</v>
      </c>
      <c r="B14" s="15" t="s">
        <v>29</v>
      </c>
      <c r="C14" s="131" t="s">
        <v>398</v>
      </c>
      <c r="D14" s="132" t="s">
        <v>36</v>
      </c>
      <c r="E14" s="208">
        <v>3</v>
      </c>
      <c r="F14" s="125"/>
      <c r="G14" s="36">
        <f t="shared" si="0"/>
        <v>0</v>
      </c>
    </row>
    <row r="15" spans="1:7" ht="30" customHeight="1">
      <c r="A15" s="82" t="s">
        <v>388</v>
      </c>
      <c r="B15" s="15" t="s">
        <v>399</v>
      </c>
      <c r="C15" s="131" t="s">
        <v>400</v>
      </c>
      <c r="D15" s="132" t="s">
        <v>33</v>
      </c>
      <c r="E15" s="208">
        <v>21</v>
      </c>
      <c r="F15" s="125"/>
      <c r="G15" s="36">
        <f t="shared" si="0"/>
        <v>0</v>
      </c>
    </row>
    <row r="16" spans="1:7" ht="30" customHeight="1">
      <c r="A16" s="82" t="s">
        <v>388</v>
      </c>
      <c r="B16" s="15" t="s">
        <v>401</v>
      </c>
      <c r="C16" s="131" t="s">
        <v>402</v>
      </c>
      <c r="D16" s="132" t="s">
        <v>33</v>
      </c>
      <c r="E16" s="208">
        <v>3</v>
      </c>
      <c r="F16" s="125"/>
      <c r="G16" s="36">
        <f t="shared" si="0"/>
        <v>0</v>
      </c>
    </row>
    <row r="17" spans="1:9" ht="30" customHeight="1">
      <c r="A17" s="82" t="s">
        <v>388</v>
      </c>
      <c r="B17" s="15" t="s">
        <v>403</v>
      </c>
      <c r="C17" s="131" t="s">
        <v>404</v>
      </c>
      <c r="D17" s="132" t="s">
        <v>33</v>
      </c>
      <c r="E17" s="208">
        <v>3</v>
      </c>
      <c r="F17" s="125"/>
      <c r="G17" s="36">
        <f t="shared" si="0"/>
        <v>0</v>
      </c>
    </row>
    <row r="18" spans="1:9" ht="30" customHeight="1">
      <c r="A18" s="82" t="s">
        <v>388</v>
      </c>
      <c r="B18" s="15" t="s">
        <v>405</v>
      </c>
      <c r="C18" s="131" t="s">
        <v>406</v>
      </c>
      <c r="D18" s="132" t="s">
        <v>33</v>
      </c>
      <c r="E18" s="208">
        <v>3</v>
      </c>
      <c r="F18" s="125"/>
      <c r="G18" s="36">
        <f t="shared" si="0"/>
        <v>0</v>
      </c>
    </row>
    <row r="19" spans="1:9" ht="30" customHeight="1">
      <c r="A19" s="82" t="s">
        <v>388</v>
      </c>
      <c r="B19" s="15" t="s">
        <v>31</v>
      </c>
      <c r="C19" s="131" t="s">
        <v>407</v>
      </c>
      <c r="D19" s="132" t="s">
        <v>149</v>
      </c>
      <c r="E19" s="208">
        <v>5.76</v>
      </c>
      <c r="F19" s="125"/>
      <c r="G19" s="36">
        <f t="shared" si="0"/>
        <v>0</v>
      </c>
    </row>
    <row r="20" spans="1:9" ht="30" customHeight="1">
      <c r="A20" s="82" t="s">
        <v>388</v>
      </c>
      <c r="B20" s="15" t="s">
        <v>34</v>
      </c>
      <c r="C20" s="131" t="s">
        <v>408</v>
      </c>
      <c r="D20" s="132" t="s">
        <v>26</v>
      </c>
      <c r="E20" s="208">
        <v>152</v>
      </c>
      <c r="F20" s="125"/>
      <c r="G20" s="36">
        <f t="shared" si="0"/>
        <v>0</v>
      </c>
    </row>
    <row r="21" spans="1:9" ht="30" customHeight="1">
      <c r="A21" s="82" t="s">
        <v>388</v>
      </c>
      <c r="B21" s="15" t="s">
        <v>138</v>
      </c>
      <c r="C21" s="131" t="s">
        <v>409</v>
      </c>
      <c r="D21" s="132" t="s">
        <v>36</v>
      </c>
      <c r="E21" s="208">
        <v>12</v>
      </c>
      <c r="F21" s="125"/>
      <c r="G21" s="36">
        <f t="shared" si="0"/>
        <v>0</v>
      </c>
    </row>
    <row r="22" spans="1:9" ht="30" customHeight="1" thickBot="1">
      <c r="A22" s="82" t="s">
        <v>388</v>
      </c>
      <c r="B22" s="15" t="s">
        <v>410</v>
      </c>
      <c r="C22" s="131" t="s">
        <v>411</v>
      </c>
      <c r="D22" s="132" t="s">
        <v>26</v>
      </c>
      <c r="E22" s="208">
        <v>96</v>
      </c>
      <c r="F22" s="125"/>
      <c r="G22" s="36">
        <f t="shared" si="0"/>
        <v>0</v>
      </c>
    </row>
    <row r="23" spans="1:9" ht="30" customHeight="1" thickBot="1">
      <c r="A23" s="97" t="s">
        <v>388</v>
      </c>
      <c r="B23" s="38" t="s">
        <v>412</v>
      </c>
      <c r="C23" s="135" t="s">
        <v>413</v>
      </c>
      <c r="D23" s="185" t="s">
        <v>18</v>
      </c>
      <c r="E23" s="209">
        <v>7</v>
      </c>
      <c r="F23" s="126"/>
      <c r="G23" s="39">
        <f t="shared" si="0"/>
        <v>0</v>
      </c>
      <c r="H23" s="40" t="s">
        <v>37</v>
      </c>
      <c r="I23" s="35">
        <f>ROUND(SUM(G5:G23),2)</f>
        <v>0</v>
      </c>
    </row>
    <row r="24" spans="1:9" ht="30" customHeight="1">
      <c r="A24" s="63" t="s">
        <v>414</v>
      </c>
      <c r="B24" s="47" t="s">
        <v>39</v>
      </c>
      <c r="C24" s="186" t="s">
        <v>415</v>
      </c>
      <c r="D24" s="160" t="s">
        <v>12</v>
      </c>
      <c r="E24" s="160">
        <v>4.1000000000000002E-2</v>
      </c>
      <c r="F24" s="48"/>
      <c r="G24" s="49">
        <f t="shared" si="0"/>
        <v>0</v>
      </c>
      <c r="H24" s="155"/>
      <c r="I24" s="156"/>
    </row>
    <row r="25" spans="1:9" ht="30" customHeight="1">
      <c r="A25" s="62" t="s">
        <v>414</v>
      </c>
      <c r="B25" s="15" t="s">
        <v>41</v>
      </c>
      <c r="C25" s="131" t="s">
        <v>416</v>
      </c>
      <c r="D25" s="132" t="s">
        <v>12</v>
      </c>
      <c r="E25" s="132">
        <v>1.4999999999999999E-2</v>
      </c>
      <c r="F25" s="20"/>
      <c r="G25" s="36">
        <f t="shared" si="0"/>
        <v>0</v>
      </c>
      <c r="H25" s="155"/>
      <c r="I25" s="156"/>
    </row>
    <row r="26" spans="1:9" ht="30" customHeight="1">
      <c r="A26" s="62" t="s">
        <v>414</v>
      </c>
      <c r="B26" s="15" t="s">
        <v>43</v>
      </c>
      <c r="C26" s="131" t="s">
        <v>417</v>
      </c>
      <c r="D26" s="132" t="s">
        <v>26</v>
      </c>
      <c r="E26" s="208">
        <v>71</v>
      </c>
      <c r="F26" s="20"/>
      <c r="G26" s="36">
        <f t="shared" si="0"/>
        <v>0</v>
      </c>
      <c r="H26" s="155"/>
      <c r="I26" s="156"/>
    </row>
    <row r="27" spans="1:9" ht="30" customHeight="1">
      <c r="A27" s="62" t="s">
        <v>414</v>
      </c>
      <c r="B27" s="15" t="s">
        <v>45</v>
      </c>
      <c r="C27" s="131" t="s">
        <v>418</v>
      </c>
      <c r="D27" s="132" t="s">
        <v>26</v>
      </c>
      <c r="E27" s="208">
        <v>72</v>
      </c>
      <c r="F27" s="20"/>
      <c r="G27" s="36">
        <f t="shared" si="0"/>
        <v>0</v>
      </c>
      <c r="H27" s="155"/>
      <c r="I27" s="156"/>
    </row>
    <row r="28" spans="1:9" ht="30" customHeight="1">
      <c r="A28" s="62" t="s">
        <v>414</v>
      </c>
      <c r="B28" s="15" t="s">
        <v>47</v>
      </c>
      <c r="C28" s="131" t="s">
        <v>419</v>
      </c>
      <c r="D28" s="132" t="s">
        <v>26</v>
      </c>
      <c r="E28" s="208">
        <v>6</v>
      </c>
      <c r="F28" s="20"/>
      <c r="G28" s="36">
        <f t="shared" si="0"/>
        <v>0</v>
      </c>
      <c r="H28" s="155"/>
      <c r="I28" s="156"/>
    </row>
    <row r="29" spans="1:9" ht="30" customHeight="1">
      <c r="A29" s="62" t="s">
        <v>414</v>
      </c>
      <c r="B29" s="15" t="s">
        <v>51</v>
      </c>
      <c r="C29" s="131" t="s">
        <v>420</v>
      </c>
      <c r="D29" s="132" t="s">
        <v>26</v>
      </c>
      <c r="E29" s="208">
        <v>143</v>
      </c>
      <c r="F29" s="20"/>
      <c r="G29" s="36">
        <f t="shared" si="0"/>
        <v>0</v>
      </c>
      <c r="H29" s="155"/>
      <c r="I29" s="156"/>
    </row>
    <row r="30" spans="1:9" ht="30" customHeight="1">
      <c r="A30" s="62" t="s">
        <v>414</v>
      </c>
      <c r="B30" s="15" t="s">
        <v>53</v>
      </c>
      <c r="C30" s="131" t="s">
        <v>421</v>
      </c>
      <c r="D30" s="132" t="s">
        <v>26</v>
      </c>
      <c r="E30" s="208">
        <v>15</v>
      </c>
      <c r="F30" s="20"/>
      <c r="G30" s="36">
        <f t="shared" si="0"/>
        <v>0</v>
      </c>
      <c r="H30" s="155"/>
      <c r="I30" s="156"/>
    </row>
    <row r="31" spans="1:9" ht="30" customHeight="1">
      <c r="A31" s="62" t="s">
        <v>414</v>
      </c>
      <c r="B31" s="15" t="s">
        <v>55</v>
      </c>
      <c r="C31" s="131" t="s">
        <v>422</v>
      </c>
      <c r="D31" s="132" t="s">
        <v>33</v>
      </c>
      <c r="E31" s="208">
        <v>24</v>
      </c>
      <c r="F31" s="20"/>
      <c r="G31" s="36">
        <f t="shared" si="0"/>
        <v>0</v>
      </c>
      <c r="H31" s="155"/>
      <c r="I31" s="156"/>
    </row>
    <row r="32" spans="1:9" ht="30" customHeight="1">
      <c r="A32" s="62" t="s">
        <v>414</v>
      </c>
      <c r="B32" s="15" t="s">
        <v>57</v>
      </c>
      <c r="C32" s="131" t="s">
        <v>423</v>
      </c>
      <c r="D32" s="132" t="s">
        <v>12</v>
      </c>
      <c r="E32" s="132">
        <v>1.4999999999999999E-2</v>
      </c>
      <c r="F32" s="20"/>
      <c r="G32" s="36">
        <f t="shared" si="0"/>
        <v>0</v>
      </c>
      <c r="H32" s="155"/>
      <c r="I32" s="156"/>
    </row>
    <row r="33" spans="1:9" ht="30" customHeight="1">
      <c r="A33" s="62" t="s">
        <v>414</v>
      </c>
      <c r="B33" s="15" t="s">
        <v>153</v>
      </c>
      <c r="C33" s="131" t="s">
        <v>424</v>
      </c>
      <c r="D33" s="132" t="s">
        <v>26</v>
      </c>
      <c r="E33" s="208">
        <v>6</v>
      </c>
      <c r="F33" s="20"/>
      <c r="G33" s="36">
        <f t="shared" si="0"/>
        <v>0</v>
      </c>
      <c r="H33" s="155"/>
      <c r="I33" s="156"/>
    </row>
    <row r="34" spans="1:9" ht="30" customHeight="1">
      <c r="A34" s="62" t="s">
        <v>414</v>
      </c>
      <c r="B34" s="15" t="s">
        <v>156</v>
      </c>
      <c r="C34" s="131" t="s">
        <v>425</v>
      </c>
      <c r="D34" s="132" t="s">
        <v>26</v>
      </c>
      <c r="E34" s="208">
        <v>137</v>
      </c>
      <c r="F34" s="20"/>
      <c r="G34" s="36">
        <f t="shared" si="0"/>
        <v>0</v>
      </c>
      <c r="H34" s="155"/>
      <c r="I34" s="156"/>
    </row>
    <row r="35" spans="1:9" ht="30" customHeight="1">
      <c r="A35" s="62" t="s">
        <v>414</v>
      </c>
      <c r="B35" s="15" t="s">
        <v>158</v>
      </c>
      <c r="C35" s="131" t="s">
        <v>426</v>
      </c>
      <c r="D35" s="132" t="s">
        <v>26</v>
      </c>
      <c r="E35" s="208">
        <v>15</v>
      </c>
      <c r="F35" s="20"/>
      <c r="G35" s="36">
        <f t="shared" si="0"/>
        <v>0</v>
      </c>
      <c r="H35" s="155"/>
      <c r="I35" s="156"/>
    </row>
    <row r="36" spans="1:9" ht="30" customHeight="1">
      <c r="A36" s="62" t="s">
        <v>414</v>
      </c>
      <c r="B36" s="15" t="s">
        <v>160</v>
      </c>
      <c r="C36" s="131" t="s">
        <v>427</v>
      </c>
      <c r="D36" s="132" t="s">
        <v>26</v>
      </c>
      <c r="E36" s="208">
        <v>56</v>
      </c>
      <c r="F36" s="20"/>
      <c r="G36" s="36">
        <f t="shared" si="0"/>
        <v>0</v>
      </c>
      <c r="H36" s="155"/>
      <c r="I36" s="156"/>
    </row>
    <row r="37" spans="1:9" ht="30" customHeight="1">
      <c r="A37" s="62" t="s">
        <v>414</v>
      </c>
      <c r="B37" s="15" t="s">
        <v>162</v>
      </c>
      <c r="C37" s="131" t="s">
        <v>428</v>
      </c>
      <c r="D37" s="132" t="s">
        <v>26</v>
      </c>
      <c r="E37" s="208">
        <v>15</v>
      </c>
      <c r="F37" s="20"/>
      <c r="G37" s="36">
        <f t="shared" si="0"/>
        <v>0</v>
      </c>
      <c r="H37" s="155"/>
      <c r="I37" s="156"/>
    </row>
    <row r="38" spans="1:9" ht="30" customHeight="1">
      <c r="A38" s="62" t="s">
        <v>414</v>
      </c>
      <c r="B38" s="15" t="s">
        <v>164</v>
      </c>
      <c r="C38" s="131" t="s">
        <v>429</v>
      </c>
      <c r="D38" s="132" t="s">
        <v>36</v>
      </c>
      <c r="E38" s="208">
        <v>3</v>
      </c>
      <c r="F38" s="20"/>
      <c r="G38" s="36">
        <f t="shared" si="0"/>
        <v>0</v>
      </c>
      <c r="H38" s="155"/>
      <c r="I38" s="156"/>
    </row>
    <row r="39" spans="1:9" ht="30" customHeight="1">
      <c r="A39" s="62" t="s">
        <v>414</v>
      </c>
      <c r="B39" s="15" t="s">
        <v>166</v>
      </c>
      <c r="C39" s="131" t="s">
        <v>430</v>
      </c>
      <c r="D39" s="132" t="s">
        <v>33</v>
      </c>
      <c r="E39" s="208">
        <v>3</v>
      </c>
      <c r="F39" s="20"/>
      <c r="G39" s="36">
        <f t="shared" si="0"/>
        <v>0</v>
      </c>
      <c r="H39" s="155"/>
      <c r="I39" s="156"/>
    </row>
    <row r="40" spans="1:9" ht="30" customHeight="1">
      <c r="A40" s="62" t="s">
        <v>414</v>
      </c>
      <c r="B40" s="15" t="s">
        <v>168</v>
      </c>
      <c r="C40" s="131" t="s">
        <v>431</v>
      </c>
      <c r="D40" s="132" t="s">
        <v>432</v>
      </c>
      <c r="E40" s="208">
        <v>3</v>
      </c>
      <c r="F40" s="20"/>
      <c r="G40" s="36">
        <f t="shared" si="0"/>
        <v>0</v>
      </c>
      <c r="H40" s="155"/>
      <c r="I40" s="156"/>
    </row>
    <row r="41" spans="1:9" ht="30" customHeight="1">
      <c r="A41" s="62" t="s">
        <v>414</v>
      </c>
      <c r="B41" s="15" t="s">
        <v>170</v>
      </c>
      <c r="C41" s="131" t="s">
        <v>433</v>
      </c>
      <c r="D41" s="132" t="s">
        <v>33</v>
      </c>
      <c r="E41" s="208">
        <v>6</v>
      </c>
      <c r="F41" s="20"/>
      <c r="G41" s="36">
        <f t="shared" si="0"/>
        <v>0</v>
      </c>
      <c r="H41" s="155"/>
      <c r="I41" s="156"/>
    </row>
    <row r="42" spans="1:9" ht="30" customHeight="1">
      <c r="A42" s="62" t="s">
        <v>414</v>
      </c>
      <c r="B42" s="15" t="s">
        <v>172</v>
      </c>
      <c r="C42" s="131" t="s">
        <v>434</v>
      </c>
      <c r="D42" s="132" t="s">
        <v>33</v>
      </c>
      <c r="E42" s="208">
        <v>6</v>
      </c>
      <c r="F42" s="20"/>
      <c r="G42" s="36">
        <f t="shared" si="0"/>
        <v>0</v>
      </c>
      <c r="H42" s="155"/>
      <c r="I42" s="156"/>
    </row>
    <row r="43" spans="1:9" ht="30" customHeight="1">
      <c r="A43" s="62" t="s">
        <v>414</v>
      </c>
      <c r="B43" s="15" t="s">
        <v>174</v>
      </c>
      <c r="C43" s="131" t="s">
        <v>435</v>
      </c>
      <c r="D43" s="132" t="s">
        <v>36</v>
      </c>
      <c r="E43" s="208">
        <v>1</v>
      </c>
      <c r="F43" s="20"/>
      <c r="G43" s="36">
        <f t="shared" si="0"/>
        <v>0</v>
      </c>
      <c r="H43" s="155"/>
      <c r="I43" s="156"/>
    </row>
    <row r="44" spans="1:9" ht="30" customHeight="1">
      <c r="A44" s="62" t="s">
        <v>414</v>
      </c>
      <c r="B44" s="15" t="s">
        <v>176</v>
      </c>
      <c r="C44" s="131" t="s">
        <v>436</v>
      </c>
      <c r="D44" s="132" t="s">
        <v>33</v>
      </c>
      <c r="E44" s="208">
        <v>3</v>
      </c>
      <c r="F44" s="20"/>
      <c r="G44" s="36">
        <f t="shared" si="0"/>
        <v>0</v>
      </c>
      <c r="H44" s="155"/>
      <c r="I44" s="156"/>
    </row>
    <row r="45" spans="1:9" ht="30" customHeight="1">
      <c r="A45" s="62" t="s">
        <v>414</v>
      </c>
      <c r="B45" s="15" t="s">
        <v>178</v>
      </c>
      <c r="C45" s="131" t="s">
        <v>437</v>
      </c>
      <c r="D45" s="132" t="s">
        <v>149</v>
      </c>
      <c r="E45" s="208">
        <v>5.76</v>
      </c>
      <c r="F45" s="20"/>
      <c r="G45" s="36">
        <f t="shared" si="0"/>
        <v>0</v>
      </c>
      <c r="H45" s="155"/>
      <c r="I45" s="156"/>
    </row>
    <row r="46" spans="1:9" ht="30" customHeight="1">
      <c r="A46" s="62" t="s">
        <v>414</v>
      </c>
      <c r="B46" s="15" t="s">
        <v>180</v>
      </c>
      <c r="C46" s="131" t="s">
        <v>438</v>
      </c>
      <c r="D46" s="132" t="s">
        <v>33</v>
      </c>
      <c r="E46" s="208">
        <v>3</v>
      </c>
      <c r="F46" s="20"/>
      <c r="G46" s="36">
        <f t="shared" si="0"/>
        <v>0</v>
      </c>
      <c r="H46" s="155"/>
      <c r="I46" s="156"/>
    </row>
    <row r="47" spans="1:9" ht="30" customHeight="1">
      <c r="A47" s="62" t="s">
        <v>414</v>
      </c>
      <c r="B47" s="15" t="s">
        <v>182</v>
      </c>
      <c r="C47" s="131" t="s">
        <v>439</v>
      </c>
      <c r="D47" s="132" t="s">
        <v>36</v>
      </c>
      <c r="E47" s="208">
        <v>3</v>
      </c>
      <c r="F47" s="20"/>
      <c r="G47" s="36">
        <f t="shared" si="0"/>
        <v>0</v>
      </c>
      <c r="H47" s="155"/>
      <c r="I47" s="156"/>
    </row>
    <row r="48" spans="1:9" ht="30" customHeight="1">
      <c r="A48" s="62" t="s">
        <v>414</v>
      </c>
      <c r="B48" s="15" t="s">
        <v>184</v>
      </c>
      <c r="C48" s="131" t="s">
        <v>440</v>
      </c>
      <c r="D48" s="132" t="s">
        <v>36</v>
      </c>
      <c r="E48" s="208">
        <v>6</v>
      </c>
      <c r="F48" s="20"/>
      <c r="G48" s="36">
        <f t="shared" si="0"/>
        <v>0</v>
      </c>
      <c r="H48" s="155"/>
      <c r="I48" s="156"/>
    </row>
    <row r="49" spans="1:9" ht="30" customHeight="1">
      <c r="A49" s="62" t="s">
        <v>414</v>
      </c>
      <c r="B49" s="15" t="s">
        <v>186</v>
      </c>
      <c r="C49" s="131" t="s">
        <v>441</v>
      </c>
      <c r="D49" s="132" t="s">
        <v>33</v>
      </c>
      <c r="E49" s="208">
        <v>3</v>
      </c>
      <c r="F49" s="20"/>
      <c r="G49" s="36">
        <f t="shared" si="0"/>
        <v>0</v>
      </c>
      <c r="H49" s="155"/>
      <c r="I49" s="156"/>
    </row>
    <row r="50" spans="1:9" ht="30" customHeight="1">
      <c r="A50" s="62" t="s">
        <v>414</v>
      </c>
      <c r="B50" s="15" t="s">
        <v>188</v>
      </c>
      <c r="C50" s="131" t="s">
        <v>442</v>
      </c>
      <c r="D50" s="132" t="s">
        <v>26</v>
      </c>
      <c r="E50" s="208">
        <v>72</v>
      </c>
      <c r="F50" s="20"/>
      <c r="G50" s="36">
        <f t="shared" si="0"/>
        <v>0</v>
      </c>
      <c r="H50" s="155"/>
      <c r="I50" s="156"/>
    </row>
    <row r="51" spans="1:9" ht="30" customHeight="1">
      <c r="A51" s="62" t="s">
        <v>414</v>
      </c>
      <c r="B51" s="15" t="s">
        <v>190</v>
      </c>
      <c r="C51" s="131" t="s">
        <v>443</v>
      </c>
      <c r="D51" s="132" t="s">
        <v>33</v>
      </c>
      <c r="E51" s="208">
        <v>3</v>
      </c>
      <c r="F51" s="20"/>
      <c r="G51" s="36">
        <f t="shared" si="0"/>
        <v>0</v>
      </c>
      <c r="H51" s="155"/>
      <c r="I51" s="156"/>
    </row>
    <row r="52" spans="1:9" ht="30" customHeight="1">
      <c r="A52" s="62" t="s">
        <v>414</v>
      </c>
      <c r="B52" s="15" t="s">
        <v>191</v>
      </c>
      <c r="C52" s="131" t="s">
        <v>444</v>
      </c>
      <c r="D52" s="132" t="s">
        <v>26</v>
      </c>
      <c r="E52" s="208">
        <v>24</v>
      </c>
      <c r="F52" s="20"/>
      <c r="G52" s="36">
        <f t="shared" si="0"/>
        <v>0</v>
      </c>
      <c r="H52" s="155"/>
      <c r="I52" s="156"/>
    </row>
    <row r="53" spans="1:9" ht="30" customHeight="1">
      <c r="A53" s="62" t="s">
        <v>414</v>
      </c>
      <c r="B53" s="15" t="s">
        <v>193</v>
      </c>
      <c r="C53" s="131" t="s">
        <v>445</v>
      </c>
      <c r="D53" s="132" t="s">
        <v>33</v>
      </c>
      <c r="E53" s="208">
        <v>18</v>
      </c>
      <c r="F53" s="20"/>
      <c r="G53" s="36">
        <f t="shared" si="0"/>
        <v>0</v>
      </c>
      <c r="H53" s="155"/>
      <c r="I53" s="156"/>
    </row>
    <row r="54" spans="1:9" ht="30" customHeight="1">
      <c r="A54" s="62" t="s">
        <v>414</v>
      </c>
      <c r="B54" s="15" t="s">
        <v>195</v>
      </c>
      <c r="C54" s="131" t="s">
        <v>446</v>
      </c>
      <c r="D54" s="132" t="s">
        <v>36</v>
      </c>
      <c r="E54" s="208">
        <v>12</v>
      </c>
      <c r="F54" s="20"/>
      <c r="G54" s="36">
        <f t="shared" si="0"/>
        <v>0</v>
      </c>
      <c r="H54" s="155"/>
      <c r="I54" s="156"/>
    </row>
    <row r="55" spans="1:9" ht="30" customHeight="1">
      <c r="A55" s="62" t="s">
        <v>414</v>
      </c>
      <c r="B55" s="15" t="s">
        <v>196</v>
      </c>
      <c r="C55" s="131" t="s">
        <v>447</v>
      </c>
      <c r="D55" s="132" t="s">
        <v>448</v>
      </c>
      <c r="E55" s="208">
        <v>25</v>
      </c>
      <c r="F55" s="20"/>
      <c r="G55" s="36">
        <f t="shared" si="0"/>
        <v>0</v>
      </c>
      <c r="H55" s="155"/>
      <c r="I55" s="156"/>
    </row>
    <row r="56" spans="1:9" ht="30" customHeight="1">
      <c r="A56" s="62" t="s">
        <v>414</v>
      </c>
      <c r="B56" s="15" t="s">
        <v>198</v>
      </c>
      <c r="C56" s="131" t="s">
        <v>449</v>
      </c>
      <c r="D56" s="132" t="s">
        <v>450</v>
      </c>
      <c r="E56" s="208">
        <v>21</v>
      </c>
      <c r="F56" s="20"/>
      <c r="G56" s="36">
        <f t="shared" si="0"/>
        <v>0</v>
      </c>
      <c r="H56" s="155"/>
      <c r="I56" s="156"/>
    </row>
    <row r="57" spans="1:9" ht="30" customHeight="1">
      <c r="A57" s="62" t="s">
        <v>414</v>
      </c>
      <c r="B57" s="15" t="s">
        <v>199</v>
      </c>
      <c r="C57" s="131" t="s">
        <v>451</v>
      </c>
      <c r="D57" s="132" t="s">
        <v>26</v>
      </c>
      <c r="E57" s="208">
        <v>55</v>
      </c>
      <c r="F57" s="20"/>
      <c r="G57" s="36">
        <f t="shared" si="0"/>
        <v>0</v>
      </c>
      <c r="H57" s="155"/>
      <c r="I57" s="156"/>
    </row>
    <row r="58" spans="1:9" ht="30" customHeight="1">
      <c r="A58" s="62" t="s">
        <v>414</v>
      </c>
      <c r="B58" s="15" t="s">
        <v>201</v>
      </c>
      <c r="C58" s="131" t="s">
        <v>452</v>
      </c>
      <c r="D58" s="132" t="s">
        <v>453</v>
      </c>
      <c r="E58" s="208">
        <v>1</v>
      </c>
      <c r="F58" s="20"/>
      <c r="G58" s="36">
        <f t="shared" si="0"/>
        <v>0</v>
      </c>
      <c r="H58" s="155"/>
      <c r="I58" s="156"/>
    </row>
    <row r="59" spans="1:9" ht="30" customHeight="1">
      <c r="A59" s="62" t="s">
        <v>414</v>
      </c>
      <c r="B59" s="15" t="s">
        <v>203</v>
      </c>
      <c r="C59" s="131" t="s">
        <v>454</v>
      </c>
      <c r="D59" s="132" t="s">
        <v>453</v>
      </c>
      <c r="E59" s="208">
        <v>1</v>
      </c>
      <c r="F59" s="20"/>
      <c r="G59" s="36">
        <f t="shared" si="0"/>
        <v>0</v>
      </c>
      <c r="H59" s="155"/>
      <c r="I59" s="156"/>
    </row>
    <row r="60" spans="1:9" ht="30" customHeight="1" thickBot="1">
      <c r="A60" s="62" t="s">
        <v>414</v>
      </c>
      <c r="B60" s="15" t="s">
        <v>204</v>
      </c>
      <c r="C60" s="131" t="s">
        <v>455</v>
      </c>
      <c r="D60" s="132" t="s">
        <v>456</v>
      </c>
      <c r="E60" s="208">
        <v>10</v>
      </c>
      <c r="F60" s="20"/>
      <c r="G60" s="36">
        <f t="shared" si="0"/>
        <v>0</v>
      </c>
      <c r="H60" s="155"/>
      <c r="I60" s="156"/>
    </row>
    <row r="61" spans="1:9" ht="30" customHeight="1" thickBot="1">
      <c r="A61" s="64" t="s">
        <v>414</v>
      </c>
      <c r="B61" s="38" t="s">
        <v>206</v>
      </c>
      <c r="C61" s="135" t="s">
        <v>457</v>
      </c>
      <c r="D61" s="136" t="s">
        <v>128</v>
      </c>
      <c r="E61" s="209">
        <v>1.1100000000000001</v>
      </c>
      <c r="F61" s="211"/>
      <c r="G61" s="39">
        <f t="shared" si="0"/>
        <v>0</v>
      </c>
      <c r="H61" s="40" t="s">
        <v>275</v>
      </c>
      <c r="I61" s="35">
        <f>ROUND(SUM(G24:G61),2)</f>
        <v>0</v>
      </c>
    </row>
    <row r="62" spans="1:9" ht="30" customHeight="1" thickBot="1">
      <c r="B62" s="27"/>
      <c r="C62" s="210"/>
      <c r="D62" s="87"/>
      <c r="E62" s="88" t="s">
        <v>458</v>
      </c>
      <c r="F62" s="90"/>
      <c r="G62" s="100">
        <f>SUM(G5:G61)</f>
        <v>0</v>
      </c>
    </row>
    <row r="63" spans="1:9">
      <c r="B63" s="27"/>
      <c r="C63" s="31"/>
      <c r="D63" s="27"/>
      <c r="E63" s="27"/>
      <c r="F63" s="22"/>
      <c r="G63" s="26"/>
    </row>
    <row r="64" spans="1:9">
      <c r="B64" s="67"/>
      <c r="C64" s="31"/>
      <c r="D64" s="27"/>
      <c r="E64" s="27"/>
      <c r="F64" s="22"/>
      <c r="G64" s="26"/>
    </row>
    <row r="65" spans="6:6">
      <c r="F65" s="17"/>
    </row>
  </sheetData>
  <mergeCells count="2">
    <mergeCell ref="A1:G1"/>
    <mergeCell ref="A3:G3"/>
  </mergeCells>
  <phoneticPr fontId="8" type="noConversion"/>
  <pageMargins left="0.7" right="0.7" top="0.75" bottom="0.75" header="0.3" footer="0.3"/>
  <pageSetup paperSize="9" scale="6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18"/>
  <sheetViews>
    <sheetView zoomScale="130" zoomScaleNormal="130" zoomScaleSheetLayoutView="130" workbookViewId="0">
      <selection activeCell="E16" sqref="E16"/>
    </sheetView>
  </sheetViews>
  <sheetFormatPr defaultColWidth="9.109375" defaultRowHeight="13.2"/>
  <cols>
    <col min="1" max="1" width="11.6640625" style="34" customWidth="1"/>
    <col min="2" max="2" width="65.6640625" style="34" customWidth="1"/>
    <col min="3" max="3" width="15.6640625" style="34" customWidth="1"/>
    <col min="4" max="16384" width="9.109375" style="34"/>
  </cols>
  <sheetData>
    <row r="1" spans="1:3" s="7" customFormat="1" ht="28.95" customHeight="1">
      <c r="A1" s="226" t="s">
        <v>459</v>
      </c>
      <c r="B1" s="227"/>
      <c r="C1" s="228"/>
    </row>
    <row r="2" spans="1:3" s="7" customFormat="1" ht="20.100000000000001" customHeight="1">
      <c r="A2" s="229" t="s">
        <v>460</v>
      </c>
      <c r="B2" s="230"/>
      <c r="C2" s="231"/>
    </row>
    <row r="3" spans="1:3" s="7" customFormat="1" ht="28.5" customHeight="1">
      <c r="A3" s="8" t="s">
        <v>461</v>
      </c>
      <c r="B3" s="8" t="s">
        <v>462</v>
      </c>
      <c r="C3" s="8" t="s">
        <v>463</v>
      </c>
    </row>
    <row r="4" spans="1:3" s="7" customFormat="1" ht="20.100000000000001" customHeight="1">
      <c r="A4" s="9">
        <v>1</v>
      </c>
      <c r="B4" s="10" t="s">
        <v>464</v>
      </c>
      <c r="C4" s="33">
        <f>'1. S dalis'!G67</f>
        <v>-1744</v>
      </c>
    </row>
    <row r="5" spans="1:3" s="7" customFormat="1" ht="20.100000000000001" customHeight="1">
      <c r="A5" s="9">
        <v>2</v>
      </c>
      <c r="B5" s="10" t="s">
        <v>465</v>
      </c>
      <c r="C5" s="33">
        <f>'2. SK dalis'!G152</f>
        <v>-285.60000000000002</v>
      </c>
    </row>
    <row r="6" spans="1:3" s="7" customFormat="1" ht="20.100000000000001" customHeight="1">
      <c r="A6" s="9">
        <v>3</v>
      </c>
      <c r="B6" s="10" t="s">
        <v>466</v>
      </c>
      <c r="C6" s="33">
        <f>'3. ER dalis '!G26</f>
        <v>0</v>
      </c>
    </row>
    <row r="7" spans="1:3" s="7" customFormat="1" ht="20.100000000000001" customHeight="1">
      <c r="A7" s="9">
        <v>4</v>
      </c>
      <c r="B7" s="10" t="s">
        <v>467</v>
      </c>
      <c r="C7" s="33">
        <f>'4. E1 dalis'!G62</f>
        <v>0</v>
      </c>
    </row>
    <row r="8" spans="1:3" s="7" customFormat="1" ht="20.100000000000001" customHeight="1">
      <c r="A8" s="9"/>
      <c r="B8" s="148" t="s">
        <v>468</v>
      </c>
      <c r="C8" s="103" t="s">
        <v>469</v>
      </c>
    </row>
    <row r="9" spans="1:3" s="7" customFormat="1" ht="39.6">
      <c r="A9" s="8" t="s">
        <v>470</v>
      </c>
      <c r="B9" s="11" t="s">
        <v>471</v>
      </c>
      <c r="C9" s="33">
        <f>ROUND(SUM(C4:C7),2)</f>
        <v>-2029.6</v>
      </c>
    </row>
    <row r="10" spans="1:3" s="7" customFormat="1" ht="20.100000000000001" customHeight="1"/>
    <row r="11" spans="1:3" s="7" customFormat="1" ht="8.4" customHeight="1">
      <c r="A11" s="12"/>
      <c r="B11" s="12"/>
      <c r="C11" s="12"/>
    </row>
    <row r="12" spans="1:3" s="13" customFormat="1" ht="79.5" customHeight="1">
      <c r="A12" s="232" t="s">
        <v>482</v>
      </c>
      <c r="B12" s="232"/>
      <c r="C12" s="232"/>
    </row>
    <row r="13" spans="1:3" s="13" customFormat="1" ht="29.25" customHeight="1">
      <c r="A13" s="233"/>
      <c r="B13" s="233"/>
      <c r="C13" s="233"/>
    </row>
    <row r="14" spans="1:3" s="7" customFormat="1">
      <c r="C14" s="14" t="s">
        <v>472</v>
      </c>
    </row>
    <row r="15" spans="1:3" s="7" customFormat="1"/>
    <row r="16" spans="1:3" s="7" customFormat="1" ht="358.2" customHeight="1">
      <c r="A16" s="224" t="s">
        <v>473</v>
      </c>
      <c r="B16" s="225"/>
      <c r="C16" s="225"/>
    </row>
    <row r="17" spans="1:3" s="7" customFormat="1" ht="124.5" customHeight="1">
      <c r="A17" s="222" t="s">
        <v>474</v>
      </c>
      <c r="B17" s="223"/>
      <c r="C17" s="223"/>
    </row>
    <row r="18" spans="1:3" s="7" customFormat="1" ht="66.599999999999994" customHeight="1">
      <c r="A18" s="224" t="s">
        <v>475</v>
      </c>
      <c r="B18" s="225"/>
      <c r="C18" s="225"/>
    </row>
  </sheetData>
  <mergeCells count="7">
    <mergeCell ref="A17:C17"/>
    <mergeCell ref="A18:C18"/>
    <mergeCell ref="A1:C1"/>
    <mergeCell ref="A2:C2"/>
    <mergeCell ref="A12:C12"/>
    <mergeCell ref="A13:C13"/>
    <mergeCell ref="A16:C16"/>
  </mergeCell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1. S dalis</vt:lpstr>
      <vt:lpstr>2. SK dalis</vt:lpstr>
      <vt:lpstr>3. ER dalis </vt:lpstr>
      <vt:lpstr>4. E1 dalis</vt:lpstr>
      <vt:lpstr>SANTRAUKA</vt:lpstr>
      <vt:lpstr>SANTRAUKA!Print_Area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Šarūnas Kiržgalvis</dc:creator>
  <cp:keywords/>
  <dc:description/>
  <cp:lastModifiedBy>Antanas Narbutas</cp:lastModifiedBy>
  <cp:revision/>
  <dcterms:created xsi:type="dcterms:W3CDTF">2019-08-02T05:03:03Z</dcterms:created>
  <dcterms:modified xsi:type="dcterms:W3CDTF">2026-02-20T10:00:00Z</dcterms:modified>
  <cp:category/>
  <cp:contentStatus/>
</cp:coreProperties>
</file>