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0200" activeTab="1"/>
  </bookViews>
  <sheets>
    <sheet name="1 piedasTechnine specifikacija" sheetId="2" r:id="rId1"/>
    <sheet name="2 priedas Kiekis ir ikainiai" sheetId="1" r:id="rId2"/>
    <sheet name="3 priedas Uzsakymo forma" sheetId="4" r:id="rId3"/>
    <sheet name="4 priedas pasiūlymas" sheetId="5" r:id="rId4"/>
    <sheet name="4 priedas TS paramet " sheetId="6" r:id="rId5"/>
  </sheets>
  <definedNames>
    <definedName name="_xlnm.Print_Titles" localSheetId="1">'2 priedas Kiekis ir ikainiai'!$5:$5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52" i="5" l="1"/>
  <c r="G348" i="5"/>
  <c r="H351" i="5" s="1"/>
  <c r="H338" i="5"/>
  <c r="H337" i="5"/>
  <c r="G334" i="5"/>
  <c r="G337" i="5" s="1"/>
  <c r="G338" i="5" s="1"/>
  <c r="G339" i="5" s="1"/>
  <c r="H324" i="5"/>
  <c r="G320" i="5"/>
  <c r="G323" i="5" s="1"/>
  <c r="G324" i="5" s="1"/>
  <c r="G325" i="5" s="1"/>
  <c r="H310" i="5"/>
  <c r="G309" i="5"/>
  <c r="G310" i="5" s="1"/>
  <c r="G311" i="5" s="1"/>
  <c r="G305" i="5"/>
  <c r="H309" i="5" s="1"/>
  <c r="H295" i="5"/>
  <c r="G294" i="5"/>
  <c r="G295" i="5" s="1"/>
  <c r="G296" i="5" s="1"/>
  <c r="G292" i="5"/>
  <c r="H294" i="5" s="1"/>
  <c r="H282" i="5"/>
  <c r="H281" i="5"/>
  <c r="G278" i="5"/>
  <c r="G281" i="5" s="1"/>
  <c r="G282" i="5" s="1"/>
  <c r="G283" i="5" s="1"/>
  <c r="H268" i="5"/>
  <c r="G264" i="5"/>
  <c r="G267" i="5" s="1"/>
  <c r="G268" i="5" s="1"/>
  <c r="G269" i="5" s="1"/>
  <c r="H254" i="5"/>
  <c r="H253" i="5"/>
  <c r="G253" i="5"/>
  <c r="G254" i="5" s="1"/>
  <c r="G255" i="5" s="1"/>
  <c r="G250" i="5"/>
  <c r="H240" i="5"/>
  <c r="G239" i="5"/>
  <c r="G240" i="5" s="1"/>
  <c r="G241" i="5" s="1"/>
  <c r="G234" i="5"/>
  <c r="H239" i="5" s="1"/>
  <c r="H224" i="5"/>
  <c r="H223" i="5"/>
  <c r="G219" i="5"/>
  <c r="G223" i="5" s="1"/>
  <c r="G224" i="5" s="1"/>
  <c r="G225" i="5" s="1"/>
  <c r="H209" i="5"/>
  <c r="G205" i="5"/>
  <c r="G208" i="5" s="1"/>
  <c r="G209" i="5" s="1"/>
  <c r="G210" i="5" s="1"/>
  <c r="H195" i="5"/>
  <c r="H194" i="5"/>
  <c r="G194" i="5"/>
  <c r="G195" i="5" s="1"/>
  <c r="G196" i="5" s="1"/>
  <c r="G190" i="5"/>
  <c r="H180" i="5"/>
  <c r="G179" i="5"/>
  <c r="G180" i="5" s="1"/>
  <c r="G181" i="5" s="1"/>
  <c r="G176" i="5"/>
  <c r="H179" i="5" s="1"/>
  <c r="H166" i="5"/>
  <c r="H165" i="5"/>
  <c r="G163" i="5"/>
  <c r="G165" i="5" s="1"/>
  <c r="G166" i="5" s="1"/>
  <c r="G167" i="5" s="1"/>
  <c r="H153" i="5"/>
  <c r="G150" i="5"/>
  <c r="G152" i="5" s="1"/>
  <c r="G153" i="5" s="1"/>
  <c r="G154" i="5" s="1"/>
  <c r="H140" i="5"/>
  <c r="H139" i="5"/>
  <c r="G139" i="5"/>
  <c r="G140" i="5" s="1"/>
  <c r="G141" i="5" s="1"/>
  <c r="G135" i="5"/>
  <c r="H125" i="5"/>
  <c r="G124" i="5"/>
  <c r="G125" i="5" s="1"/>
  <c r="G126" i="5" s="1"/>
  <c r="G121" i="5"/>
  <c r="H124" i="5" s="1"/>
  <c r="H111" i="5"/>
  <c r="H110" i="5"/>
  <c r="G107" i="5"/>
  <c r="G110" i="5" s="1"/>
  <c r="G111" i="5" s="1"/>
  <c r="G112" i="5" s="1"/>
  <c r="H97" i="5"/>
  <c r="G93" i="5"/>
  <c r="G96" i="5" s="1"/>
  <c r="G97" i="5" s="1"/>
  <c r="G98" i="5" s="1"/>
  <c r="H83" i="5"/>
  <c r="H82" i="5"/>
  <c r="G82" i="5"/>
  <c r="G83" i="5" s="1"/>
  <c r="G84" i="5" s="1"/>
  <c r="G78" i="5"/>
  <c r="H68" i="5"/>
  <c r="G67" i="5"/>
  <c r="G68" i="5" s="1"/>
  <c r="G69" i="5" s="1"/>
  <c r="G65" i="5"/>
  <c r="H67" i="5" s="1"/>
  <c r="H55" i="5"/>
  <c r="H54" i="5"/>
  <c r="G52" i="5"/>
  <c r="G54" i="5" s="1"/>
  <c r="G55" i="5" s="1"/>
  <c r="G56" i="5" s="1"/>
  <c r="I43" i="5"/>
  <c r="H42" i="5"/>
  <c r="G41" i="5"/>
  <c r="G42" i="5" s="1"/>
  <c r="G43" i="5" s="1"/>
  <c r="G37" i="5"/>
  <c r="H41" i="5" s="1"/>
  <c r="H96" i="5" l="1"/>
  <c r="H152" i="5"/>
  <c r="H208" i="5"/>
  <c r="H267" i="5"/>
  <c r="H323" i="5"/>
  <c r="G351" i="5"/>
  <c r="G352" i="5" s="1"/>
  <c r="G353" i="5" s="1"/>
  <c r="H787" i="5" l="1"/>
  <c r="G783" i="5"/>
  <c r="G786" i="5" s="1"/>
  <c r="G787" i="5" s="1"/>
  <c r="G788" i="5" s="1"/>
  <c r="H773" i="5"/>
  <c r="G769" i="5"/>
  <c r="G772" i="5" s="1"/>
  <c r="G773" i="5" s="1"/>
  <c r="G774" i="5" s="1"/>
  <c r="H759" i="5"/>
  <c r="G755" i="5"/>
  <c r="H758" i="5" s="1"/>
  <c r="H745" i="5"/>
  <c r="G740" i="5"/>
  <c r="H744" i="5" s="1"/>
  <c r="H730" i="5"/>
  <c r="G727" i="5"/>
  <c r="H729" i="5" s="1"/>
  <c r="H717" i="5"/>
  <c r="H716" i="5"/>
  <c r="G713" i="5"/>
  <c r="G716" i="5" s="1"/>
  <c r="G717" i="5" s="1"/>
  <c r="G718" i="5" s="1"/>
  <c r="H703" i="5"/>
  <c r="G699" i="5"/>
  <c r="H702" i="5" s="1"/>
  <c r="H689" i="5"/>
  <c r="G685" i="5"/>
  <c r="H688" i="5" s="1"/>
  <c r="H675" i="5"/>
  <c r="G669" i="5"/>
  <c r="G674" i="5" s="1"/>
  <c r="G675" i="5" s="1"/>
  <c r="G676" i="5" s="1"/>
  <c r="H659" i="5"/>
  <c r="G654" i="5"/>
  <c r="G658" i="5" s="1"/>
  <c r="G659" i="5" s="1"/>
  <c r="G660" i="5" s="1"/>
  <c r="H644" i="5"/>
  <c r="G640" i="5"/>
  <c r="H643" i="5" s="1"/>
  <c r="H630" i="5"/>
  <c r="G625" i="5"/>
  <c r="H629" i="5" s="1"/>
  <c r="H615" i="5"/>
  <c r="G611" i="5"/>
  <c r="H614" i="5" s="1"/>
  <c r="H601" i="5"/>
  <c r="H600" i="5"/>
  <c r="G598" i="5"/>
  <c r="G600" i="5" s="1"/>
  <c r="G601" i="5" s="1"/>
  <c r="G602" i="5" s="1"/>
  <c r="H588" i="5"/>
  <c r="G585" i="5"/>
  <c r="H587" i="5" s="1"/>
  <c r="H575" i="5"/>
  <c r="G570" i="5"/>
  <c r="H574" i="5" s="1"/>
  <c r="H560" i="5"/>
  <c r="G556" i="5"/>
  <c r="G559" i="5" s="1"/>
  <c r="G560" i="5" s="1"/>
  <c r="G561" i="5" s="1"/>
  <c r="H546" i="5"/>
  <c r="G542" i="5"/>
  <c r="G545" i="5" s="1"/>
  <c r="G546" i="5" s="1"/>
  <c r="G547" i="5" s="1"/>
  <c r="H532" i="5"/>
  <c r="G528" i="5"/>
  <c r="H531" i="5" s="1"/>
  <c r="H518" i="5"/>
  <c r="G513" i="5"/>
  <c r="H517" i="5" s="1"/>
  <c r="H503" i="5"/>
  <c r="G500" i="5"/>
  <c r="H502" i="5" s="1"/>
  <c r="H490" i="5"/>
  <c r="H489" i="5"/>
  <c r="G487" i="5"/>
  <c r="G489" i="5" s="1"/>
  <c r="G490" i="5" s="1"/>
  <c r="G491" i="5" s="1"/>
  <c r="H477" i="5"/>
  <c r="G472" i="5"/>
  <c r="H476" i="5" s="1"/>
  <c r="H462" i="5"/>
  <c r="G455" i="5"/>
  <c r="H461" i="5" s="1"/>
  <c r="H445" i="5"/>
  <c r="G439" i="5"/>
  <c r="H444" i="5" s="1"/>
  <c r="H429" i="5"/>
  <c r="G423" i="5"/>
  <c r="H428" i="5" s="1"/>
  <c r="H413" i="5"/>
  <c r="G409" i="5"/>
  <c r="G412" i="5" s="1"/>
  <c r="G413" i="5" s="1"/>
  <c r="G414" i="5" s="1"/>
  <c r="H399" i="5"/>
  <c r="G393" i="5"/>
  <c r="H398" i="5" s="1"/>
  <c r="H383" i="5"/>
  <c r="G379" i="5"/>
  <c r="G382" i="5" s="1"/>
  <c r="G383" i="5" s="1"/>
  <c r="G384" i="5" s="1"/>
  <c r="H369" i="5"/>
  <c r="G363" i="5"/>
  <c r="H368" i="5" s="1"/>
  <c r="G21" i="5"/>
  <c r="H559" i="5" l="1"/>
  <c r="H786" i="5"/>
  <c r="H412" i="5"/>
  <c r="H658" i="5"/>
  <c r="I478" i="5"/>
  <c r="H382" i="5"/>
  <c r="H674" i="5"/>
  <c r="H545" i="5"/>
  <c r="G758" i="5"/>
  <c r="G759" i="5" s="1"/>
  <c r="G760" i="5" s="1"/>
  <c r="G444" i="5"/>
  <c r="G445" i="5" s="1"/>
  <c r="G446" i="5" s="1"/>
  <c r="G476" i="5"/>
  <c r="G477" i="5" s="1"/>
  <c r="G478" i="5" s="1"/>
  <c r="G502" i="5"/>
  <c r="G503" i="5" s="1"/>
  <c r="G504" i="5" s="1"/>
  <c r="G614" i="5"/>
  <c r="G615" i="5" s="1"/>
  <c r="G616" i="5" s="1"/>
  <c r="G729" i="5"/>
  <c r="G730" i="5" s="1"/>
  <c r="G731" i="5" s="1"/>
  <c r="G643" i="5"/>
  <c r="G644" i="5" s="1"/>
  <c r="G645" i="5" s="1"/>
  <c r="G587" i="5"/>
  <c r="G588" i="5" s="1"/>
  <c r="G589" i="5" s="1"/>
  <c r="G702" i="5"/>
  <c r="G703" i="5" s="1"/>
  <c r="G704" i="5" s="1"/>
  <c r="H772" i="5"/>
  <c r="G531" i="5"/>
  <c r="G532" i="5" s="1"/>
  <c r="G533" i="5" s="1"/>
  <c r="G398" i="5"/>
  <c r="G399" i="5" s="1"/>
  <c r="G400" i="5" s="1"/>
  <c r="G461" i="5"/>
  <c r="G462" i="5" s="1"/>
  <c r="G463" i="5" s="1"/>
  <c r="G517" i="5"/>
  <c r="G518" i="5" s="1"/>
  <c r="G519" i="5" s="1"/>
  <c r="G574" i="5"/>
  <c r="G575" i="5" s="1"/>
  <c r="G576" i="5" s="1"/>
  <c r="G629" i="5"/>
  <c r="G630" i="5" s="1"/>
  <c r="G631" i="5" s="1"/>
  <c r="G688" i="5"/>
  <c r="G689" i="5" s="1"/>
  <c r="G690" i="5" s="1"/>
  <c r="G744" i="5"/>
  <c r="G745" i="5" s="1"/>
  <c r="G746" i="5" s="1"/>
  <c r="G368" i="5"/>
  <c r="G369" i="5" s="1"/>
  <c r="G370" i="5" s="1"/>
  <c r="G428" i="5"/>
  <c r="G429" i="5" s="1"/>
  <c r="G430" i="5" s="1"/>
  <c r="I6" i="1" l="1"/>
  <c r="J6" i="1" s="1"/>
</calcChain>
</file>

<file path=xl/sharedStrings.xml><?xml version="1.0" encoding="utf-8"?>
<sst xmlns="http://schemas.openxmlformats.org/spreadsheetml/2006/main" count="2938" uniqueCount="1285">
  <si>
    <t>Pavadinimas</t>
  </si>
  <si>
    <t>vnt.</t>
  </si>
  <si>
    <t>Pirkimo dalies Nr.</t>
  </si>
  <si>
    <t>Mato vnt.</t>
  </si>
  <si>
    <t>Prekinis pavadinimas, modelis</t>
  </si>
  <si>
    <t>Mato vieneto įkainis/kaina Eur (be PVM)</t>
  </si>
  <si>
    <t>2 priedas</t>
  </si>
  <si>
    <t>PREKIŲ KIEKIS IR ĮKAINIAI</t>
  </si>
  <si>
    <t xml:space="preserve">Maksimalus prekių kiekis 24 mėn. </t>
  </si>
  <si>
    <t xml:space="preserve">Minimalus išperkamas prekių  kiekis </t>
  </si>
  <si>
    <t>Suma, maksimalaus kiekio, Eur (su PVM)</t>
  </si>
  <si>
    <t>Suma, maksimalaus kiekio  Eur (be PVM)</t>
  </si>
  <si>
    <t>II. TECHNINIAI REIKALAVIMAI</t>
  </si>
  <si>
    <t>Techniniai reikalavimai</t>
  </si>
  <si>
    <t xml:space="preserve">Prekių pirkimo-pardavimo  sutarties </t>
  </si>
  <si>
    <t>3 priedas</t>
  </si>
  <si>
    <t>PREKIŲ UŽSAKYMO LAPAS</t>
  </si>
  <si>
    <t>(užsakymo pateikimo data, numeris)</t>
  </si>
  <si>
    <t>VYKDANT</t>
  </si>
  <si>
    <t>(Tiekėjo pavadinimas, sutarties data ir numeris)</t>
  </si>
  <si>
    <t>Informacija apie prekių tiekimą:</t>
  </si>
  <si>
    <t>Eil. Nr.</t>
  </si>
  <si>
    <t>Prekės (paslaugos) pavadinimas</t>
  </si>
  <si>
    <t>Kaina, Eur</t>
  </si>
  <si>
    <t>Mato vnt. kiekis</t>
  </si>
  <si>
    <t>Suma, Eur</t>
  </si>
  <si>
    <t>Pristatymo terminas</t>
  </si>
  <si>
    <t>Pastabos (pristatymo vieta)</t>
  </si>
  <si>
    <t xml:space="preserve">VISO: </t>
  </si>
  <si>
    <t>1. BENDROSIOS NUOSTATOS</t>
  </si>
  <si>
    <t>III. ŽENKLINIMAS, PAKAVIMAS IR PRIĖMIMAS</t>
  </si>
  <si>
    <t>3. Prekių komplektacijoje turi būti  naudojimo instrukcijos lietuvių ir anglų kalba.</t>
  </si>
  <si>
    <t>4. Prekės priimamos vadovaujantis pirkimo-pardavimo sutartyje nustatytais reikalavimais.</t>
  </si>
  <si>
    <t xml:space="preserve">5.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</si>
  <si>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Gamintojas</t>
  </si>
  <si>
    <t>Prekių pirkimo-pardavimo sutarties
1  priedas</t>
  </si>
  <si>
    <t>PIRKIMO SĄLYGŲ PRIEDAS "PASIŪLYMO FORMA"</t>
  </si>
  <si>
    <t>MEDICINOS ĮRANGA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</si>
  <si>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</si>
  <si>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</si>
  <si>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</si>
  <si>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</si>
  <si>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</si>
  <si>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</si>
  <si>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</si>
  <si>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</si>
  <si>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</si>
  <si>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</si>
  <si>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</si>
  <si>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</si>
  <si>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</si>
  <si>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</si>
  <si>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</si>
  <si>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</si>
  <si>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</si>
  <si>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</si>
  <si>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</si>
  <si>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</si>
  <si>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</si>
  <si>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</si>
  <si>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</si>
  <si>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</si>
  <si>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</si>
  <si>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</si>
  <si>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Maksimalus kiekis **</t>
  </si>
  <si>
    <t>Siūloma reikšmė, ekonominio naudingumo balui nustatyti</t>
  </si>
  <si>
    <t>Mato vienetas</t>
  </si>
  <si>
    <t>Mato vieneto kaina be PVM, Eur*</t>
  </si>
  <si>
    <t>Suma be PVM, Eur</t>
  </si>
  <si>
    <t>Prekės pavadinimas, modelis, gamintojas, kilmės šalis</t>
  </si>
  <si>
    <t>Suma be PVM</t>
  </si>
  <si>
    <t>Taikomas PVM dydis (%)</t>
  </si>
  <si>
    <t>PVM suma</t>
  </si>
  <si>
    <t>Suma su PVM</t>
  </si>
  <si>
    <t>*Į Prekių įkainius įskaičiuoti visi mokesčiai ir visos Pardavėjo išlaidos (Prekių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Prekių garantinio remonto bei kitos, galinčios turėti įtakos Prekių kainai/įkainiams ar galinčios atsirasti vykdant šią Sutartį. Sudarydamas šią Sutartį, Pardavėjas įvertina visą maksimalią Prekių apimtį bei prisiima riziką dėl išlaidų dydžių svyravimo.</t>
  </si>
  <si>
    <t>** Perkančioji organizacija neįsipareigoja išpirkti viso maksimalaus kiekio. Minimalus išperkamas kiekis nurodytas pirkimo sąlygų 3 priedo „Sutarties sąlygų“  2 priede.</t>
  </si>
  <si>
    <t>Techniniai  reikalavimai</t>
  </si>
  <si>
    <t xml:space="preserve">Reikšmė </t>
  </si>
  <si>
    <t>Pirk. dalies Nr.</t>
  </si>
  <si>
    <t xml:space="preserve">Pavadinimas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</si>
  <si>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</si>
  <si>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Taip</t>
  </si>
  <si>
    <t>Būtina.</t>
  </si>
  <si>
    <t>Pirkimo sąlygų 
2 priedas</t>
  </si>
  <si>
    <t>6. DALIS</t>
  </si>
  <si>
    <t>POMPA ŠVIRKŠTINĖ</t>
  </si>
  <si>
    <t>6.</t>
  </si>
  <si>
    <t>Pompa švirkštinė</t>
  </si>
  <si>
    <t>6.1.</t>
  </si>
  <si>
    <t>6.1.1.</t>
  </si>
  <si>
    <t>Automatinis infuzijos greičio skaičiavimas, įvedus vaisto koncentraciją, vaisto dozę ir paciento duomenis(Taip/Ne)</t>
  </si>
  <si>
    <t>6.1.2.</t>
  </si>
  <si>
    <t>Valdymas mygtukais (Taip/Ne)</t>
  </si>
  <si>
    <t>6.1.3.</t>
  </si>
  <si>
    <t>Svoris mažiau nei 2,6 kg</t>
  </si>
  <si>
    <t>kg</t>
  </si>
  <si>
    <t>6.1.4.</t>
  </si>
  <si>
    <t>Galimybė sujungti kelias švirkštines infuzines pompas tarpusavyje ir transportuoti jas viena rankena/fiksatoriumi(Taip/Ne)</t>
  </si>
  <si>
    <t xml:space="preserve"> TECHNINĖ SPECIFIKACIJA</t>
  </si>
  <si>
    <t>Svoris</t>
  </si>
  <si>
    <t>Ekranas</t>
  </si>
  <si>
    <t xml:space="preserve">1. Prekės turi atitikti Europos Parlamento ir Tarybos reglamento (ES) 2017/745 dėl medicinos priemonių reikalavimus (netaikoma pirkimo dalims Nr. 12, 16, 24-26, 29) . </t>
  </si>
  <si>
    <t>2. Prekės (pirkimo dalys Nr. 12, 16, 24-26, 29) turi būti sertifikuotos naudojimui Europos Sąjungoje.</t>
  </si>
  <si>
    <t>3. Prekės privalo būti naujos, nenaudotos ir atitikti II dalyje nurodytus techninės specifikacijos reikalavimus.</t>
  </si>
  <si>
    <t>4. Jeigu siūlomų įsigyti prekių gamintojas yra ne iš ES narių, Tiekėjas privalo nurodyti informaciją apie įgaliotąjį atstovą, kuris yra registruotas ES šalyje.</t>
  </si>
  <si>
    <t>5. Prekių komplektacijoje turi būti  naudojimo instrukcijos lietuvių ir anglų kalba.</t>
  </si>
  <si>
    <t xml:space="preserve">1. Prekės turi atitikti Europos Parlamento ir Tarybos reglamento (ES) 2017/745 dėl medicinos priemonių reikalavimus </t>
  </si>
  <si>
    <t>2. Prekės privalo būti naujos, nenaudotos ir atitikti II dalyje nurodytus techninės specifikacijos reikalavimus.</t>
  </si>
  <si>
    <t>Vilnius</t>
  </si>
  <si>
    <t>Pateikti dokumentus, įrodančius, kad prekės yra sertifikuotos naudojimui Europos Sąjungoje</t>
  </si>
  <si>
    <t>6.1</t>
  </si>
  <si>
    <t>Naudojamų švirkštų dydžiai</t>
  </si>
  <si>
    <t>Ne mažiau nei šie 5, 10, 20, 30, 50/60 ml.</t>
  </si>
  <si>
    <t>6.2</t>
  </si>
  <si>
    <t>Korektiškai atpažįstami skirtingų gamintojų švirkštai</t>
  </si>
  <si>
    <t>6.3</t>
  </si>
  <si>
    <t>Infuzijos greičio nustatymo ribos ne mažiau kaip</t>
  </si>
  <si>
    <t>0,01 – 1200 ml/val.</t>
  </si>
  <si>
    <t>6.4</t>
  </si>
  <si>
    <t>Infuzijos greičio paklaida</t>
  </si>
  <si>
    <t>Ne daugiau +- 3 %</t>
  </si>
  <si>
    <t>6.5</t>
  </si>
  <si>
    <t>Automatinis infuzijos greičio skaičiavimas</t>
  </si>
  <si>
    <t>Įvedus vaisto koncentraciją, vaisto dozę ir paciento duomenis- pageidautina.</t>
  </si>
  <si>
    <t>6.6</t>
  </si>
  <si>
    <t>Programuojant infuziją galima pasirinkti</t>
  </si>
  <si>
    <t>1. Vaistą;
2. Vaisto koncentraciją.</t>
  </si>
  <si>
    <t>6.7</t>
  </si>
  <si>
    <t>Smūginės dozės (boliuso) parametrai</t>
  </si>
  <si>
    <r>
      <t>1. Boliusas su tūrio nustatymu;
2. Boliusas, kol nuspaustas mygtukas;
3. Boliuso greičio reguliavimo ribos, naudojant 50 ml ir didesnės talpos švirkštus, ne siauresnės kaip nuo 1 ml/va</t>
    </r>
    <r>
      <rPr>
        <sz val="11"/>
        <rFont val="Times New Roman"/>
        <family val="1"/>
        <charset val="186"/>
      </rPr>
      <t>l. iki 1200 ml/val.</t>
    </r>
  </si>
  <si>
    <t>6.8</t>
  </si>
  <si>
    <t>Vizualinis bei akustinis įspėjimas, nenutraukiantis infuzijos</t>
  </si>
  <si>
    <t>1. Švirkštas beveik tuščias;
2. Tūris beveik suleistas arba infuzijos laikas beveik baigėsi;
3. Baterija beveik tuščia.</t>
  </si>
  <si>
    <t>6.9</t>
  </si>
  <si>
    <t xml:space="preserve">Vizualinis bei akustinis aliarmas, nutraukiantis infuziją </t>
  </si>
  <si>
    <t>1. Švirkštas tuščias;
2. Infuzija baigta (tūris suleistas);
3. Baterija tuščia;
4. Neteisingai įstatytas švirkštas.</t>
  </si>
  <si>
    <t>6.10</t>
  </si>
  <si>
    <t>Vaistų biblioteka</t>
  </si>
  <si>
    <t>Ne mažiau kaip 1000 vaistų pavadinimų.</t>
  </si>
  <si>
    <t>6.11</t>
  </si>
  <si>
    <t xml:space="preserve">Reakcija į sistemos užsikimšimą </t>
  </si>
  <si>
    <t>6.12</t>
  </si>
  <si>
    <t>Būklės spalvinis (-iai) indikatorius (-iai)</t>
  </si>
  <si>
    <t>Būtina, ne mažiau 2 lygių:
1. Perspėjimas, esant darbo sutrikimams;
2. Aliarmas, esant kritinei situacijai.</t>
  </si>
  <si>
    <t>6.13</t>
  </si>
  <si>
    <t>Rodomi ne mažiau nei šie parametrai:
1. Infuzijos greitis;
2. Infuzijos tūris;
3. Likęs tūris;
4. Akumuliatoriaus lygis.</t>
  </si>
  <si>
    <t>6.14</t>
  </si>
  <si>
    <t>Valdymas</t>
  </si>
  <si>
    <t>Lietimui jautriame ekrane arba mygtukais.</t>
  </si>
  <si>
    <t>6.15</t>
  </si>
  <si>
    <t>Elektros maitinimo šaltiniai</t>
  </si>
  <si>
    <t>1. 230 V, 50 Hz elektros tinklas;
2. Vidinis akumuliatorius.</t>
  </si>
  <si>
    <t>6.16</t>
  </si>
  <si>
    <t xml:space="preserve">Prietaiso darbo laikas, maitinant iš naujo, pilnai pakrauto, akumuliatoriaus </t>
  </si>
  <si>
    <t>Ne mažiau kaip 10 val., esant infuzijos greičiui ≥ 5 ml/val.</t>
  </si>
  <si>
    <t>6.17</t>
  </si>
  <si>
    <t xml:space="preserve">Galimybė sujungti kelias švirkštines infuzines pompas tarpusavyje ir transportuoti jas viena rankena/fiksatoriumi </t>
  </si>
  <si>
    <t xml:space="preserve"> Pageidautina.</t>
  </si>
  <si>
    <t>6.18</t>
  </si>
  <si>
    <r>
      <t>Ne daugia</t>
    </r>
    <r>
      <rPr>
        <sz val="11"/>
        <rFont val="Times New Roman"/>
        <family val="1"/>
        <charset val="186"/>
      </rPr>
      <t xml:space="preserve">u 2,6 </t>
    </r>
    <r>
      <rPr>
        <sz val="11"/>
        <color theme="1"/>
        <rFont val="Times New Roman"/>
        <family val="1"/>
        <charset val="186"/>
      </rPr>
      <t>kg.</t>
    </r>
  </si>
  <si>
    <t>6.19</t>
  </si>
  <si>
    <t>Matmenys</t>
  </si>
  <si>
    <t xml:space="preserve">Ne didesni kaip  345 mm x 195 mm x 140 mm. </t>
  </si>
  <si>
    <t>6.20</t>
  </si>
  <si>
    <t>Apsaugos lygiai</t>
  </si>
  <si>
    <t>1. Atspari defibriliacijai;
2. Atsparumas išoriniams veiksniams ne prastesnis kaip IPX2 klasės.</t>
  </si>
  <si>
    <t>6.21</t>
  </si>
  <si>
    <t>Švirkštinės pompos laikiklis</t>
  </si>
  <si>
    <t>Būtina. Tinkamas švirkštinės infuzinės pompos tvirtinimui prie horizontalaus ar vertikalaus stovo.</t>
  </si>
  <si>
    <t>6.22</t>
  </si>
  <si>
    <t>Garantija</t>
  </si>
  <si>
    <t>Ne mažiau kaip 24 mėn</t>
  </si>
  <si>
    <t>SIŪLOMŲ PREKIŲ TECHNINĖ ATITIKTIS</t>
  </si>
  <si>
    <t xml:space="preserve">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</si>
  <si>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6. Prekių ženklinimas turi atitikti Europos Parlamento ir Tarybos reglamento (ES) 2017/745 dėl medicinos priemonių  nustatytus ir šioje techninėje specifikacijoje nurodytus reikalavimus (netaikoma pirkimo dalims Nr. 12, 16, 24-26, 29).</t>
  </si>
  <si>
    <t xml:space="preserve">7. Prekės ar jų pakuotės (pirkimo dalys Nr.12, 16, 24-26, 29) turi būti ženklintos CE ženklu. </t>
  </si>
  <si>
    <t>8. Prekės priimamos vadovaujantis pirkimo-pardavimo sutartyje nustatytais reikalavimais.</t>
  </si>
  <si>
    <t xml:space="preserve">9.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</si>
  <si>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Scenners C7 HD3 ir C3 HD3, Clarius, Kanada. Samsung Galaxy A9 128Gb, Korėja</t>
  </si>
  <si>
    <t>Aparatas ultragarsinės diagnostikos, nešiojamas</t>
  </si>
  <si>
    <t>Clarius, Kanada; Samsung, Korėja</t>
  </si>
  <si>
    <t>Scenners C7 HD3 ir C3 HD3;
 Samsung Galaxy A9 128Gb</t>
  </si>
  <si>
    <t>Bendra kaina (nurodoma žodžiais): keturiasdešimt trys tūkstančiai penki šimtai šešiasdešimt eurų, 00 centų</t>
  </si>
  <si>
    <t>8.</t>
  </si>
  <si>
    <t xml:space="preserve">APARATAS ULTRAGARSINĖS DIAGNOSTIKOS, NEŠIOJAMAS                         </t>
  </si>
  <si>
    <t>8.1</t>
  </si>
  <si>
    <t>Atliekami tyrimai</t>
  </si>
  <si>
    <t>Ne mažiau kaip šie:
1. Smulkių organų tyrimai;
2. Abdominaliniai tyrimai;
3. Krūtinės ląstos ir plaučių tyrimai;
4. Raumenų- skeleto. 
5. Paviršinių struktūrų.</t>
  </si>
  <si>
    <t>8.2</t>
  </si>
  <si>
    <t>Sistemos 
architektūra</t>
  </si>
  <si>
    <t>1. Mobilus, aparatas su linijiniu ir konvekciniu keitikliais.
2. Veikiantis bevieliu ryšiu- pageidautina.
3. Linijinis ir konvekcinis daviklis integruoti į vieną prietaisą- pageidautina.
4. Aparatas turi jungtis su planšetiniu kompiuteriu per USB-C jungtį arba bevieliu ryšiu;
5. Pilnai pakrautas aparatas turi veikti ne trumpiau kaip 45 min. skenavimo rėžime;
6. Aparato svoris su keitikliais ne daugiau 1000 g.</t>
  </si>
  <si>
    <t>8.3</t>
  </si>
  <si>
    <t>Vaizdavimo 
režimai, ne mažiau kaip šie:</t>
  </si>
  <si>
    <t xml:space="preserve">1. Pilkosios skalės (B) režimas;
2. Spalvinis dopleris (CF);
3. Harmoninis vaizdavimas. </t>
  </si>
  <si>
    <t>8.4</t>
  </si>
  <si>
    <t>Vaizdų saugojimas ir išsiuntimas</t>
  </si>
  <si>
    <t>Būtina</t>
  </si>
  <si>
    <t>8.5</t>
  </si>
  <si>
    <t>Linijinis keitiklis</t>
  </si>
  <si>
    <t>1. Darbinis dažnių diapazonas ne 
siauresnis kaip nuo 7,5 iki 10 MHz;
2. Apžvalgos laukas 40mm ( ± 6mm);
3. Elementų skaičius ne mažiau 192.</t>
  </si>
  <si>
    <t>8.6</t>
  </si>
  <si>
    <t>Konvekcinis 
keitiklis</t>
  </si>
  <si>
    <t>1. Darbinis dažnių diapazonas ne siauresnis kaip nuo 3,5 iki 5 MHz;
2. Maksimalus apžiūros lauko kampas ne prastesnis kaip 60°-75° (±5°) arba išgaubimo ilgis 60 mm (±5mm).
3. Elementų skaičius ne mažiau 128.</t>
  </si>
  <si>
    <t>8.7</t>
  </si>
  <si>
    <t>Apsaugos klasė</t>
  </si>
  <si>
    <t>Daviklio apsaugos klasė ne žemesnė kaip IP44- pageidautina.</t>
  </si>
  <si>
    <t>8.8</t>
  </si>
  <si>
    <t>Planšetinis kompiuteris</t>
  </si>
  <si>
    <t>1. Ekranas 7-10,5 colių įstrižainės, apsaugotas nuo braižymosi.
2. Darbinė atmintis RAM- ne mažiau kaip 8 GB.
3. Vidinė prietaiso atmintis ne mažesnė kaip 128 GB.
4. Operacinė sistema užtikrinanti prietaiso pilną veikimą.
5. Turi būti įdiegta programinė įranga tinkanti darbui su siūlomu ultragarso prietaisu.
6. Turi būti galimybė vaizdų siuntimui arba perkėlimui į kitus prietaisus.
7. Turi dirbti nuo vidinio pakraunamo akumuliatoriaus.</t>
  </si>
  <si>
    <t>8.9</t>
  </si>
  <si>
    <t>Komplektacija</t>
  </si>
  <si>
    <t>1. Konvekcinis ir linijinis davikliai (gali būti integruoti viename prietaise),  ne mažiau kaip 1 vnt.
3. Įkrovimo įtaisas davikliui, ne mažiau kaip 1 vnt.
4. Planšetinis kompiuteris su krovikliu. 
5. Apsauginis dėklas planšetinio kompiuterio korpusui apsaugoti naudojimo metu.  
6. Dėklas ar krepšys ultragarso prietaisui ir palnšetei sudėti.</t>
  </si>
  <si>
    <t>8.10</t>
  </si>
  <si>
    <t>Ne mažiau nei 24 mėn.</t>
  </si>
  <si>
    <t>UAB „Medita“</t>
  </si>
  <si>
    <t>Aviečių g. 14, LT-08418 Vilnius</t>
  </si>
  <si>
    <t>LT103237219</t>
  </si>
  <si>
    <t>A/s LT06 7044 0600 0091 4603, AB SEB bankas, banko kodas 70440</t>
  </si>
  <si>
    <t>Viešųjų pirkimų specialistė Jurgita Žaliauskienė</t>
  </si>
  <si>
    <t xml:space="preserve">(0~5) 272 03 72, +370 699 68120; pirkimai@medita.lt </t>
  </si>
  <si>
    <t>Direktorius Aivaras Pliauckys</t>
  </si>
  <si>
    <t xml:space="preserve">vadybininkas Audrius Raišelis, +370 677 80262, audrius.raiselis@medita.lt </t>
  </si>
  <si>
    <t>nesudaryta</t>
  </si>
  <si>
    <t>1. DALIS</t>
  </si>
  <si>
    <t>APARATAS DIRBTINĖS PLAUČIŲ VENTILIACIJOS</t>
  </si>
  <si>
    <t>1.</t>
  </si>
  <si>
    <t>Aparatas dirbtinės plaučių ventiliacijos</t>
  </si>
  <si>
    <t>1.1.</t>
  </si>
  <si>
    <t>1.1.1.</t>
  </si>
  <si>
    <t>Tinka vaikų dirbtinei plaučių ventiliacijai (Taip/Ne)</t>
  </si>
  <si>
    <t>(įrašoma TAIP arba NE)</t>
  </si>
  <si>
    <t>1.1.2.</t>
  </si>
  <si>
    <t>Atitinka standartą MIL-STD 810 G (Taip/Ne)</t>
  </si>
  <si>
    <t>1.1.3.</t>
  </si>
  <si>
    <t>Veikimo nuo vidinės integruotos baterijos laikas ilgesnis kaip 5 val. (Taip/Ne)</t>
  </si>
  <si>
    <t>(įrašomas laikas, val.)</t>
  </si>
  <si>
    <t>val.</t>
  </si>
  <si>
    <t>1.1.4.</t>
  </si>
  <si>
    <t>Reguliuojamas iškvėpimo įkvėpimo santykis I:E (Taip/Ne)</t>
  </si>
  <si>
    <t>2. DALIS</t>
  </si>
  <si>
    <t>KONCENTRATORIUS DEGUONIES, KARINIS</t>
  </si>
  <si>
    <t>2.</t>
  </si>
  <si>
    <t>Koncentratorius deguonies, karinis</t>
  </si>
  <si>
    <t>2.1.</t>
  </si>
  <si>
    <t>2.1.1.</t>
  </si>
  <si>
    <t>Pilnai įkrauto akumuliatoriaus darbo laikas ilgesnis nei 30 min(Taip/Ne)</t>
  </si>
  <si>
    <t>2.1.2.</t>
  </si>
  <si>
    <t>Apsaugos klasė didesnė nei IP33 (Taip/Ne)</t>
  </si>
  <si>
    <t>3. DALIS</t>
  </si>
  <si>
    <t>APARATAS DIRBTINĖS PLAUČIŲ VENTILIACIJOS, NEŠIOJAMAS</t>
  </si>
  <si>
    <t>3.</t>
  </si>
  <si>
    <t>Aparatas dirbtinės plaučių ventiliacijos, nešiojamas</t>
  </si>
  <si>
    <t>3.1.</t>
  </si>
  <si>
    <t>3.1.1.</t>
  </si>
  <si>
    <t>Atitinka standartą MIL-STD-810G(Taip/Ne)</t>
  </si>
  <si>
    <t>3.1.2.</t>
  </si>
  <si>
    <t>Atitinka standartus IEC 60068-2-6 ir 60068-2-36 (Taip/Ne)</t>
  </si>
  <si>
    <t>3.1.3.</t>
  </si>
  <si>
    <t>Ventiliacijos režimas CPAP(Taip/Ne)</t>
  </si>
  <si>
    <t>3.1.4.</t>
  </si>
  <si>
    <t>Reguliuojamas I:E santykis(Taip/Ne)</t>
  </si>
  <si>
    <t>4. DALIS</t>
  </si>
  <si>
    <t>MONITORIUS, GYVYBINIŲ FUNKCIJŲ SEKIMO</t>
  </si>
  <si>
    <t>4.</t>
  </si>
  <si>
    <t>Monitorius, gyvybinių funkcijų sekimo</t>
  </si>
  <si>
    <t>4.1.</t>
  </si>
  <si>
    <t>4.1.1.</t>
  </si>
  <si>
    <t>Monitoravimo duomenų pilnas grafinis parametrų vaizdavimas (Taip/Ne)</t>
  </si>
  <si>
    <t>4.1.2.</t>
  </si>
  <si>
    <t>Monitoriaus darbo nuo akumuliatoriaus daugiau kaip 4 val.(Taip/Ne)</t>
  </si>
  <si>
    <t>5. DALIS</t>
  </si>
  <si>
    <t>5.</t>
  </si>
  <si>
    <t>5.1.</t>
  </si>
  <si>
    <t>5.1.1.</t>
  </si>
  <si>
    <t>Braižymui atsparus monitoriaus ekranas(Taip/Ne)</t>
  </si>
  <si>
    <t>5.1.2.</t>
  </si>
  <si>
    <t>Atsparumas išoriniams veiksniams didesnis nei IP32(Taip/Ne)</t>
  </si>
  <si>
    <t>5.1.3.</t>
  </si>
  <si>
    <t>Atitinka standartą MIL-STD-461(Taip/Ne)</t>
  </si>
  <si>
    <t>5.1.4.</t>
  </si>
  <si>
    <t>Atitinka standartą MIL-STD-810G (Taip/Ne)</t>
  </si>
  <si>
    <t>(įrašomas svoris, kg)</t>
  </si>
  <si>
    <t>7. DALIS</t>
  </si>
  <si>
    <t>DEFIBRILIATORIUS</t>
  </si>
  <si>
    <t>7.</t>
  </si>
  <si>
    <t>Defibriliatorius</t>
  </si>
  <si>
    <t>7.1.</t>
  </si>
  <si>
    <t>7.1.1.</t>
  </si>
  <si>
    <t>Impulso energijos keitimo ribos platesnės nei 2-200J(Taip/Ne)</t>
  </si>
  <si>
    <t>7.1.2.</t>
  </si>
  <si>
    <t>Defibriliacijos iškrovų skaičius naudojant didžiausią galimą energiją daugiau kaip 200 impulsų. (Taip/Ne)</t>
  </si>
  <si>
    <t>7.1.3.</t>
  </si>
  <si>
    <t>Komplektacijoje akumuliatorių 2 ir daugiau (Taip/Ne)</t>
  </si>
  <si>
    <t>7.1.4.</t>
  </si>
  <si>
    <t>Komplektacijoje kūno temperatūros matavimo daviklis  (Taip/Ne)</t>
  </si>
  <si>
    <t>7.1.5.</t>
  </si>
  <si>
    <t>Atitinka standartą MIL-STD-810 (Taip/Ne)</t>
  </si>
  <si>
    <t>8. DALIS</t>
  </si>
  <si>
    <t>APARATAS ULTRAGARSINĖS DIAGNOSTIKOS, NEŠIOJAMAS</t>
  </si>
  <si>
    <t>8.1.</t>
  </si>
  <si>
    <t>8.1.1.</t>
  </si>
  <si>
    <t>Veikimas bevieliu ryšiu(Taip/Ne)</t>
  </si>
  <si>
    <t>8.1.2.</t>
  </si>
  <si>
    <t>Linijinis ir konvekcinis daviklis integruoti į vieną prietaisą(Taip/Ne)</t>
  </si>
  <si>
    <t>Ne</t>
  </si>
  <si>
    <t>8.1.3.</t>
  </si>
  <si>
    <t>Daviklio apsaugos klasė didesnė nei IP44 (Taip/Ne)</t>
  </si>
  <si>
    <t>9. DALIS</t>
  </si>
  <si>
    <t>RINKINYS PRIEMONIŲ IŠORINEI KAULŲ FIKSACIJAI, DUBENS</t>
  </si>
  <si>
    <t>9.</t>
  </si>
  <si>
    <t>Rinkinys priemonių išorinei kaulų fiksacijai, dubens</t>
  </si>
  <si>
    <t>9.1.</t>
  </si>
  <si>
    <t>kompl.</t>
  </si>
  <si>
    <t>9.1.1.</t>
  </si>
  <si>
    <t>Garantija ilgesnė nei 24 mėn.(Taip/Ne)</t>
  </si>
  <si>
    <t>10. DALIS</t>
  </si>
  <si>
    <t>RINKINYS PRIEMONIŲ IŠORINEI KAULŲ FIKSACIJAI, GALŪNIŲ</t>
  </si>
  <si>
    <t>10.</t>
  </si>
  <si>
    <t>Rinkinys priemonių išorinei kaulų fiksacijai, galūnių</t>
  </si>
  <si>
    <t>10.1.</t>
  </si>
  <si>
    <t>10.1.1.</t>
  </si>
  <si>
    <t>11. DALIS</t>
  </si>
  <si>
    <t>LARINGOSKOPAS VIDEO</t>
  </si>
  <si>
    <t>11.</t>
  </si>
  <si>
    <t>Laringoskopas video</t>
  </si>
  <si>
    <t>11.1.</t>
  </si>
  <si>
    <t>11.1.1.</t>
  </si>
  <si>
    <t>Maitinimas iš įkraunamo akumuliatorius (Taip/Ne)</t>
  </si>
  <si>
    <t>11.1.2.</t>
  </si>
  <si>
    <t>Veikimas su naujais elementais ar pilnai įkrautu akumuliatoriumi daugiau nei 200 min. (Taip/Ne)</t>
  </si>
  <si>
    <t>11.1.3.</t>
  </si>
  <si>
    <t>Galimybė įrašyti vaizdus į prietaiso atmintį(Taip/Ne)</t>
  </si>
  <si>
    <t>12. DALIS</t>
  </si>
  <si>
    <t>STALAS OPERACINIS, NEŠIOJAMAS</t>
  </si>
  <si>
    <t>12.</t>
  </si>
  <si>
    <t>Stalas operacinis, nešiojamas</t>
  </si>
  <si>
    <t>12.1.</t>
  </si>
  <si>
    <t>12.1.1.</t>
  </si>
  <si>
    <t>Komplektacijoje yra šviestuvai tvirtinami prie bėgelių, 2 vnt.(Taip/Ne)</t>
  </si>
  <si>
    <t>12.1.2.</t>
  </si>
  <si>
    <t>Komplektacijoje yra balnakilpės kojoms pakelti, 2 vnt.(Taip/Ne)</t>
  </si>
  <si>
    <t>13. DALIS</t>
  </si>
  <si>
    <t>ŠILDYTUVAS INFUZINIŲ TIRPALŲ</t>
  </si>
  <si>
    <t>13.</t>
  </si>
  <si>
    <t>Šildytuvas infuzinių tirpalų</t>
  </si>
  <si>
    <t>13.1.</t>
  </si>
  <si>
    <t>13.1.1.</t>
  </si>
  <si>
    <t>Temperatūros reguliavimo ribos platesnės už 39-40°C.(Taip/Ne)</t>
  </si>
  <si>
    <t>13.1.2.</t>
  </si>
  <si>
    <t>Apsaugos klasė didesnė nei IP X3(Taip/Ne)</t>
  </si>
  <si>
    <t>14. DALIS</t>
  </si>
  <si>
    <t>PACIENTŲ ŠILDYMO SISTEMA</t>
  </si>
  <si>
    <t>14.</t>
  </si>
  <si>
    <t>Pacientų šildymo sistema</t>
  </si>
  <si>
    <t>14.1.</t>
  </si>
  <si>
    <t>14.1.1.</t>
  </si>
  <si>
    <t>Matuojamos temperatūros paklaida žarnos pabaigoje mažesnė už 2,5 ºC.  (Taip/Ne)</t>
  </si>
  <si>
    <t>14.1.2.</t>
  </si>
  <si>
    <t>Reguliuojamas oro srautas(Taip/Ne)</t>
  </si>
  <si>
    <t>15. DALIS</t>
  </si>
  <si>
    <t>ŠILDYTUVAS INFUZINIŲ TIRPALŲ, KRAUJO, STACIONARUS</t>
  </si>
  <si>
    <t>15.</t>
  </si>
  <si>
    <t>Šildytuvas infuzinių tirpalų, kraujo, stacionarus</t>
  </si>
  <si>
    <t>15.1.</t>
  </si>
  <si>
    <t>15.1.1.</t>
  </si>
  <si>
    <t>Vienos kameros, be papildomų lentynų ir stalčių(Taip/Ne)</t>
  </si>
  <si>
    <t>15.1.2.</t>
  </si>
  <si>
    <t>Durelės, permatomos, atsidarančios vertikaliai į viršų(Taip/Ne)</t>
  </si>
  <si>
    <t>15.1.3.</t>
  </si>
  <si>
    <t>Prietaiso svoris mažesnis už 25 kg.(Taip/Ne)</t>
  </si>
  <si>
    <t>16. DALIS</t>
  </si>
  <si>
    <t>ČIUŽINYS OPERACINIAM STALUI, ŠILDOMAS</t>
  </si>
  <si>
    <t>16.</t>
  </si>
  <si>
    <t>Čiužinys operaciniam stalui, šildomas</t>
  </si>
  <si>
    <t>16.1.</t>
  </si>
  <si>
    <t>16.1.1.</t>
  </si>
  <si>
    <t>Veikia nuo vidinio akumuliatoriaus(Taip/Ne)</t>
  </si>
  <si>
    <t>17. DALIS</t>
  </si>
  <si>
    <t>ŠVIESTUVAS ANT GALVOS, OPERACINIS, LED</t>
  </si>
  <si>
    <t>17.</t>
  </si>
  <si>
    <t>Šviestuvas ant galvos, operacinis, LED</t>
  </si>
  <si>
    <t>17.1.</t>
  </si>
  <si>
    <t>17.1.1.</t>
  </si>
  <si>
    <t>Garantija ilgesnė kaip 24 mėn.(Taip/Ne)</t>
  </si>
  <si>
    <t>18. DALIS</t>
  </si>
  <si>
    <t>KAPNOMETRAS, NEŠIOJAMASIS</t>
  </si>
  <si>
    <t>18.</t>
  </si>
  <si>
    <t>Kapnometras, nešiojamasis</t>
  </si>
  <si>
    <t>18.1.</t>
  </si>
  <si>
    <t>18.1.1.</t>
  </si>
  <si>
    <t>Matavimo rezultatus pateikia greičiau nei per 15 sek. (Taip/Ne)</t>
  </si>
  <si>
    <t>18.1.2.</t>
  </si>
  <si>
    <t>Baterijos darbo laikas 6 val. ir ilgiau(Taip/Ne)</t>
  </si>
  <si>
    <t>19. DALIS</t>
  </si>
  <si>
    <t>STERILIZATORIUS MAŽASIS SU TRANSPORTAVIMO DĖŽE</t>
  </si>
  <si>
    <t>19.</t>
  </si>
  <si>
    <t>Sterilizatorius mažasis su transportavimo dėže</t>
  </si>
  <si>
    <t>19.1.</t>
  </si>
  <si>
    <t>19.1.1.</t>
  </si>
  <si>
    <t>Sterilizatoriaus ekrane pateikiami pranešimai lietuvių kalba (Taip/Ne)</t>
  </si>
  <si>
    <t>19.1.2.</t>
  </si>
  <si>
    <t>Papildoma jungtis išoriniam švaraus vandens tiekimui į sterilizatorių (Taip/Ne)</t>
  </si>
  <si>
    <t>19.1.3.</t>
  </si>
  <si>
    <t>Vandens laidumo matavimas ir pateikimas ekrane(Taip/Ne)</t>
  </si>
  <si>
    <t>20. DALIS</t>
  </si>
  <si>
    <t>STERILIZATORIUS DIDYSIS</t>
  </si>
  <si>
    <t>20.</t>
  </si>
  <si>
    <t>Sterilizatorius didysis</t>
  </si>
  <si>
    <t>20.1.</t>
  </si>
  <si>
    <t>20.1.1.</t>
  </si>
  <si>
    <t>Sterilizatoriaus kamera keturkampė(Taip/Ne)</t>
  </si>
  <si>
    <t>20.1.2.</t>
  </si>
  <si>
    <t>Supakuotų 8 kg., instrumentų pilna sterilizacijos ciklo trukmė esant 134°C su oro pašalinimu ir džiovinimu trumpesnė nei 35 minutės.(Taip/Ne)</t>
  </si>
  <si>
    <t>21. DALIS</t>
  </si>
  <si>
    <t>STOVAS, INFUZIJŲ</t>
  </si>
  <si>
    <t>21.</t>
  </si>
  <si>
    <t>Stovas, infuzijų</t>
  </si>
  <si>
    <t>21.1.</t>
  </si>
  <si>
    <t>21.1.1.</t>
  </si>
  <si>
    <t>Visas korpusas įskaitant atramas pagamintas iš nerūdijančio plieno(Taip/Ne)</t>
  </si>
  <si>
    <t>21.1.2.</t>
  </si>
  <si>
    <t>Reguliuojamas platesnėse ribose kaip 150- 200 cm.  (Taip/Ne)</t>
  </si>
  <si>
    <t>21.1.3.</t>
  </si>
  <si>
    <t>Maksimalus leidžiamas svoris didesnis kaip 6 kg.(Taip/Ne)</t>
  </si>
  <si>
    <t>22. DALIS</t>
  </si>
  <si>
    <t>ELEKTROKOAGULIATORIUS</t>
  </si>
  <si>
    <t>22.</t>
  </si>
  <si>
    <t>Elektrokoaguliatorius</t>
  </si>
  <si>
    <t>22.1.</t>
  </si>
  <si>
    <t>22.1.1.</t>
  </si>
  <si>
    <t>Automatinis bipolinis audinių sulydymas  (Taip/Ne)</t>
  </si>
  <si>
    <t>22.1.2.</t>
  </si>
  <si>
    <t>Automatinė galios ir slėgio kontrolė sulydymo metu  (Taip/Ne)</t>
  </si>
  <si>
    <t>22.1.3.</t>
  </si>
  <si>
    <t>Galimybė prijungti sulydymo rankenas tiek atvirajai, tiek ir laparoskopinei chirurgijai  (Taip/Ne)</t>
  </si>
  <si>
    <t>22.1.4.</t>
  </si>
  <si>
    <t>23. DALIS</t>
  </si>
  <si>
    <t>KRAUJO MAIŠYTUVAS- SVARSTYKLĖS</t>
  </si>
  <si>
    <t>23.</t>
  </si>
  <si>
    <t>Kraujo maišytuvas- svarstyklės</t>
  </si>
  <si>
    <t>23.1.</t>
  </si>
  <si>
    <t>23.1.1.</t>
  </si>
  <si>
    <t>Prietaiso svoris be priedų mažesnis nei 8,5 kg.(Taip/Ne)</t>
  </si>
  <si>
    <t>23.1.2.</t>
  </si>
  <si>
    <t>Pilnai įkrautas akumuliatorius užtikrina daugiau kaip 50 kraujo ėmimo procedūrų.(Taip/Ne)</t>
  </si>
  <si>
    <t>24. DALIS</t>
  </si>
  <si>
    <t>LOVA MEDICININĖ, SU RATUKAIS</t>
  </si>
  <si>
    <t>24.</t>
  </si>
  <si>
    <t>Lova medicininė, su ratukais</t>
  </si>
  <si>
    <t>24.1.</t>
  </si>
  <si>
    <t>24.1.1.</t>
  </si>
  <si>
    <t>Komplektacijoje po gulimąją dalimi pakabinama lentyna.(Taip/Ne)</t>
  </si>
  <si>
    <t>24.1.2.</t>
  </si>
  <si>
    <t>Garantija ilgesnė kaip 24 mėn(Taip/Ne)</t>
  </si>
  <si>
    <t>25. DALIS</t>
  </si>
  <si>
    <t>SPINTA MEDICININĖ SU RATUKAIS, LENTYNOMIS, MODULINĖ</t>
  </si>
  <si>
    <t>25.</t>
  </si>
  <si>
    <t>Spinta medicininė su ratukais, lentynomis, modulinė</t>
  </si>
  <si>
    <t>25.1.</t>
  </si>
  <si>
    <t>25.1.1.</t>
  </si>
  <si>
    <t>Viršutinė spintos dalis uždaroma žaliuzių tipo durelėmis.(Taip/Ne)</t>
  </si>
  <si>
    <t>25.1.2.</t>
  </si>
  <si>
    <t>26. DALIS</t>
  </si>
  <si>
    <t>SPINTA MEDICININĖ SU RATUKAIS, MODULINĖ</t>
  </si>
  <si>
    <t>26.</t>
  </si>
  <si>
    <t>Spinta medicininė su ratukais, modulinė</t>
  </si>
  <si>
    <t>26.1.</t>
  </si>
  <si>
    <t>26.1.1.</t>
  </si>
  <si>
    <t>Garantija ilgesnė kaip 24mėn.(Taip/Ne)</t>
  </si>
  <si>
    <t>27. DALIS</t>
  </si>
  <si>
    <t>STALIUKAS MEDICININIS, MULTIFUNKCINIS</t>
  </si>
  <si>
    <t>27.</t>
  </si>
  <si>
    <t>Staliukas medicininis, multifunkcinis</t>
  </si>
  <si>
    <t>27.1.</t>
  </si>
  <si>
    <t>27.1.1.</t>
  </si>
  <si>
    <t>Yra galimybė pasirinkti skirtingas stalčių spalvas arba stalčių spalvinį žymėjimą.(Taip/Ne)</t>
  </si>
  <si>
    <t>27.1.2.</t>
  </si>
  <si>
    <t>Nerūdijančio plieno konstrukcija(Taip/Ne)</t>
  </si>
  <si>
    <t>27.1.3.</t>
  </si>
  <si>
    <t>Maksimali leistina apkrova didesnė nei 50 kg(Taip/Ne)</t>
  </si>
  <si>
    <t>28. DALIS</t>
  </si>
  <si>
    <t>STALIUKAS, INSTRUMENTINIS, MAYO</t>
  </si>
  <si>
    <t>28.</t>
  </si>
  <si>
    <t>Staliukas, instrumentinis, Mayo</t>
  </si>
  <si>
    <t>28.1.</t>
  </si>
  <si>
    <t>28.1.1.</t>
  </si>
  <si>
    <t>Stalviršis rotuojamas 360 laipsnių(Taip/Ne)</t>
  </si>
  <si>
    <t>28.1.2.</t>
  </si>
  <si>
    <t>Atlaikoma apkrova didesnė kaip 20 kg.(Taip/Ne)</t>
  </si>
  <si>
    <t>29. DALIS</t>
  </si>
  <si>
    <t>NEŠTUVAI- VEŽIMĖLIS</t>
  </si>
  <si>
    <t>29.</t>
  </si>
  <si>
    <t>Neštuvai- vežimėlis</t>
  </si>
  <si>
    <t>29.1.</t>
  </si>
  <si>
    <t>29.1.1.</t>
  </si>
  <si>
    <t>Rėmas pagamintas iš anglies pluošto(Taip/Ne)</t>
  </si>
  <si>
    <t>29.1.2.</t>
  </si>
  <si>
    <t>30. DALIS</t>
  </si>
  <si>
    <t>APARATAS JUOSTŲ UŽLYDYMO, ROTACINIS</t>
  </si>
  <si>
    <t>30.</t>
  </si>
  <si>
    <t>Aparatas juostų užlydymo, rotacinis</t>
  </si>
  <si>
    <t>30.1.</t>
  </si>
  <si>
    <t>30.1.1.</t>
  </si>
  <si>
    <t>Nuolatinė siūlės parametrų (temperatūros, slėgio, greičio) stebėjimo funkcija(Taip/Ne)</t>
  </si>
  <si>
    <t>30.1.2.</t>
  </si>
  <si>
    <t>Garantijos laikas ilgesnis kaip 24 mėn.(Taip/Ne)</t>
  </si>
  <si>
    <t>Pirkimo sąlygų 2 priedo priedėlis</t>
  </si>
  <si>
    <t>1</t>
  </si>
  <si>
    <t>1.1</t>
  </si>
  <si>
    <t>Paskirtis</t>
  </si>
  <si>
    <t>Aparatas pritaikytas suaugusių, pageidautina ir vaikų dirbtinei plaučių ventiliacijai, tinkamas ilgesnei paciento priežiūrai. Portatyvus.</t>
  </si>
  <si>
    <t>(tikslus aprašymas)</t>
  </si>
  <si>
    <t>1.2</t>
  </si>
  <si>
    <t xml:space="preserve">Matmenys </t>
  </si>
  <si>
    <t>Be priedų ne didesni nei 32 cm  x 30 cm x 21cm.</t>
  </si>
  <si>
    <t>1.3</t>
  </si>
  <si>
    <t xml:space="preserve">Su baterija ne daugiau kaip 4,5 kg. </t>
  </si>
  <si>
    <t>1.4</t>
  </si>
  <si>
    <t>Pritaikytas darbui ligoninės viduje, lauke ar GMP automobilyje</t>
  </si>
  <si>
    <t>1. Darbinė aplinkos temperatūra ne siauresnėse ribose  kaip nuo -18°C iki +49°C.
2. Darbinis aplinkos drėgmės lygis ne siauriau 15%-90%. 
3. Atitinka RTCA DO-160G, MIL-STD 810G - pageidautina arba lygiaverčius standartus.</t>
  </si>
  <si>
    <t>1.5</t>
  </si>
  <si>
    <t xml:space="preserve">Turi būti su integruota turbina </t>
  </si>
  <si>
    <t xml:space="preserve">Būtina, nereikalauja suspausto dujų šaltinio. </t>
  </si>
  <si>
    <t>1.6</t>
  </si>
  <si>
    <t>Maitinimo šaltinis</t>
  </si>
  <si>
    <t>1. Vidinė integruota pakraunama Ličio jonų ar lygiavertė baterija.
2. Baterijos darbo laikas ne mažiau kaip 5 val.
3. Pakrovimo laikas nuo visiško išsikrovimo iki ~90% ne ilgiau kaip  3 val.</t>
  </si>
  <si>
    <t>1.7</t>
  </si>
  <si>
    <t>Duomenų saugojimas ir sąsaja</t>
  </si>
  <si>
    <t>1.8</t>
  </si>
  <si>
    <t>Integruotas higieninis filtras</t>
  </si>
  <si>
    <t>1.9</t>
  </si>
  <si>
    <t>Dirbtinės plaučių ventiliacijos rėžimai:</t>
  </si>
  <si>
    <t>1.9.1</t>
  </si>
  <si>
    <t>Invazinės ventiliacijos pasirenkami rėžimai</t>
  </si>
  <si>
    <r>
      <t>1) SIMV</t>
    </r>
    <r>
      <rPr>
        <strike/>
        <sz val="11"/>
        <rFont val="Times New Roman"/>
        <family val="1"/>
        <charset val="186"/>
      </rPr>
      <t xml:space="preserve">
</t>
    </r>
    <r>
      <rPr>
        <sz val="11"/>
        <rFont val="Times New Roman"/>
        <family val="1"/>
        <charset val="186"/>
      </rPr>
      <t>2) IPPV arba VCV
3) Rankinio įkvėpimo funkcija – rankiniu būdu. inicijuojamas ventiliatoriaus ciklas.</t>
    </r>
  </si>
  <si>
    <t>1.9.2</t>
  </si>
  <si>
    <t>Neinvazinės ventiliacijos rėžimai pasirinktinai</t>
  </si>
  <si>
    <t>1) CPAP
2) CPAP + PS - pageidautina.
3) AC - pageidautina.
4) BL - pageidautina.</t>
  </si>
  <si>
    <t>1.9.3</t>
  </si>
  <si>
    <t>Pagrindiniai parametrai:</t>
  </si>
  <si>
    <t>1.9.3.1</t>
  </si>
  <si>
    <t>Kvėpavimo dažnio nustatymo ribos (ne siauresnės už nurodytas)</t>
  </si>
  <si>
    <t>5– 40 k/min.</t>
  </si>
  <si>
    <t>1.9.3.2</t>
  </si>
  <si>
    <t>Vienkartinio įkvėpimo tūrio nustatymo ribos (ne siauresnės už nurodytas)</t>
  </si>
  <si>
    <t>50 – 2000 ml</t>
  </si>
  <si>
    <t>1.9.3.3</t>
  </si>
  <si>
    <t>Iškvėpimo įkvėpimo santykis I:E</t>
  </si>
  <si>
    <t>1:2 fiksuotas arba reguliuojamas.</t>
  </si>
  <si>
    <t>1.9.3.4</t>
  </si>
  <si>
    <t xml:space="preserve">Nustatomos teigiamo slėgio iškvėpimo pabaigoje PEEP ribos </t>
  </si>
  <si>
    <t>Ne siauresnės nei 0 mbar iki 20 mbar.</t>
  </si>
  <si>
    <t>1.9.3.5</t>
  </si>
  <si>
    <t>O2 koncentracijos nustatymo ribos</t>
  </si>
  <si>
    <t>Ne siauresnės kaip 21 – 100 %</t>
  </si>
  <si>
    <t>1.10</t>
  </si>
  <si>
    <t>Turi būti atvaizduojama ne mažiau nei šie parametrai:
1. Akumuliatoriaus įkrovos lygis;
2. Įputimų dažnis (BPM);
3. Įpučiamas tūris (Tidal volume);
4. Maksimalus įputimo slėgis (PIP);
5. Liekamas teigiamas slėgis iškvėpimo pabaigoje (PEEP).</t>
  </si>
  <si>
    <t>1.11</t>
  </si>
  <si>
    <t xml:space="preserve">1. Dirbtinės plaučių ventiliacijos aparatas, vidinė pakraunama baterija, higieninis filtras.
2. Jungtis išoriniam deguonies tiekimui prijungti. 
3. Daugkartinis kontūras pacientui.  
4. Pakrovėjas 220-230 V ir 12 V.
5. Krepšys/dėklas transportavimui. </t>
  </si>
  <si>
    <t>1.12</t>
  </si>
  <si>
    <t xml:space="preserve">Garantija </t>
  </si>
  <si>
    <t>Ne mažiau 24 mėn.</t>
  </si>
  <si>
    <t xml:space="preserve">1. Nešiojamas, cilindro formos, skirtas koncentruoti  aplinkos orą ir tiekti pacientui deguonį. 
2. Naudojamas tiekti deguonį spontaniškai kvėpuojantiems pacientams, taip pat ventiliuojamiems. Spontaniškai kvėpuojantiems pacientams turi būti boliuso režimas, skirtas padidėjusiam deguonies poreikiui užtikrinti.
3. Deguonies tiekimas ne mažesnis nei 3 l/min.
4. Pilnai įkrauto akumuliatoriaus darbo laikas ne trumpesnis nei 30 min. (esant nenutrūkstamam 2l/min. srautui).
5. Deguonies koncentracija 93 % (±3 %).
6. Triukšmo lygis ne daugiau 59 dB. 
7. Garsiniai aliarmo indikatoriai: akumuliatoriaus talpos, įrenginio gedimo, maža deguonies koncentracija.
8. Svoris ne didesnis kaip 6 kg su akumuliatoriumi. 
9. Turi būti pritaikytas dirbti iš elektros tinklo (100-240 V), 24 V automobilinio maitinimo bei integruoto akumuliatoriaus.
10. Turi atitikti IEC 60601-1-12 arba lygiavertį standartą. 
11. Apsaugos klasė ne prasčiau nei IP33.
12. Komplektacijoje turi būti:
12.1. Koncentratorius.
12.2. Kintamosios srovės maitinimo adapteris ir laidas.
12.3. 24 V nuolatinės srovės laidas.
12.4. Akumuliatorius,  ne mažiau 1 vnt.
12.5. Nosies kaniulės, ne mažiau 2 vnt. 
12.6. Atsarginis filtrų rinkinys, ne mažiau 1 vnt. 
13. Garantija ne mažiau kaip 24 mėn. </t>
  </si>
  <si>
    <t>3.1</t>
  </si>
  <si>
    <t>Aparatas pritaikytas suaugusių, vaikų dirbtinei plaučių ventiliacijai. Portatyvus, kompaktiškas. Pacientų transportavimui.</t>
  </si>
  <si>
    <t>3.2</t>
  </si>
  <si>
    <t xml:space="preserve">Su baterija, be papildomų priedų ne daugiau nei 3,5 kg. </t>
  </si>
  <si>
    <t>3.3</t>
  </si>
  <si>
    <t>Ne didesni nei: 18 cm x 18 cm x 6 cm.</t>
  </si>
  <si>
    <t>3.4</t>
  </si>
  <si>
    <t>Aparatas pritaikytas darbui ligoninės viduje, lauke ar GMP automobilyje</t>
  </si>
  <si>
    <t>1. Darbinė aplinkos temperatūra ne siauresnėse ribose  kaip nuo -10°C iki +49°C.
2. Darbinis aplinkos drėgmės lygis ne siauriau 20% - 90%. 
3. Atitinka RTCA DO-160G, MIL-STD-810G - pageidautina arba lygiaverčius standartus.
4. Pageidautina atitikimas standartams, vibracijos ir smūgio apsauga IEC 60068-2-6, 60068-2-36 arba lygiaverčius.
5.Prietaiso apsaugos klasė ne mažiau kaip IP 20, su dėklu ne mažiau kaip IP66.</t>
  </si>
  <si>
    <t>3.5</t>
  </si>
  <si>
    <t>Aparatas turi integruotą turbiną</t>
  </si>
  <si>
    <t xml:space="preserve">Būtina, nereikia suspausto dujų šaltinio. </t>
  </si>
  <si>
    <t>3.6</t>
  </si>
  <si>
    <t>1. Vidinė integruota pakraunama Ličio jonų ar lygiavertė baterija.
2. Baterijos darbo laikas ne mažiau kaip 4 val.
3. Pakrovimo laikas nuo visiško išsikrovimo iki ~85% ne ilgiau kaip 4 val.</t>
  </si>
  <si>
    <t>3.7</t>
  </si>
  <si>
    <t>Oro filtras</t>
  </si>
  <si>
    <t>Būtina. Skirtas apsaugoti prietaisą nuo užteršimo.</t>
  </si>
  <si>
    <t>3.8</t>
  </si>
  <si>
    <t>Pajungimas prie išorinio deguonies šaltinio</t>
  </si>
  <si>
    <t>3.9</t>
  </si>
  <si>
    <t xml:space="preserve">Greitas reikiamo rėžimo pasirinkimas įjungus prietaisą </t>
  </si>
  <si>
    <t>Pageidautina, kad įvedus paciento amžių ir ūgį aparatas įjungia iš anksto nustatytus startinius parametrus.</t>
  </si>
  <si>
    <t>3.10</t>
  </si>
  <si>
    <t>Ventiliacijos pasirenkami rėžimai ne mažiau kaip šie:</t>
  </si>
  <si>
    <t>1. SIMV
2. IPPV arba VCV
3. CPAP- pageidautina.</t>
  </si>
  <si>
    <t>3.11</t>
  </si>
  <si>
    <t>3.11.1</t>
  </si>
  <si>
    <t>8-30 k/min.</t>
  </si>
  <si>
    <t>3.11.2</t>
  </si>
  <si>
    <t>Vienkartinio įkvėpimo tūrio nustatymo ribos</t>
  </si>
  <si>
    <t>ne siauresnės už nurodytas: 200 - 800 ml.</t>
  </si>
  <si>
    <t>3.11.3</t>
  </si>
  <si>
    <t>3.11.4</t>
  </si>
  <si>
    <t>Nustatomos teigiamo slėgio iškvėpimo pabaigoje PEEP ribos.</t>
  </si>
  <si>
    <t>ne siauresnės už nurodytas: 0 mbar iki 20 mbar.</t>
  </si>
  <si>
    <t>3.11.5</t>
  </si>
  <si>
    <t>ne siauresnės už nurodytas 21-90 %.</t>
  </si>
  <si>
    <t>3.12</t>
  </si>
  <si>
    <t xml:space="preserve">Vaizdiniai parodymai </t>
  </si>
  <si>
    <t>Ne mažiau nei šie:
1. Akumuliatoriaus įkrovos lygis;
2. Įputimų dažnis (BPM);
3. Įpučiamas tūris (Tidal volume);
4. Maksimalus įputimo slėgis (PIP);
5. Liekamas teigiamas slėgis iškvėpimo pabaigoje (PEEP).</t>
  </si>
  <si>
    <t>3.13</t>
  </si>
  <si>
    <t xml:space="preserve">1. Daugkartinis kontūras pacientui, jei gamintojo nenumatyta, tuomet ne mažiau kaip 30vnt vienkartinių kontūrų.   
2. Pakrovėjas 220-230 V ir 12 V.
3. Krepšys/dėklas transportavimui. </t>
  </si>
  <si>
    <t>3.14</t>
  </si>
  <si>
    <t>4.1</t>
  </si>
  <si>
    <t>Skirtas naudoti paciento stebėjimui skyriuose.</t>
  </si>
  <si>
    <t>4.2</t>
  </si>
  <si>
    <t>1. Lietimui jautrus.
2. Ekrano įstrižainė, ne mažiau kaip 10 colių. 
3. Vienu metu ekrane vaizduojama  ne mažiau 8 kreivių.</t>
  </si>
  <si>
    <t>4.3</t>
  </si>
  <si>
    <t>Talpinamų modulių kiekis paciento monitoriuje</t>
  </si>
  <si>
    <t>Ne mažiau kaip 4 pozicijos.</t>
  </si>
  <si>
    <t>4.4</t>
  </si>
  <si>
    <t>Monitoriaus šviesos indikatoriai</t>
  </si>
  <si>
    <t>1. Maitinimo indikatorius.
2. Skirtingų spalvų aliarmų indikatorius.
3. Baterijos krovimo indikatorius.</t>
  </si>
  <si>
    <t>4.5</t>
  </si>
  <si>
    <t>Budėjimo režimas</t>
  </si>
  <si>
    <t>4.6</t>
  </si>
  <si>
    <t>Naktinis ekrano režimas</t>
  </si>
  <si>
    <t>4.7</t>
  </si>
  <si>
    <t>Duomenų atmintis</t>
  </si>
  <si>
    <t>Ne mažiau kaip 100 valandų- būtina. 
Išsaugomi parametrai ne mažiau kaip šie:
1. Monitoravimo duomenų grafinis atvaizdavimas.
2. Monitoravimo duomenų pilnas grafinis parametrų vaizdavimas- pageidautina.</t>
  </si>
  <si>
    <t>4.8</t>
  </si>
  <si>
    <t>Integruotas akumuliatorius</t>
  </si>
  <si>
    <t>1. Ličio jonų arba lygiavertis;
2. Monitoriaus darbo nuo akumuliatoriaus laikas ne mažiau kaip 4val.</t>
  </si>
  <si>
    <t>4.9</t>
  </si>
  <si>
    <t>Atitikimas standartams</t>
  </si>
  <si>
    <t>Turi atitikti IEC 60601-1-2020 (arba lygiavertį) saugumo standartą- pageidautina.</t>
  </si>
  <si>
    <t>4.10</t>
  </si>
  <si>
    <t>Multiparametrų modulio registruojami parametrai</t>
  </si>
  <si>
    <t>1. EKG
2. Kvėpavimas.
3. Širdies susitraukimų dažnis (ŠSD).
4. SpO2
5. Temperatūra.
6. Neinvazinis kraujospūdis.
7. Invazinis kraujospūdis.</t>
  </si>
  <si>
    <t>4.11</t>
  </si>
  <si>
    <t>EKG derivacijų kanalai</t>
  </si>
  <si>
    <t>Ne mažiau nei šie: I, II, III, aVR, aVL, aVF, Va, Vb</t>
  </si>
  <si>
    <t>4.12</t>
  </si>
  <si>
    <t>EKG Atsistatymo laikas po defibriliacijos</t>
  </si>
  <si>
    <t>Ne daugiau nei 10 sekundžių.</t>
  </si>
  <si>
    <t>4.13</t>
  </si>
  <si>
    <t xml:space="preserve">Aritmijų aptikimas </t>
  </si>
  <si>
    <t>4.14</t>
  </si>
  <si>
    <t xml:space="preserve">Neinvazinio kraujo spaudimo matavimo metodas </t>
  </si>
  <si>
    <r>
      <t>Oscilometrinis ar</t>
    </r>
    <r>
      <rPr>
        <sz val="11"/>
        <rFont val="Times New Roman"/>
        <family val="1"/>
        <charset val="186"/>
      </rPr>
      <t>ba lygiavertis.</t>
    </r>
  </si>
  <si>
    <t>4.15</t>
  </si>
  <si>
    <t>Neinvazinio kraujo spaudimo matavimo diapazonai</t>
  </si>
  <si>
    <r>
      <t xml:space="preserve">1. Vaikams - ne siauriau 10 – </t>
    </r>
    <r>
      <rPr>
        <sz val="11"/>
        <rFont val="Times New Roman"/>
        <family val="1"/>
        <charset val="186"/>
      </rPr>
      <t>230 m</t>
    </r>
    <r>
      <rPr>
        <sz val="11"/>
        <color theme="1"/>
        <rFont val="Times New Roman"/>
        <family val="1"/>
        <charset val="186"/>
      </rPr>
      <t xml:space="preserve">mHg. 
2. Suaugusiems - ne siauresnis kaip 10 – 290 mmHg. </t>
    </r>
  </si>
  <si>
    <t>4.16</t>
  </si>
  <si>
    <t>Temperatūros matavimo kanalai</t>
  </si>
  <si>
    <t>Ne mažiau nei  2.</t>
  </si>
  <si>
    <t>4.17</t>
  </si>
  <si>
    <t>Temperatūros matavimo diapazonas</t>
  </si>
  <si>
    <t>Ne siauresnis nei 0 - 50°C.</t>
  </si>
  <si>
    <t>4.18</t>
  </si>
  <si>
    <t>Saturacijos (SpO2) matavimo diapazonas</t>
  </si>
  <si>
    <t>Ne siauresnis nei 0 % - 100 %</t>
  </si>
  <si>
    <t>4.19</t>
  </si>
  <si>
    <r>
      <t>Saturacijos (SpO</t>
    </r>
    <r>
      <rPr>
        <vertAlign val="subscript"/>
        <sz val="11"/>
        <color theme="1"/>
        <rFont val="Times New Roman"/>
        <family val="1"/>
        <charset val="186"/>
      </rPr>
      <t>2</t>
    </r>
    <r>
      <rPr>
        <sz val="11"/>
        <color theme="1"/>
        <rFont val="Times New Roman"/>
        <family val="1"/>
        <charset val="186"/>
      </rPr>
      <t>) matavimo paklaida</t>
    </r>
  </si>
  <si>
    <t>Ne daugiau kaip ± 2% SpO2 (diapazone 70% - 100%)</t>
  </si>
  <si>
    <t>4.20</t>
  </si>
  <si>
    <t>ŠSD matavimo diapazonas (naudojant SpO2 matavimo kanalą)</t>
  </si>
  <si>
    <r>
      <t xml:space="preserve">Ne siauresnis nei </t>
    </r>
    <r>
      <rPr>
        <sz val="11"/>
        <rFont val="Times New Roman"/>
        <family val="1"/>
        <charset val="186"/>
      </rPr>
      <t xml:space="preserve">25 </t>
    </r>
    <r>
      <rPr>
        <sz val="11"/>
        <color theme="1"/>
        <rFont val="Times New Roman"/>
        <family val="1"/>
        <charset val="186"/>
      </rPr>
      <t>– 300 k./min.</t>
    </r>
  </si>
  <si>
    <t>4.21</t>
  </si>
  <si>
    <t>Invazinio kraujo spaudimo monitoravimo kanalų skaičius</t>
  </si>
  <si>
    <t>Ne mažiau kaip 2.</t>
  </si>
  <si>
    <t>4.22</t>
  </si>
  <si>
    <t>Invazinio kraujo spaudimo matavimo diapazonas</t>
  </si>
  <si>
    <t>Ne siauresnėse ribose nei -50 – +360 mmHg</t>
  </si>
  <si>
    <t>4.23</t>
  </si>
  <si>
    <t>1. EKG kabelis ne mažiau kaip 3 elektrodų, daugkartinio naudojimo, ne mažiau kaip 1 vnt.
2. Neinvazinio kraujo spaudimo matavimo manžetės, daugkartinio naudojimo, su jungiamąja žarnele:
a) Standartinio dydžio manžetė, ne mažiau kaip 1 vnt;
b) L dydžio manžetė, ne mažiau kaip 1 vnt;
c) Manžetė dedama ant šlaunies, ne mažiau kaip 1 vnt.
3. Odos temperatūros matavimo daviklis suaugusiems, daugkartinio naudojimo, ne mažiau kaip 1 vnt.
4. Invazinio kraujo spaudimo monitoravimo daugkartinio naudojimo jungties laidas ir vienkartinis daviklis,  ne mažiau kaip 1 kompl.</t>
  </si>
  <si>
    <t>4.24</t>
  </si>
  <si>
    <t>Ne mažiau kaip 24 mėnesiai</t>
  </si>
  <si>
    <t>5</t>
  </si>
  <si>
    <t>5.1</t>
  </si>
  <si>
    <t>Kompaktiškas, skirtas naudoti pacientų transportavimui, pirmajai pagalbai.</t>
  </si>
  <si>
    <t>5.2</t>
  </si>
  <si>
    <t>Monitoriaus ekranas</t>
  </si>
  <si>
    <t xml:space="preserve">1. Spalvotas, jautrus lietimui;
2. Ekrano įstrižainė ne mažiau kaip 5 colių;
3. Raiška ne prastesnė nei 800 x 480;
4. Skirtingų parametrų kreivių skaičius ekrane vienu metu ne mažiau kaip 3;
5. Braižymui atsparus monitoriaus ekranas- pageidautina.
6. Skaitmeninė klaviatūra paciento informacijos įvedimui. 
7. Turi būti galimybė nustatyti ekrano ryškumą (užtamsinti). </t>
  </si>
  <si>
    <t>5.3</t>
  </si>
  <si>
    <t>Monitoriaus maitinimo šaltiniai</t>
  </si>
  <si>
    <r>
      <t>1. Pakraunamas ličio jonų (arba lygiavertis) akumuliatorius; 
2. Atlaiko ne trumpiau kaip</t>
    </r>
    <r>
      <rPr>
        <b/>
        <sz val="11"/>
        <rFont val="Times New Roman"/>
        <family val="1"/>
        <charset val="186"/>
      </rPr>
      <t xml:space="preserve"> </t>
    </r>
    <r>
      <rPr>
        <sz val="11"/>
        <rFont val="Times New Roman"/>
        <family val="1"/>
        <charset val="186"/>
      </rPr>
      <t>3 valandų darbą iš akumuliatoriaus;  
3. Turi būti tvirtinimo stotelės monitoriaus pakrovimui arba įkrovimo kabelis.</t>
    </r>
  </si>
  <si>
    <t>5.4</t>
  </si>
  <si>
    <t xml:space="preserve">Monitoriaus šviesos indikatoriai </t>
  </si>
  <si>
    <t>Ne mažiau nei šie:
1. Maitinimo indikatorius;
2. Aliarmų indikatorius;
3. Baterijos krovimo indikatorius.</t>
  </si>
  <si>
    <t>5.5</t>
  </si>
  <si>
    <t>Monitoriaus konstrukcija</t>
  </si>
  <si>
    <t>1. Atsparumas smūgiams pagal  EN 1789 arba lygiavertį standartą – atlaikyti kritimą iš ne mažiau kaip 70 cm ant kiekvienos  prietaiso plokštumos;
2. Atsparumas išoriniams veiksniams ne blogesnis kaip IP32; 
3. Integruota rankena transportavimui monitoriaus korpuse arba transportavimo stotelėje.</t>
  </si>
  <si>
    <t>5.6</t>
  </si>
  <si>
    <t>Transportinio monitoriaus registruojami ne mažiau nei šie parametrai:</t>
  </si>
  <si>
    <t>1. EKG; 
2. Kvėpavimas;
3. Širdies susitraukimų dažnis (ŠSD);
4. Neinvazinis kraujospūdis;
5. SpO2; 
6. Temperatūra;
7. Šalutinio srauto CO2 matavimas;</t>
  </si>
  <si>
    <t>5.7</t>
  </si>
  <si>
    <t>Reikalavimai EKG/kvėpavimo kanalui:</t>
  </si>
  <si>
    <t>5.7.1</t>
  </si>
  <si>
    <t>ŠSD matavimo ribos</t>
  </si>
  <si>
    <t>Ne siauresnės kaip 20-300 k/min</t>
  </si>
  <si>
    <t>5.7.2</t>
  </si>
  <si>
    <t>ST segmento matavimas</t>
  </si>
  <si>
    <t>Būtinas</t>
  </si>
  <si>
    <t>5.7.3</t>
  </si>
  <si>
    <t>Išplėstinis aritmijų monitoravimas</t>
  </si>
  <si>
    <t>Ne mažiau kaip šios:
1. Asistolija;
2. Tachikardija;
3. Bradikardija;
4. Pauzė;
5. Bigeminija;
6. Prieširdžių virpėjimas;
7. Skilvelių virpėjimas;
8. Nereguliarus ritmas;
9. Priešlaikiniai susitraukimai;
10. Stimuliacijos aptikimas.</t>
  </si>
  <si>
    <t>5.7.4</t>
  </si>
  <si>
    <t>EKG derivacijos</t>
  </si>
  <si>
    <t>Vaizduojamos 12 derivacijų, būtina.</t>
  </si>
  <si>
    <t>5.7.5</t>
  </si>
  <si>
    <t>Kvėpavimo dažnio matavimo ribos</t>
  </si>
  <si>
    <t>Ne siauresnės kaip 0-150 k/min.</t>
  </si>
  <si>
    <t>5.8</t>
  </si>
  <si>
    <r>
      <t>Reikalavimai SpO</t>
    </r>
    <r>
      <rPr>
        <vertAlign val="subscript"/>
        <sz val="11"/>
        <rFont val="Times New Roman"/>
        <family val="1"/>
        <charset val="186"/>
      </rPr>
      <t>2</t>
    </r>
    <r>
      <rPr>
        <sz val="11"/>
        <rFont val="Times New Roman"/>
        <family val="1"/>
        <charset val="186"/>
      </rPr>
      <t xml:space="preserve"> kanalui:</t>
    </r>
  </si>
  <si>
    <t>1. SpO2 matavimo ribos, ne siauresnės kaip 30-100%.
2. SpO2 matavimo paklaida su komplektuojamu davikliu, ne daugiau ±2% SpO2 (diapazone 80% - 100%).
3. Pulso matavimo ribos, ne siauresnės kaip 30-300 k/min.</t>
  </si>
  <si>
    <t>5.9</t>
  </si>
  <si>
    <t>Reikalavimai neinvazinio kraujospūdžio matavimo kanalui</t>
  </si>
  <si>
    <t>1. Neinvazinio kraujo spaudimo matavimo metodas oscilometrinis arba lygiavertis.
2. Matavimo ribos- 20-250 mm Hg</t>
  </si>
  <si>
    <t>5.10</t>
  </si>
  <si>
    <t xml:space="preserve">Ne siauriau nei 0 – 45 °C, paklaida ± 0,1 °C </t>
  </si>
  <si>
    <t>5.11</t>
  </si>
  <si>
    <t>Šalutinio srauto CO2 matavimo diapazonas</t>
  </si>
  <si>
    <t>Ne mažiau 0 – 150 mmHg.</t>
  </si>
  <si>
    <t>5.12</t>
  </si>
  <si>
    <t>Ne daugiau kaip 1,5 kg su baterija.</t>
  </si>
  <si>
    <t>5.13</t>
  </si>
  <si>
    <t>Atitinka standartus (arba lygiaverčius)</t>
  </si>
  <si>
    <t>1. EN1789;
2. IEC 60601-1;
3. MIL-STD-461- pageidautina.
4. MIL-STD-810G - pageidautina.</t>
  </si>
  <si>
    <t>5.14</t>
  </si>
  <si>
    <t>Komplektacija:</t>
  </si>
  <si>
    <t>1. Kabelis 3 elektrodų EKG, ne mažiau nei 1 vnt;
2. 10 elektrodų 12 kanalų EKG kabelis, ne mažiau nei 1 vnt;
2. Vienkartiniai EKG elektrodai, ne mažiau nei 1 vnt;
3. SpO2 matavimo daviklis suaugusiems, daugkartinio naudojimo, dedamas ant piršto, pateikiamas komplekte su jungiamuoju kabeliu, ne mažiau nei 1 vnt;
4. Ne mažiau nei 2 vnt. skirtingų dydžių neinvazinio kraujo spaudimo matavimo manžečių su jungiamąja žarnele prijungimui prie monitoriaus, skirtų suaugusiems,  daugkartinio naudojimo.
5. Odos temperatūros matavimo daviklis suaugusiems, skirtas daugkartiniam naudojimui, ne mažiau nei 1 vnt;
6. Stemplinis/rektalinis temperatūros daviklis suaugusiems, skirtas daugkartiniam naudojimui, ne mažiau nei 1 vnt;
7. Šalutinio srauto CO2 matavimo daviklis (jeigu nėra integruotas).  Kontūras ir jungtis prie kontūro jei nėra integruotas daviklis į monitorių ne mažiau nei 1 vnt; 
8. CO2 šalutinio srauto monitoravimo linija intubuotam suaugusiajam pacientui, ne mažiau 10 vnt. jei daviklis integruotas į monitorių.</t>
  </si>
  <si>
    <t>5.15</t>
  </si>
  <si>
    <t>ne mažiau kaip 24 mėnesiai</t>
  </si>
  <si>
    <t>7.1</t>
  </si>
  <si>
    <t>Defibriliatoriaus impulso forma</t>
  </si>
  <si>
    <t>Bifazinis impulsas su voltažo ir trukmės kompensacija, pagal paciento varžą.</t>
  </si>
  <si>
    <t>7.2</t>
  </si>
  <si>
    <t>Bifazinio impulso energijos nustatymas</t>
  </si>
  <si>
    <r>
      <t>1. Impulso energijos keitimo ribos ne siauresnės kaip nuo</t>
    </r>
    <r>
      <rPr>
        <sz val="11"/>
        <rFont val="Times New Roman"/>
        <family val="1"/>
        <charset val="186"/>
      </rPr>
      <t xml:space="preserve"> 2-200J.</t>
    </r>
    <r>
      <rPr>
        <sz val="11"/>
        <color theme="1"/>
        <rFont val="Times New Roman"/>
        <family val="1"/>
        <charset val="186"/>
      </rPr>
      <t xml:space="preserve">
2. Impulso energijos keitimo žingsnis ne didesnis kaip 50 J.</t>
    </r>
  </si>
  <si>
    <t>7.3</t>
  </si>
  <si>
    <t xml:space="preserve">Energijos perdavimo tikslumas </t>
  </si>
  <si>
    <t>Ne daugiau kaip 10% pasirinktos vertės.</t>
  </si>
  <si>
    <t>7.4</t>
  </si>
  <si>
    <t>Defibriliatoriaus darbo režimai</t>
  </si>
  <si>
    <t>Nesinchronizuota defibriliacija, sinchronizuota kardioversija ir automatinis režimas.</t>
  </si>
  <si>
    <t>7.5</t>
  </si>
  <si>
    <t>Defibriliacijos krūvio nustatymas</t>
  </si>
  <si>
    <t>Pasirinktinai (pasirenka vartotojas) valdymo elementų, įmontuotų defibriliacijos elektrodo rankenoje, arba prietaiso valdymo panelės pagalba.</t>
  </si>
  <si>
    <t>7.6</t>
  </si>
  <si>
    <t>Darbui su prietaisu naudojami defibriliacijos elektrodai</t>
  </si>
  <si>
    <t>1. Išoriniai daugkartinio naudojimo.
2. Išoriniai vienkartinio naudojimo.</t>
  </si>
  <si>
    <t>7.7</t>
  </si>
  <si>
    <t>Defibriliavimo patariamoji funkcija</t>
  </si>
  <si>
    <r>
      <t>Automatiniame defibriliavimo režime veikianti garsinė ir vaizdinė defibriliavimo patariamoji funkcija su EKG morfologijos analizavimo sistema, automatiškai nustatanti defibriliuotiną EKG ritmą. Analizės trukmė - ne ilgi</t>
    </r>
    <r>
      <rPr>
        <sz val="11"/>
        <rFont val="Times New Roman"/>
        <family val="1"/>
        <charset val="186"/>
      </rPr>
      <t>au kaip 10s.</t>
    </r>
  </si>
  <si>
    <t>7.8</t>
  </si>
  <si>
    <t>Defibriliacijos iškrovų skaičius naudojant didžiausią galimą  energiją.</t>
  </si>
  <si>
    <t>Ne mažiau 200 defibriliacijos impulsų, nenaudojant papildomų akumuliatorių ar papildomo išorinio maitinimo.</t>
  </si>
  <si>
    <t>7.9</t>
  </si>
  <si>
    <t>Metronomo funkcija</t>
  </si>
  <si>
    <t>Metronomo garsinė funkcija su paspaudimų / įpūtimų dažnio ir santykio nustatymu suaugusiems ir vaikams   (30:2, 15:2).</t>
  </si>
  <si>
    <t>7.10</t>
  </si>
  <si>
    <t>Prietaiso testinė įranga</t>
  </si>
  <si>
    <t>Testinė įranga, leidžianti vartotojui patikrinti defibriliatoriaus iškrovą ir elektrodų kabelio funkcionavimą.</t>
  </si>
  <si>
    <t>7.12</t>
  </si>
  <si>
    <t>Stimuliacija</t>
  </si>
  <si>
    <t>7.13</t>
  </si>
  <si>
    <t>Stimuliacijos dažnis</t>
  </si>
  <si>
    <t>Stimuliacijos dažnio keitimo ribos ne siauresnės kaip nuo 40 iki 150 imp./min.</t>
  </si>
  <si>
    <t>7.14</t>
  </si>
  <si>
    <t>Stimuliavimo srovė</t>
  </si>
  <si>
    <r>
      <t xml:space="preserve">Stimuliavimo srovės nustatymo ribos ne siauresnės kaip nuo 1 </t>
    </r>
    <r>
      <rPr>
        <sz val="11"/>
        <rFont val="Times New Roman"/>
        <family val="1"/>
        <charset val="186"/>
      </rPr>
      <t>iki 150</t>
    </r>
    <r>
      <rPr>
        <sz val="11"/>
        <color theme="1"/>
        <rFont val="Times New Roman"/>
        <family val="1"/>
        <charset val="186"/>
      </rPr>
      <t xml:space="preserve"> mA.</t>
    </r>
  </si>
  <si>
    <t>7.15</t>
  </si>
  <si>
    <t>Prietaiso ekranas</t>
  </si>
  <si>
    <r>
      <t>1. Integruotas į prietaisą.
2. Spalvotas, su galimybe pritaikyti prie aplinkos apšvietimo, dieninis- naktinis.
3. Ne mažiau kaip</t>
    </r>
    <r>
      <rPr>
        <sz val="11"/>
        <rFont val="Times New Roman"/>
        <family val="1"/>
        <charset val="186"/>
      </rPr>
      <t xml:space="preserve"> 8 colių įst</t>
    </r>
    <r>
      <rPr>
        <sz val="11"/>
        <color theme="1"/>
        <rFont val="Times New Roman"/>
        <family val="1"/>
        <charset val="186"/>
      </rPr>
      <t>rižainės.</t>
    </r>
  </si>
  <si>
    <t>7.17</t>
  </si>
  <si>
    <t>Gyvybinių parametrų tendencijų monitoravimas ekrane</t>
  </si>
  <si>
    <t>Ne mažiau 8 val. trukmės.
1. Didžiausio ST segmento pokyčio derivacija.
2. SpO2 
3. Arterinis kraujo spaudimas.
4. CO2.
5. Širdies susitraukimų dažnis.
6. Kvėpavimo dažnis.</t>
  </si>
  <si>
    <t>7.18</t>
  </si>
  <si>
    <t>EKG monitoruojamų derivacijų skaičius</t>
  </si>
  <si>
    <t>Ne mažiau 12 derivacijų.</t>
  </si>
  <si>
    <t>7.19</t>
  </si>
  <si>
    <t>Prietaiso pateikiami 12 kanalų EKG interpretacijos duomenys</t>
  </si>
  <si>
    <t>1. Diagnozė pagal lytį ir amžių.     
2. Ritmo EKG.
3. Išmatuota ST segmento amplitudė.
4. Suvidurkinti QRS kompleksai.</t>
  </si>
  <si>
    <t>7.20</t>
  </si>
  <si>
    <t xml:space="preserve">ŠSD matavimo aliarmų nustatymo ribos </t>
  </si>
  <si>
    <t>Ne siauresnės kaip nuo 30 iki 280 k/min.</t>
  </si>
  <si>
    <t>7.21</t>
  </si>
  <si>
    <t>Programinė įranga gaivinimo analizei ir efektyvumui įvertinti</t>
  </si>
  <si>
    <t>Analizuojami parametrai: 
1) Ventiliavimo efektyvumo analizė;
2) Krūtinės paspaudimų dažnis; 
3) Dirbtinių įpūtimų dažnis.</t>
  </si>
  <si>
    <t>7.22</t>
  </si>
  <si>
    <t>Į prietaiso komplektaciją įtraukti paciento gyvybinių funkcijų matavimo moduliai</t>
  </si>
  <si>
    <t>1. SpO2 modulis.
2. Neinvazinio arterinio kraujospūdžio (AKS) modulis.</t>
  </si>
  <si>
    <t>7.23</t>
  </si>
  <si>
    <t>AKS matavimo diapazonas</t>
  </si>
  <si>
    <t xml:space="preserve">Ne siauresnis nei nuo 17 iki 250 mmHg. </t>
  </si>
  <si>
    <t>7.24</t>
  </si>
  <si>
    <t>Automatinis AKS matavimas</t>
  </si>
  <si>
    <t>Laiko intervalas ne siauresnis kaip nuo 5 iki 60 min.</t>
  </si>
  <si>
    <t>7.25</t>
  </si>
  <si>
    <t>Manžetės apsauga nuo viršslėgio</t>
  </si>
  <si>
    <t>Automatinis oro išleidimas viršijus 300 mmHg.</t>
  </si>
  <si>
    <t>7.26</t>
  </si>
  <si>
    <t>AKS parametrų rodymas ekrane</t>
  </si>
  <si>
    <t>Sistolinis, diastolinis, vidutinis AKS ir likęs laikas iki sekančio nustatyto matavimo intervalo.</t>
  </si>
  <si>
    <t>7.27</t>
  </si>
  <si>
    <t>Duomenų atminties talpa</t>
  </si>
  <si>
    <t>Ne mažiau 6 val. nepertraukiamos EKG įrašymas į vidinę atmintį ar atminties kortelę.</t>
  </si>
  <si>
    <t>7.28</t>
  </si>
  <si>
    <t>Spausdintuvas</t>
  </si>
  <si>
    <t>Integruotas, ne mažiau 3 kanalų, rašantis ne mažiau kaip 25, 12,5 mm/s greičiais.</t>
  </si>
  <si>
    <t>7.29</t>
  </si>
  <si>
    <t>Spausdinimo įjungimas</t>
  </si>
  <si>
    <t>Ant prietaiso valdymo elementų, arba automatinis.</t>
  </si>
  <si>
    <t>7.30</t>
  </si>
  <si>
    <t>Spausdinimui naudojamo registracinio popieriaus plotis</t>
  </si>
  <si>
    <t>100 mm ± 10 mm.</t>
  </si>
  <si>
    <t>7.31</t>
  </si>
  <si>
    <t>Prietaiso komplektacija</t>
  </si>
  <si>
    <t>1. Daugkartiniai defibriliacijos elektrodai suaugusiems, ne mažiau 1 kompl.
2. Vienkartiniai defibriliavimo/stimuliacijos elektrodai suaugusiems ir vaikiški,  ne mažiau kaip 2 kompl. 
3. Vienkartinių defibriliavimo/stimuliacijos elektrodų prijungimo kabelis, ne mažiau kaip 1 vnt.
4. Akumuliatorius, ne mažiau kaip 1 vnt.
5. Akumuliatorių įkroviklis,  ne mažiau kaip  1 vnt.
6. 12 derivacijų daugkartinio naudijumo EKG kabelis, ne mažiau kaip  1 vnt.
7. Pirštinis daugkartinis SpO2 daviklis,  ne mažiau kaip 1 vnt.
8. AKS manžečių komplektas,  ne mažiau kaip  1 kompl. Komplekte turi būti ne mažiau kaip 3 skirtingų dydžių manžetės.
9. Krepšys prietaiso priedams susidėti, ne mažiau kaip  1 vnt.
10. CO2 monitoravimo daviklis, ne mažiau kaip 1 vnt.
11. Temperatūros daviklis, ne mažiau kaip 1vnt. - pageidautina.</t>
  </si>
  <si>
    <t>7.32</t>
  </si>
  <si>
    <t>Prietaiso atsparumas</t>
  </si>
  <si>
    <t>1. Apsaugos klasė ne mažesnė nei IP44; 
2. Atsparumas smūgiams pagal  EN 1789 arba lygiavertį standartą – atlaikyti kritimą iš ne mažiau kaip 70 cm ant kiekvienos  prietaiso plokštumos; 
3. Atitikimas standartui MIL-STD-810 pageidautina.</t>
  </si>
  <si>
    <t>7.33</t>
  </si>
  <si>
    <t>Garantinis laikotarpis</t>
  </si>
  <si>
    <t>Ne mažiau 24 mėnesių</t>
  </si>
  <si>
    <t xml:space="preserve">
1. Smulkių organų tyrimai;
2. Abdominaliniai tyrimai;
3. Krūtinės ląstos ir plaučių tyrimai;
4. Raumenų- skeleto. 
5. Paviršinių struktūrų.</t>
  </si>
  <si>
    <t>yra vaizdų saugojimas ir išsiuntimas</t>
  </si>
  <si>
    <t>1. Darbinis dažnių diapazonas nuo 4 iki 13 MHz;
2. Apžvalgos laukas 38mm;
3. Elementų skaičius 192.</t>
  </si>
  <si>
    <t>1. Darbinis dažnių diapazonas nuo 2 iki 6 MHz;
2. Maksimalus apžiūros lauko kampas 73°
3. Elementų skaičius 192.</t>
  </si>
  <si>
    <t>Daviklio apsaugos klasė IP67</t>
  </si>
  <si>
    <t>1. Ekranas 8,7 colių įstrižainės, apsaugotas nuo braižymosi apsaugine plėvele.
2. Darbinė atmintis RAM 8 GB.
3. Vidinė prietaiso atmintis 128 GB.
4. Operacinė sistema užtikrinanti prietaiso pilną veikimą.
5. Įdiegta programinė įranga tinkanti darbui su siūlomu ultragarso prietaisu.
6. Yra galimybė vaizdų siuntimui ir perkėlimui į kitus prietaisus.
7. Dirba nuo vidinio pakraunamo akumuliatoriaus.</t>
  </si>
  <si>
    <t>1. Konvekcinis daviklis 1 vnt.,  linijinis daviklis 1 vnt
3. Įkrovimo įtaisas davikliams 2 vnt.
4. Planšetinis kompiuteris su krovikliu 1 vnt
5. Apsauginis dėklas planšetinio kompiuterio korpusui apsaugoti naudojimo metu.  
6. Dėklas ar krepšys ultragarso prietaisui ir palnšetei sudėti.</t>
  </si>
  <si>
    <t>36 mėn.</t>
  </si>
  <si>
    <t>Komplektą turi sudaryti, ne mažiau kaip:
1. Jungiamųjų strypų fiksatorius (Delta mova), 2 vnt.
2. Varžtų spaustukas, ne mažiau 5 skylių,1 vnt.
3. Jungiamasis strypas, 8 mm x 250 mm (± 1 mm), 1 vnt.
4. Jungiamasis strypas, 11 mm x 400 mm (± 1 mm), 1 vnt.
5. Varžtas, Ø5 mm, 180 x 500 mm (± 1 mm), savaime gręžiantis, 4 vnt. 
6. Varžtas,  Ø3/5 mm, 120 x120 mm (± 1 mm), savaime gręžiantis, 4 vnt. 
7. Laikiklis- rankena skirta rinkinio savaime gręžiančių varžtų įsukimui, taip pat Delta movos veržlių suveržimui, 1 vnt.
8. Skalpelis, Nr.10, 1 vnt.
9. Spaustukas hemostatinis Mosquito, 1 vnt.
10. Specialus sterilizavimo dėklas rinkinio sterilizavimui ir saugojimui 1 vnt.
11. Garantija- ne mažiau kaip 24 mėn.</t>
  </si>
  <si>
    <t>Komplektą turi sudaryti, ne mažiau kaip:
1. Jungiamųjų strypų fiksatorius (Delta mova), 6 vnt.
2. Jungiamasis strypas, 11 mm x 400 mm (± 1 mm), 3 vnt.
3. Varžtas, Ø5 mm,  180 x 500 mm (± 1 mm), savaime gręžiantis, 4 vnt. 
4. Laikiklis- rankena skirta rinkinio savaime gręžiančių varžtų įsukimui, taip pat Delta movos veržlių suveržimui, 1 vnt.
5. Skalpelis, Nr.10, 1 vnt.
6. Spaustukas hemostatinis Mosquito, 1 vnt.
7. Specialus sterilizavimo dėklas rinkinio sterilizavimui ir saugojimui, 1 vnt.
8. Garantija- ne mažiau kaip 24 mėn.</t>
  </si>
  <si>
    <t>11.1</t>
  </si>
  <si>
    <t>Prietaisas skirtas atlikti netiesioginio vaizdo intubaciją. Daugkartinio naudojimo, su keičiamomis daugkartinėmis mentelėmis.</t>
  </si>
  <si>
    <t>11.2</t>
  </si>
  <si>
    <r>
      <t>1. Tipas LCD, TFT arba lygiavertis, spalvotas.
2. Skersmuo ne mažesnis kaip 2,4 colio.
3. Pasilenkiantis aukštyn- žemyn ne mažiau kaip 40° kampu.
4. Pasisukantis į šonus ne mažiau kaip 180°</t>
    </r>
    <r>
      <rPr>
        <sz val="11"/>
        <color rgb="FFFF0000"/>
        <rFont val="Times New Roman"/>
        <family val="1"/>
        <charset val="186"/>
      </rPr>
      <t xml:space="preserve"> </t>
    </r>
    <r>
      <rPr>
        <sz val="11"/>
        <rFont val="Times New Roman"/>
        <family val="1"/>
        <charset val="186"/>
      </rPr>
      <t>kampu.</t>
    </r>
  </si>
  <si>
    <t>11.3</t>
  </si>
  <si>
    <t>Apšvietimas</t>
  </si>
  <si>
    <t xml:space="preserve">LED arba lygiavertis. </t>
  </si>
  <si>
    <t>11.4</t>
  </si>
  <si>
    <t>Kamera</t>
  </si>
  <si>
    <t>Ne mažiau kaip 2 Mpix raiškos.</t>
  </si>
  <si>
    <t>11.5</t>
  </si>
  <si>
    <t>Maitinimas</t>
  </si>
  <si>
    <t>1. Baterija ar įkraunamas akumuliatorius. 
2. Ne mažiau kaip 200 min veikimas su naujais elementais ar pilnai įkrautu akumuliatoriumi.</t>
  </si>
  <si>
    <t>11.6</t>
  </si>
  <si>
    <t>Galimybė įrašyti vaizdus į prietaiso atmintį</t>
  </si>
  <si>
    <t>Pageidautina.</t>
  </si>
  <si>
    <t>11.7</t>
  </si>
  <si>
    <t>1. Baterijos ar akumuliatorius su krovikliu (gali būti integruotas prietaise) ne mažiau kaip 1 vnt.
2. Antgalis Macintosh tipo Nr.4, daugkartinio naudojimo, ne mažiau kaip 1 vnt.
3. Antgalis Macintosh tipo Nr.3, daugkartinio naudojimo, ne mažiau kaip 1 vnt.
4. Antgalis Macintosh tipo Nr.2, daugkartinio naudojimo, ne mažiau kaip 1 vnt.
5. Antgalis Macintosh tipo Nr.1, daugkartinio naudojimo, ne mažiau kaip 1 vnt.
6. Dėklas prietaisui ir mentelėms sudėti, ne mažiau kaip 1 vnt.</t>
  </si>
  <si>
    <t>12.1</t>
  </si>
  <si>
    <t>1. Mobilus, lengvos konstrukcijos, išrenkamas ir surenkamas be papildomų įrankių, išardomas transportavimui, skirtas naudoti lauko sąlygomis, operacijoms ar chirurginėms manipuliacijoms atlikti.
2. Rėmas turi būti tinkamas ant jo lengvai pritvirtinti  ir nuimti TALON II tipo ar lygiaverčius neštuvus.
3. Visi priedai tvirtinami prie stalo rėmo, ne prie neštuvų.</t>
  </si>
  <si>
    <t>12.2</t>
  </si>
  <si>
    <t xml:space="preserve">Rėmas </t>
  </si>
  <si>
    <t>1. Pagamintas iš aliuminio, anglies ar stiklo pluošto, nerūdijančio plieno ar kito korozijai atsparaus tvirto metalo.
2. Su pagrindą apsaugančiomis reguliuojamo aukščio atramomis.
3. Turi būti galimybė kiekvieną atramą reguliuoti atskirai.</t>
  </si>
  <si>
    <t>12.4</t>
  </si>
  <si>
    <t>Lentynos</t>
  </si>
  <si>
    <t>Prie stalo turi būti tvirtinamos ne mažiau kaip dvi tvirto audinio lentynos:
1. Viršutinė, sulankstoma lentyna, skirta per neštuvus pratekėjusių skysčių surinkimui;
2. Apatinė sulankstoma lentyna skirta priemonėms sudėti.</t>
  </si>
  <si>
    <t>12.5</t>
  </si>
  <si>
    <t>Komplektacijoje turi būti</t>
  </si>
  <si>
    <t>1. Dėžė ar dėžių sistema stalui ir visiems stalo priedams sudėti ir transportuoti, arba tvirto audinio krepšiai su įdėklais stalui sudėti.
2. Mayo tipo padėklas, ne mažiau kaip 1 vnt. 
3. Laikikliai rankoms minkšti, ne mažiau kaip 2 vnt.
4. Stovas- laikiklis lašinėms infuzijoms, ne mažiau kaip 2 vnt.
5. Priedų laikikliai su spaustukais, ne mažiau kaip 2 vnt. 
6. Šviestuvas tvirtinamas prie bėgelių, 2 vnt.- pageidautina
7. Padėklai tvirtinami prie stalo rėmo ne mažiau kaip 2 vnt.
8. Balnakilpės kojoms pakelti 2 vnt.- pageidautina</t>
  </si>
  <si>
    <t>12.6</t>
  </si>
  <si>
    <t xml:space="preserve">1. Platformos aukštis nuo žemės iki operacinio paviršiaus ne mažesnis kaip 85 cm, arba reguliuojamas.
2. Surinkto stalo matmenys turi būti tinkami saugiai fiksuoti ant jo neštuvus.
3. Sudėto stalo matmenys: 125 x 80 x 30 cm. Svoris su priedais ne daugiau kaip 60 kg. </t>
  </si>
  <si>
    <t>12.7</t>
  </si>
  <si>
    <t>Atlaikoma pakrova</t>
  </si>
  <si>
    <t>Ne mažiau kaip 160 kg.</t>
  </si>
  <si>
    <t>12.8</t>
  </si>
  <si>
    <t>Ne mažiau kaip 24 mėn.</t>
  </si>
  <si>
    <t>13.1</t>
  </si>
  <si>
    <t>Veikimo principas</t>
  </si>
  <si>
    <t>Turi veikti naudojant standartines prailgintas infuzines linijas, jas apvyniojant ant prietaiso integruotos šildančiosios dalies.</t>
  </si>
  <si>
    <t>13.2</t>
  </si>
  <si>
    <t>Temperatūros reguliavimas</t>
  </si>
  <si>
    <t>Ne siauresnėse ribose nei 39°C iki 40°C.</t>
  </si>
  <si>
    <t>13.3</t>
  </si>
  <si>
    <t>1. Temperatūros nustatymo (padidinimo/ pamažinimo) jungikliai.
2. Prietaiso paleidimo bei sustabdymo jungikliai.</t>
  </si>
  <si>
    <t>13.4</t>
  </si>
  <si>
    <t>Aliarmų sistema</t>
  </si>
  <si>
    <t>Ne mažiau nei šie:
1. Per aukštos temperatūros;
2. Per žemos temperatūros.</t>
  </si>
  <si>
    <t>13.5</t>
  </si>
  <si>
    <t>Atvaizduojamos funkcijos</t>
  </si>
  <si>
    <t>1. Esama temperatūra;
2. Vartotojo nustatyta temperatūra.</t>
  </si>
  <si>
    <t>13.6</t>
  </si>
  <si>
    <t>Darbo laikas</t>
  </si>
  <si>
    <t>Turi būti galimybė prietaisui veikti nepertraukiamai.</t>
  </si>
  <si>
    <t>13.7</t>
  </si>
  <si>
    <t>Ne prasčiau nei IPX3</t>
  </si>
  <si>
    <t>13.8</t>
  </si>
  <si>
    <t>Montavimas</t>
  </si>
  <si>
    <t>Turi būti laikiklis prietaiso montavimui ant lašinės stovo.</t>
  </si>
  <si>
    <t>13.9</t>
  </si>
  <si>
    <t xml:space="preserve">Iš kintamojo įtampos tinklo 230V ± 10%,  50/60 Hz </t>
  </si>
  <si>
    <t>13.10</t>
  </si>
  <si>
    <t>14.1</t>
  </si>
  <si>
    <t>Paciento šildymas, pučiant šiltą orą per žarną į specialų apklotą.</t>
  </si>
  <si>
    <t>14.2</t>
  </si>
  <si>
    <t>Įrenginio konstrukcija</t>
  </si>
  <si>
    <r>
      <t>1. Montuojamas ant specialaus mobilaus vežimėlio ar stovo. Su krepšiu, skirtu įrenginio priedams sudėti;
2. Ne mažiau kaip 1 vežimėlio/ stovo ratas turi turėti stabdį.
3. Turi būti nuimamas nuo vežimėlio/ stovo su pernešimo rankena.
4. Šildytuvo svoris ne daugiau kaip 8 kg.
5. Žarnos ilgis ne mažiau kaip 1500 mm.</t>
    </r>
    <r>
      <rPr>
        <strike/>
        <sz val="11"/>
        <rFont val="Times New Roman"/>
        <family val="1"/>
        <charset val="186"/>
      </rPr>
      <t xml:space="preserve">
</t>
    </r>
    <r>
      <rPr>
        <sz val="11"/>
        <rFont val="Times New Roman"/>
        <family val="1"/>
        <charset val="186"/>
      </rPr>
      <t>6. Šildytuvo korpusas turi būti su žarnos antgalio laikikliu, arba pati žarna turi turėti laikiklį sujungimui su prietaisu.</t>
    </r>
  </si>
  <si>
    <t>14.3</t>
  </si>
  <si>
    <t>Įrenginio valdymas ir kontrolės blokas</t>
  </si>
  <si>
    <r>
      <t>1. Temperatūros savikontrolės sistema.
2. Su ekranu ar su vaizdine panele, kuriame rodomas temperatūros rėžimas ir pavojaus pranešimai.</t>
    </r>
    <r>
      <rPr>
        <sz val="11"/>
        <color rgb="FFFF0000"/>
        <rFont val="Times New Roman"/>
        <family val="1"/>
        <charset val="186"/>
      </rPr>
      <t xml:space="preserve">
</t>
    </r>
    <r>
      <rPr>
        <sz val="11"/>
        <rFont val="Times New Roman"/>
        <family val="1"/>
        <charset val="186"/>
      </rPr>
      <t>3. Garsinė ir vaizdinė pavojaus sistema, veikianti įrenginio  darbo sutrikimo atveju.</t>
    </r>
    <r>
      <rPr>
        <sz val="11"/>
        <color rgb="FFFF0000"/>
        <rFont val="Times New Roman"/>
        <family val="1"/>
        <charset val="186"/>
      </rPr>
      <t xml:space="preserve">
</t>
    </r>
    <r>
      <rPr>
        <sz val="11"/>
        <rFont val="Times New Roman"/>
        <family val="1"/>
        <charset val="186"/>
      </rPr>
      <t>4. Su automatine prietaiso išsijungimo sistema, pučiamo oro temperatūrai viršijus 56 ºC.</t>
    </r>
    <r>
      <rPr>
        <sz val="11"/>
        <color rgb="FFFF0000"/>
        <rFont val="Times New Roman"/>
        <family val="1"/>
        <charset val="186"/>
      </rPr>
      <t xml:space="preserve">
</t>
    </r>
    <r>
      <rPr>
        <sz val="11"/>
        <rFont val="Times New Roman"/>
        <family val="1"/>
        <charset val="186"/>
      </rPr>
      <t>5. Su temperatūriniu davikliu pučiamam orui kontroliuoti ir reguliuoti.
6. Matuojamos temperatūros paklaida žarnos pabaigoje ne didesnė kaip 2,5 ºC.
7. Turi būti įjungimo/išjungimo mygtukas.</t>
    </r>
  </si>
  <si>
    <t>14.4</t>
  </si>
  <si>
    <t>Temperatūriniai darbo režimai</t>
  </si>
  <si>
    <t>1. Pučiamas aplinkos temperatūros oras;
2. Pučiamas iki pasirinktos temperatūros pašildytas oras.</t>
  </si>
  <si>
    <t>14.5</t>
  </si>
  <si>
    <t>Temperatūros reguliavimas ne siauresnėse ribose</t>
  </si>
  <si>
    <t>38-43°C</t>
  </si>
  <si>
    <t>14.6</t>
  </si>
  <si>
    <t>Oro srautas</t>
  </si>
  <si>
    <t>Fiksuotas, pageidautina reguliuojamas.</t>
  </si>
  <si>
    <t>14.7</t>
  </si>
  <si>
    <t>Oro filtravimo sistema</t>
  </si>
  <si>
    <t>1. HEPA ar lygiavertis filtras
3. Filtro tarnavimo laikas ne mažiau kaip 1000 val.</t>
  </si>
  <si>
    <t>14.8</t>
  </si>
  <si>
    <t>1. Vežimėlis ar stovas prietaisui.
2. Ne mažiau kaip 50 vnt. viso kūno vienkartinių, suaugusiojo antklodžių, tinkančių siulomam prietaisui.</t>
  </si>
  <si>
    <t>14.9</t>
  </si>
  <si>
    <t xml:space="preserve">Iš kintamojo įtampos tinklo 230V ± 10% , 50/60 Hz </t>
  </si>
  <si>
    <t>14.10</t>
  </si>
  <si>
    <t>15.1</t>
  </si>
  <si>
    <t>Infuzinių skysčių šildymui ir temperatūros palaikymui</t>
  </si>
  <si>
    <t>15.2</t>
  </si>
  <si>
    <t>Kompaktiškas, stacionarus, pastatomas</t>
  </si>
  <si>
    <t>15.3</t>
  </si>
  <si>
    <t>Vienos kameros, be papildomų lentynų ar stalčių</t>
  </si>
  <si>
    <t>15.4</t>
  </si>
  <si>
    <t xml:space="preserve">Kameros talpa </t>
  </si>
  <si>
    <t>30 ltr (± 2 ltr).</t>
  </si>
  <si>
    <t>15.5</t>
  </si>
  <si>
    <t>1. Kameros vidiniai matmenys: 315 mm (±20mm) x 260mm (±20mm) x 390 mm (±20mm).
2. Išoriniai prietaiso matmenys: 350mm ± (30mm) x 400mm ± (30mm) x 620 mm ± (60mm).</t>
  </si>
  <si>
    <t>15.6</t>
  </si>
  <si>
    <t xml:space="preserve">Temperatūros reguliavimo ribos </t>
  </si>
  <si>
    <t xml:space="preserve">ne siauresnės kaip nuo +25°  iki +42°C </t>
  </si>
  <si>
    <t>15.7</t>
  </si>
  <si>
    <t xml:space="preserve">Temperatūros keitimo žingsnis </t>
  </si>
  <si>
    <t>Ne platesnis kaip 1°C</t>
  </si>
  <si>
    <t>15.8</t>
  </si>
  <si>
    <t>Durelės</t>
  </si>
  <si>
    <t>Permatomos, atsidaro vertikaliai į viršų- pageidautina.</t>
  </si>
  <si>
    <t>15.9</t>
  </si>
  <si>
    <t>Valdymo pultas</t>
  </si>
  <si>
    <t>1. Turi būti integruotas šildytuvo korpuse.
2. Temperatūros reikšmės atvaizduojamos ekrane. 
3. Su temperatūros reguliavimo mygtukais.
4. Su prietaiso įjungimo išjungimo mygtuku.</t>
  </si>
  <si>
    <t>15.10</t>
  </si>
  <si>
    <t>Elektroninė kaitinimo sistemos kontrolė</t>
  </si>
  <si>
    <t>15.11</t>
  </si>
  <si>
    <t xml:space="preserve">Aliarmų sistema vizualinė ar garsinė </t>
  </si>
  <si>
    <t>1. Praneša apie atidarytas dureles.
2. Per aukša/per žema kameroje esanti temperatūra.</t>
  </si>
  <si>
    <t>15.12</t>
  </si>
  <si>
    <t>15.13</t>
  </si>
  <si>
    <t>Prietaiso kaitinimo galia</t>
  </si>
  <si>
    <t>Ne mažiau kaip 400W</t>
  </si>
  <si>
    <t>15.14</t>
  </si>
  <si>
    <t>Prietaiso svoris</t>
  </si>
  <si>
    <r>
      <t>Ne daugiau kaip</t>
    </r>
    <r>
      <rPr>
        <sz val="11"/>
        <rFont val="Times New Roman"/>
        <family val="1"/>
        <charset val="186"/>
      </rPr>
      <t xml:space="preserve"> 25 </t>
    </r>
    <r>
      <rPr>
        <sz val="11"/>
        <color theme="1"/>
        <rFont val="Times New Roman"/>
        <family val="1"/>
        <charset val="186"/>
      </rPr>
      <t>kg.</t>
    </r>
  </si>
  <si>
    <t>15.15</t>
  </si>
  <si>
    <t>Darbinės aplinkos sąlygos</t>
  </si>
  <si>
    <t>Temperatūra diapazone ne mažesniame kaip 18-25 °C.
Drėgmė ne mažesniame diapazone kaip 30-70%.</t>
  </si>
  <si>
    <t>15.16</t>
  </si>
  <si>
    <t>16.1</t>
  </si>
  <si>
    <t>Skirtas šildyti, apsaugoti nuo hipotermijos pacientą medicininių manipuliacijų metu. Su valdymo pultu.</t>
  </si>
  <si>
    <t>16.2</t>
  </si>
  <si>
    <t>Čiužinio ilgis 190 cm ± (10cm), plotis 65 ± (15cm).</t>
  </si>
  <si>
    <t>16.3</t>
  </si>
  <si>
    <t>Valdymo bloko savybės</t>
  </si>
  <si>
    <t>1. Įjungimas/ išjungimas.
2. Turi būti galimybė nustatyti temperatūrą.
3. Temperatūros nustatymo ribos ne siauresnės kaip 33-38°C (ne mažesniu kaip 1°C žingsniu).
4. Apsauga nuo per didelės temperatūros.</t>
  </si>
  <si>
    <t>16.4</t>
  </si>
  <si>
    <t>Vaizdiniai signalais ar valdymo bloko ekrane atvaizduojamos funkcijos.</t>
  </si>
  <si>
    <t>1. Prietaiso veikimas (įjungta/išjungta).
2. Nustatyta temperatūra.
3. Esama kilimėlio temperatūra.
4. Per didelės temperatūros įspėjimas.</t>
  </si>
  <si>
    <t>16.5</t>
  </si>
  <si>
    <t>Iš 230 V±10%, 50/60Hz elektros tinklo.
Veikimas nuo vidinio akumuliatoriaus- pageidautina.</t>
  </si>
  <si>
    <t>16.6</t>
  </si>
  <si>
    <t>1. Nuo drėgmės apsaugantis apvalkalas čiužiniui (jei jis nėra apsaugotas nuo drėgmės be jo).
2. Maitinimo laidas.</t>
  </si>
  <si>
    <t>16.7</t>
  </si>
  <si>
    <t>Garantija ne mažiau 24 mėnesiai</t>
  </si>
  <si>
    <t>17.1</t>
  </si>
  <si>
    <t>Medicininės paskirties šviestuvas dedamas ant galvos, skirtas naudoti atliekant medicinines manipuliacijas, chirurgines operacijas.</t>
  </si>
  <si>
    <t>17.2</t>
  </si>
  <si>
    <t xml:space="preserve">Galvos lankelis </t>
  </si>
  <si>
    <t>Reguliuojamas laikiklis iš plastiko su vidiniu paminkštinimu, arba iš elastinės medžiagos.</t>
  </si>
  <si>
    <t>17.3</t>
  </si>
  <si>
    <t>Šviestuvo šviesos spindulys</t>
  </si>
  <si>
    <t>1. Fokusuojamas. 
2. Apšvietimo plotas 20 cm atstume reguliuojamas ne siauresnėse ribose kaip nuo 60 mm iki 110 mm diametro, arba 42 cm atstume reguliuojamas ne siauresnėse ribose kaip nuo 40 mm iki 75 mm diametro.</t>
  </si>
  <si>
    <t>17.4</t>
  </si>
  <si>
    <t>Šviesos šaltinis</t>
  </si>
  <si>
    <r>
      <t>1. LED arba lygiavertis. 
2. Šviesos intensyvumas ne mažiau kaip 22000</t>
    </r>
    <r>
      <rPr>
        <sz val="11"/>
        <color rgb="FFFF0000"/>
        <rFont val="Times New Roman"/>
        <family val="1"/>
        <charset val="186"/>
      </rPr>
      <t xml:space="preserve"> </t>
    </r>
    <r>
      <rPr>
        <sz val="11"/>
        <rFont val="Times New Roman"/>
        <family val="1"/>
        <charset val="186"/>
      </rPr>
      <t>liuksų esant didesniam kaip 18 cm. atstumui. 
3. Šviesos spalva 4200-6000K intervale.</t>
    </r>
  </si>
  <si>
    <t>17.5</t>
  </si>
  <si>
    <t>Turi veikti nuo pakraunamo akumuliatoriaus. Akumuliatoriaus talpa integruota į galvos laikiklį ar patį šviestuvą. Siūlant prietaisą kartu turi būti sukomplektuotas ir jo kroviklis ir akumuliatorius.</t>
  </si>
  <si>
    <t>17.6</t>
  </si>
  <si>
    <t>18.1</t>
  </si>
  <si>
    <t>Prietaiso konstrukciniai ypatumai</t>
  </si>
  <si>
    <t xml:space="preserve">Nešiojamas, dydis ne didesnis nei 6 cm x 6 cm x 6 cm. Svoris ne daugiau nei 100 g.  Sujungiamas su kvėpavimo palaikymo priemonėmis per suaugusiojo ir vaiko dydžio adapterį. </t>
  </si>
  <si>
    <t>18.2</t>
  </si>
  <si>
    <t>Matuojami parametrai</t>
  </si>
  <si>
    <r>
      <t>CO</t>
    </r>
    <r>
      <rPr>
        <vertAlign val="subscript"/>
        <sz val="11"/>
        <rFont val="Times New Roman"/>
        <family val="1"/>
        <charset val="186"/>
      </rPr>
      <t>2</t>
    </r>
    <r>
      <rPr>
        <sz val="11"/>
        <rFont val="Times New Roman"/>
        <family val="1"/>
        <charset val="186"/>
      </rPr>
      <t xml:space="preserve"> nuo  0 iki 99 mmHg, kvėpavimo dažnį nuo 3 iki 150 kartų/min.</t>
    </r>
  </si>
  <si>
    <t>18.3</t>
  </si>
  <si>
    <t>Parengimas darbui</t>
  </si>
  <si>
    <t>Matavimo rezultatus pateikia ne vėliau kaip po 15 sekundžių po įjungimo.</t>
  </si>
  <si>
    <t>18.4</t>
  </si>
  <si>
    <t>Duomenų pateikimas</t>
  </si>
  <si>
    <r>
      <t xml:space="preserve">Rezultatai rodomi ekrane, turi būti matomi tamsioje ir šviesioje aplinkoje. 
Rodoma:
1. EtCO2 (mmHg);
2. Kvėpavimo dažnis (k./min.);
3. Realaus laiko EtCO2 kapnograma. </t>
    </r>
    <r>
      <rPr>
        <strike/>
        <sz val="10"/>
        <color theme="1"/>
        <rFont val="Times New Roman"/>
        <family val="1"/>
        <charset val="186"/>
      </rPr>
      <t/>
    </r>
  </si>
  <si>
    <t>18.5</t>
  </si>
  <si>
    <t>Įspėjamieji signalai</t>
  </si>
  <si>
    <t>Garso ir vaizdo signalai: be adapterio, užsikimšęs adapteris, nekvėpuoja (apnėja), išsekusios baterijos. Reguliuojamas aukšto ir žemo lygio EtCO2 aliarmas.</t>
  </si>
  <si>
    <t>18.6</t>
  </si>
  <si>
    <t>Veikimo aplinka</t>
  </si>
  <si>
    <r>
      <t>Pritai</t>
    </r>
    <r>
      <rPr>
        <sz val="11"/>
        <color theme="1"/>
        <rFont val="Times New Roman"/>
        <family val="1"/>
        <charset val="186"/>
      </rPr>
      <t>kytas veikti temperatūroje ne siauresnėse ribose kaip nuo 5° C iki +40° C, oro drėgnumas ne siauresnėse ribose nei 30-75 proc.</t>
    </r>
  </si>
  <si>
    <t>18.7</t>
  </si>
  <si>
    <t>Baterijos, kurių darbo laikas ne mažiau 6 val.</t>
  </si>
  <si>
    <t>18.8</t>
  </si>
  <si>
    <t>1. Kapnometrui pritaikytas dėklas skirtas transportavimui ir saugojimui.
2. Adapteris suaugusiajam/vaikui, ne mažiau 20 vnt.</t>
  </si>
  <si>
    <t>18.9</t>
  </si>
  <si>
    <t>Garantijos laikotarpis</t>
  </si>
  <si>
    <t>19.1</t>
  </si>
  <si>
    <t>Sterilizatoriaus tipas</t>
  </si>
  <si>
    <r>
      <t>Garinis, frakcionuoto vakuumo B klasės, atitinka</t>
    </r>
    <r>
      <rPr>
        <sz val="11"/>
        <rFont val="Times New Roman"/>
        <family val="1"/>
        <charset val="186"/>
      </rPr>
      <t>ntis EN13060 (arba lygiavertį)</t>
    </r>
    <r>
      <rPr>
        <sz val="11"/>
        <color theme="1"/>
        <rFont val="Times New Roman"/>
        <family val="1"/>
        <charset val="186"/>
      </rPr>
      <t xml:space="preserve">. Pastatomas, nereikalaujantis prijungimo prie vandens tiekimo ir kanalizacijos. Vanduo pilstomas. </t>
    </r>
  </si>
  <si>
    <t>19.2</t>
  </si>
  <si>
    <t>Sterilizatoriaus kameros darbinė talpa</t>
  </si>
  <si>
    <t>23 L (+/-2 L).</t>
  </si>
  <si>
    <t>19.3</t>
  </si>
  <si>
    <t>Sterilizatoriaus kamera</t>
  </si>
  <si>
    <t>Nerūdijančio plieno.</t>
  </si>
  <si>
    <t>19.4</t>
  </si>
  <si>
    <t xml:space="preserve">Sterilizatoriaus matmenys
</t>
  </si>
  <si>
    <t>Aukštis ne daugiau nei 500 mm, plotis ne daugiau nei 550 mm, gylis ne daugiau nei 750 mm.</t>
  </si>
  <si>
    <t>19.5</t>
  </si>
  <si>
    <t>Durys</t>
  </si>
  <si>
    <t>Vienerios, termoizoliuotos, turinčios automatinį užraktą.</t>
  </si>
  <si>
    <t>19.6</t>
  </si>
  <si>
    <t>Ne mažiau kaip 5 sterilizavimo programos, skirtos įpakuotų ir neįpakuotų kietų, akytų ir daiktų su ertmėmis ir kanalais kroviniams (įkrovoms) sterilizuoti, įskaitant vieną programą mišriems kroviniams sterilizuoti.</t>
  </si>
  <si>
    <t>Būtina, 121ºC ir 134ºC temperatūrose.</t>
  </si>
  <si>
    <t>19.7</t>
  </si>
  <si>
    <t xml:space="preserve">Ne mažiau kaip 2 testavimo programos </t>
  </si>
  <si>
    <t>Bowie&amp;Dick, Vakuumo testas.</t>
  </si>
  <si>
    <t>19.8</t>
  </si>
  <si>
    <t xml:space="preserve">Maitinimas </t>
  </si>
  <si>
    <t>iš kintamojo įtampos tinklo  230V ± 10% ,50/60Hz</t>
  </si>
  <si>
    <t>19.9</t>
  </si>
  <si>
    <t>Maksimalus sterilizatoriaus naudojamas elektros galingumas</t>
  </si>
  <si>
    <t>Ne daugiau nei 2,9 kW.</t>
  </si>
  <si>
    <t>19.10</t>
  </si>
  <si>
    <t>Sterilizatoriaus valdymas</t>
  </si>
  <si>
    <t>Lietimui jautrus ekranas arba membraniniai mygtukai.</t>
  </si>
  <si>
    <t>19.11</t>
  </si>
  <si>
    <t>Sterilizacijos proceso informacija turi būti pavaizduota LED/LCD ekrane</t>
  </si>
  <si>
    <t>19.12</t>
  </si>
  <si>
    <t>Sterilizatoriaus ekrane pateikiami pranešimai lietuvių kalba</t>
  </si>
  <si>
    <t>19.13</t>
  </si>
  <si>
    <t>Krovimo galimybės</t>
  </si>
  <si>
    <r>
      <t>1. Turi būti galima pakrauti ne mažiau kaip 5 kg instrumentų arba ne mažiau kaip</t>
    </r>
    <r>
      <rPr>
        <sz val="11"/>
        <color rgb="FFFF0000"/>
        <rFont val="Times New Roman"/>
        <family val="1"/>
        <charset val="186"/>
      </rPr>
      <t xml:space="preserve"> </t>
    </r>
    <r>
      <rPr>
        <sz val="11"/>
        <rFont val="Times New Roman"/>
        <family val="1"/>
        <charset val="186"/>
      </rPr>
      <t>1</t>
    </r>
    <r>
      <rPr>
        <sz val="11"/>
        <color rgb="FFFF0000"/>
        <rFont val="Times New Roman"/>
        <family val="1"/>
        <charset val="186"/>
      </rPr>
      <t xml:space="preserve"> </t>
    </r>
    <r>
      <rPr>
        <sz val="11"/>
        <rFont val="Times New Roman"/>
        <family val="1"/>
        <charset val="186"/>
      </rPr>
      <t>kg tekstilės.
2. Turi būti galimybė įdėti ne mažiau kaip 5 instrumentų padėklus.</t>
    </r>
  </si>
  <si>
    <t>19.14</t>
  </si>
  <si>
    <t>1. Kartu su sterilizatoriumi turi būti pateikiami ne mažiau kaip 3 instrumentų padėklai.
2. Apsauginė dėžė prietaisui.</t>
  </si>
  <si>
    <t>19.15</t>
  </si>
  <si>
    <t>Išplėtimo galimybės</t>
  </si>
  <si>
    <r>
      <t xml:space="preserve">Prie sterilizatoriaus turi būti gamintojo numatyta:
1. Galimybė išsaugoti ciklų ataskaitas atminties </t>
    </r>
    <r>
      <rPr>
        <sz val="11"/>
        <rFont val="Times New Roman"/>
        <family val="1"/>
        <charset val="186"/>
      </rPr>
      <t>kortelėje arba vidinėje prietaiso atmintyje.</t>
    </r>
  </si>
  <si>
    <t>19.16</t>
  </si>
  <si>
    <t>Vidinė atmintis</t>
  </si>
  <si>
    <r>
      <t xml:space="preserve">Sterilizatorius be jokių papildomų priedų turi išsaugoti informaciją apie ne mažiau kaip 30 paskutinių ciklų </t>
    </r>
    <r>
      <rPr>
        <sz val="11"/>
        <rFont val="Times New Roman"/>
        <family val="1"/>
        <charset val="186"/>
      </rPr>
      <t>vidinėje prietaiso atmintyje ar atminties kortelėje.</t>
    </r>
  </si>
  <si>
    <t>19.17</t>
  </si>
  <si>
    <t>Papildoma jungtis išoriniam švaraus vandens tiekimui į sterilizatorių</t>
  </si>
  <si>
    <t>19.18</t>
  </si>
  <si>
    <t xml:space="preserve">Vandens laidumo matavimas ir pateikimas ekrane </t>
  </si>
  <si>
    <t>19.19</t>
  </si>
  <si>
    <t>Atitikimas</t>
  </si>
  <si>
    <t>Turi atitikti EN 13060 ar lygiavertį standartą.</t>
  </si>
  <si>
    <t>19.20</t>
  </si>
  <si>
    <t>Dėžė</t>
  </si>
  <si>
    <t>1. Skirta prietaiso apsaugojimui transportavimo metu.
2. Vidiniai įdėklai ar diržai prietaiso fiksavimui.
3. Ne mažiau kaip 2 rankenos.
4. Pagaminta iš tvirto plastiko ar aliuminio.
5. Dangtis sandarus, su tarpinėmis, su ne mažiau kaip 4 sklasčiais.
6. Dėžės spalva tamsi.
7. Dėžės apsaugos klasė ne prastesnė kaip IP43</t>
  </si>
  <si>
    <t>19.21</t>
  </si>
  <si>
    <t xml:space="preserve">Garantinis laikotarpis </t>
  </si>
  <si>
    <t>20.1</t>
  </si>
  <si>
    <t xml:space="preserve">Sterilizatoriaus tipas:  </t>
  </si>
  <si>
    <t>Frakcionuoto vakuumo garo sterilizatorius, talpa ne mažiau 1 sterilizacijos modulio (STU) (300mm x  300mm x  600mm).</t>
  </si>
  <si>
    <t>20.2</t>
  </si>
  <si>
    <t xml:space="preserve">Prietaisas pritaikytas darbui be bendrojo vandentiekio ar atskiro individualaus gręžinio vandens t.y. be įprastų geriamojo vandens slėgių - lauko sąlygomis. </t>
  </si>
  <si>
    <t>20.3</t>
  </si>
  <si>
    <t xml:space="preserve">Kamera </t>
  </si>
  <si>
    <r>
      <t>Nerūdijančio plieno, p</t>
    </r>
    <r>
      <rPr>
        <sz val="11"/>
        <rFont val="Times New Roman"/>
        <family val="1"/>
        <charset val="186"/>
      </rPr>
      <t>ageidautina- keturkampė.</t>
    </r>
  </si>
  <si>
    <t>20.4</t>
  </si>
  <si>
    <t xml:space="preserve">Durys </t>
  </si>
  <si>
    <t>Vienerios rankinių būdu valdomos vertikaliai slankiojančios durys.</t>
  </si>
  <si>
    <t>20.5</t>
  </si>
  <si>
    <t>Valdymo panelė lietimui jautri, arba valdymui naudojami membraniniai mygtukai.</t>
  </si>
  <si>
    <t>20.6</t>
  </si>
  <si>
    <t>Išorės panelės pagamintos iš 304 plieno markės arba geresnio.</t>
  </si>
  <si>
    <t>20.7</t>
  </si>
  <si>
    <t xml:space="preserve">Įmontuotas įrenginys vandens kokybei kontroliuoti </t>
  </si>
  <si>
    <t xml:space="preserve">Būtina. </t>
  </si>
  <si>
    <t>20.8</t>
  </si>
  <si>
    <t>Garas iš įmontuoto elektros garo generatoriaus</t>
  </si>
  <si>
    <t>20.9</t>
  </si>
  <si>
    <t>Garo generatoriaus kaitinimo elementai neturi tiesiogiai kontaktuoti su vandeniu</t>
  </si>
  <si>
    <t>20.10</t>
  </si>
  <si>
    <t>Įmontuotas vakuuminis siurblys</t>
  </si>
  <si>
    <t>20.11</t>
  </si>
  <si>
    <t xml:space="preserve">Elektros maitinimas Trifazis 400V ± 10% </t>
  </si>
  <si>
    <t>20.12</t>
  </si>
  <si>
    <t>Bendras įrenginio galingumas ne daugiau kaip 6kW</t>
  </si>
  <si>
    <t>20.13</t>
  </si>
  <si>
    <t>Sterilizatorius valdomas įmontuotu mikroprocesoriumi su automatine sterilizacijos proceso parametrų kontrolės sistema</t>
  </si>
  <si>
    <t>20.14</t>
  </si>
  <si>
    <t>Vandens suvartojimas standartiniam ciklui įpakuotiems gaminiams sterilizuoti 134°C</t>
  </si>
  <si>
    <t>Ne daugiau 60 litrų.</t>
  </si>
  <si>
    <t>20.15</t>
  </si>
  <si>
    <t xml:space="preserve">Valyto vandens poreikis garo gamybai ciklui </t>
  </si>
  <si>
    <t>Ne daugiau kaip 3 litrai.</t>
  </si>
  <si>
    <t>20.16</t>
  </si>
  <si>
    <t>Elektros energijos suvartojimas su standartine įkrova</t>
  </si>
  <si>
    <t>Ne daugiau 1,75 kWh.</t>
  </si>
  <si>
    <t>20.17</t>
  </si>
  <si>
    <t xml:space="preserve">Elektros energijos suvartojimas  budėjimo režime </t>
  </si>
  <si>
    <t>Ne daugiau 0,8 kWh.</t>
  </si>
  <si>
    <t>20.18</t>
  </si>
  <si>
    <t>Galimybė pajungti prietaisą prie paprasto šalto vandens šaltinio, kurio slėgis nuo 0 iki 0.1 BAR.</t>
  </si>
  <si>
    <t>20.19</t>
  </si>
  <si>
    <t xml:space="preserve">Slėgio ir temperatūros davikliai </t>
  </si>
  <si>
    <t>20.20</t>
  </si>
  <si>
    <t>USB jungtis ciklo dokumentavimui</t>
  </si>
  <si>
    <t>20.21</t>
  </si>
  <si>
    <t>Spausdintuvas ciklo dokumentavimui</t>
  </si>
  <si>
    <t>20.22</t>
  </si>
  <si>
    <t>Instaliuotos šios standartinės sterilizacijos ir patikros programos</t>
  </si>
  <si>
    <t>1. Frakcionuoto vakuumo įpakuotų daiktų sterilizacija 134°C temperatūroje pagal LST 285:2006 + A2:2009.
2. Frakcionuoto vakuumo įpakuotų karščiui jautrių daiktų, gumos ir plastiko sterilizacija 121°C temperatūroje pagal LST 285:2006 + A2:2009.
3. 134°C temperatūros gravitacinis ciklas.
4. Prionų sterilizacijos programa.
5. Automatinis kameros sandarumo testas.
6. Bowie-Dick testo programa.</t>
  </si>
  <si>
    <t>20.23</t>
  </si>
  <si>
    <t xml:space="preserve"> Maksimali įkrova procesui</t>
  </si>
  <si>
    <t>Ne mažiau 15 kg instrumentų arba 7,5kg tekstilės į 1 sterilizacijos modulį.</t>
  </si>
  <si>
    <t>20.24</t>
  </si>
  <si>
    <t>Supakuotų 8 kg.,  instrumentų pilna sterilizacijos ciklo trukmė esant 134°C su oro pašalinimu ir džiovinimu</t>
  </si>
  <si>
    <t>Pageidautina ne daugiau kaip 35 min.</t>
  </si>
  <si>
    <t>20.25</t>
  </si>
  <si>
    <t>Rankinis avarinis išjungimas ir durų sandarumo kontrolė prieš ciklą ir ciklo metu</t>
  </si>
  <si>
    <t>20.26</t>
  </si>
  <si>
    <t>Apsauginis slėgio sumažinimo vožtuvas</t>
  </si>
  <si>
    <t>20.27</t>
  </si>
  <si>
    <t>1. Pakrovimo rėmas trijų lentynų, ne mažiau kaip 1 vnt;
2. Lentynos, ne mažiau kaip 3 vnt. 
3. Sterilizacijos krepšys, atitinkantis kameros matmenis ne mažiau kaip 2 vnt.
4. Nuimama rankena arba atspari karščiui pirštinė padėklams išimti ne mažiau kaip 1 vnt.</t>
  </si>
  <si>
    <t>20.28</t>
  </si>
  <si>
    <t>Atitikimas standartui EN285 arba lygiaverčiam standartui</t>
  </si>
  <si>
    <t>20.29</t>
  </si>
  <si>
    <t xml:space="preserve">Garantinis aptarnavimas </t>
  </si>
  <si>
    <t>21.1</t>
  </si>
  <si>
    <t>Pagamintas</t>
  </si>
  <si>
    <t>Nerūdijančio plieno, ar plieno padengto atsparia korozijai danga. Atsparus dezinfekcijai.</t>
  </si>
  <si>
    <t>21.2</t>
  </si>
  <si>
    <t>Pagrindas</t>
  </si>
  <si>
    <t xml:space="preserve">Su ne mažiau kaip 4 manevringais ratukais, ne mažiau kaip vienas turi būti antistatinis.  Ratukai dengti guma - pageidautina. Besisukantys apie savo ašį 360°, mažiausiai 1 iš jų – su stabdžiais (fiksuojami).     </t>
  </si>
  <si>
    <t>21.3</t>
  </si>
  <si>
    <t>Kabliai</t>
  </si>
  <si>
    <t xml:space="preserve">Su ne mažiau kaip 4 kabliais infuziniam skysčiui pakabinti. Maksimalus svoris vienam kabliui  ne mažiau 1,5 kg.  </t>
  </si>
  <si>
    <t>21.4</t>
  </si>
  <si>
    <t>Aukštis</t>
  </si>
  <si>
    <t xml:space="preserve">Reguliuojamas ne siauresnėse ribose kaip 150- 200 cm.     </t>
  </si>
  <si>
    <t>21.5</t>
  </si>
  <si>
    <t>Maksimalus leidžiamas svoris</t>
  </si>
  <si>
    <t xml:space="preserve">Maksimalus leidžiamas svoris ne mažiau kaip 6 kg. </t>
  </si>
  <si>
    <t>21.6</t>
  </si>
  <si>
    <t>1. Metalinis laikiklis-strypas 1 vnt., skirtas dviems  medicinos prietaisams (pvz., infuzinių pompoms) tvirtinti. 
2. Padėklas fiksuojamas prie vamzdžio  25 ± 5 cm x 21 ± 5cm.</t>
  </si>
  <si>
    <t>21.7</t>
  </si>
  <si>
    <t>Chirurginėms procedūroms atlikti.</t>
  </si>
  <si>
    <t>22.2</t>
  </si>
  <si>
    <t>Monopolinis pjovimas</t>
  </si>
  <si>
    <t>1. Režimai, ne mažiau nei šie:
1.1 Grynasis pjovimas be koaguliacijos efekto, ne mažiau 100%, galia šiuo režimu ne mažiau 300 W, 300 Ω; 
1.2 Mišrus pjovimas su koaguliacijos efektu, ne mažiau 50%, galia šiuo režimu ne mažiau 200 W, 300 Ω;
1.3 Pjovimas su stipriu koaguliacijos efektu, ne mažiau 25%, galia ne mažiau 200 W, 300 Ω;
2. Pjovimo režimų aktyvavimas - elektrinio peilio rankenėle arba kojine pamina.
3. Galingumo kontrolė- dinaminė galios kontrolė, atsižvelgiant į audinių varžą.</t>
  </si>
  <si>
    <t>22.3</t>
  </si>
  <si>
    <t>Monopolinis koaguliavimas</t>
  </si>
  <si>
    <t>1. Režimai, ne mažiau nei šie: 
1.1 Nekontaktinė , aukštos įtampos koaguliacija, galia ne mažiau 120 W, 500 Ω.
1.2 Nekontaktinė , aukštos įtampos koaguliacija, galia ne mažiau 120 W, 500 Ω.
1.3 Delikati, gilesnės skvarbos koaguliacija, galia ne mažiau 120 W, 100 Ω.
2. Koaguliavimo režimų aktyvavimas- elektrinio peilio rankenėle arba kojine pamina.
3. Galingumo kontrolė- dinaminė galios kontrolė, atsižvelgiant į audinių varžą.</t>
  </si>
  <si>
    <t>22.4</t>
  </si>
  <si>
    <t>Bipolinė rezekcija</t>
  </si>
  <si>
    <t>Režimai, ne mažiau nei šie:
1. Pjovimo režimas Galia ne mažiau 200 W, 500 Ω
2. Koaguliavimo režimas Galia ne mažiau 175 W, 100 Ω
3. Galingumo kontrolė- dinaminė galios kontrolė, atsižvelgiant į audinių varžą.</t>
  </si>
  <si>
    <t>22.5</t>
  </si>
  <si>
    <t>Bipolinis rėžimas</t>
  </si>
  <si>
    <t>1. Režimai, ne mažiau nei šie:
1.1 Maža galia 1-15 W, 100 Ω (±5%)
1.2 Vidutinė galia 16-40 W, 100 Ω (±5%)
1.3 Didelė galia 45-95 W, 100 Ω (±5%)
2. Dinaminė galios kontrolė 
3. Bipolinio rėžimo aktyvavimas- automatinis arba kojine pamina.</t>
  </si>
  <si>
    <t>22.6</t>
  </si>
  <si>
    <t>Bipolinis audinių sulydymas</t>
  </si>
  <si>
    <t>1. Pageidautina automatinis.
2. Automatinė galios ir slėgio kontrolė sulydymo metu- pageidautina.
3. Galimybė prijungti sulydymo rankenas tiek atvirajai, tiek ir laparoskopinei chirurgijai- pageidautina
4. Maksimalus galingumas/varža- galia ne mažiau 350 W, 20 Ω
5. Sulydymo režimo aktyvinimas - sulydymas rankena arba kojine pamina.
6. Galingumo kontrolė- automatinė galios kontrolė, atsižvelgiant į audinių varžą.</t>
  </si>
  <si>
    <t>22.7</t>
  </si>
  <si>
    <t>Neutralaus elektrodo monitoringo sistema ar paciento kontrolės sistema</t>
  </si>
  <si>
    <t>1. Neutralaus elektrodo kontakto su audinio paviršiumi stebėjimo sistema- būtina.
2. Neutralaus elektrodo monitoringo sistemos dažnis- ne siauresnis kaip 64-76 kHz
3. Audinio paviršiaus stebimos varžos intervalas ne siauresnėse ribose- nuo 0 iki 150 Ω
4. Neutralaus elektrodo monitoringo sistemos srovės stipris- &lt; 100 µA RMS (±5%)</t>
  </si>
  <si>
    <t>22.8</t>
  </si>
  <si>
    <t>Išėjimai</t>
  </si>
  <si>
    <t>1. Monopolinis, ne mažiau kaip 2 vnt.
2. Bipolinis, ne mažiau kaip 1 vnt.
3. Bipoliniai audinių sulydymui, ne mažiau kaip 1 vnt.
4. Neutralaus elektrodo, ne mažiau kaip 1 vnt.</t>
  </si>
  <si>
    <t>22.9</t>
  </si>
  <si>
    <t>Automatinis instrumentų atpažinimas ir automatinis nominalios galios parinkimas</t>
  </si>
  <si>
    <t>22.10</t>
  </si>
  <si>
    <t>Ne mažiau 5 colių liečiamas ekranas, arba funkcijos nustatomos jungikliais.</t>
  </si>
  <si>
    <t>22.11</t>
  </si>
  <si>
    <t>180 x (±20mm) 360 x (±70mm) 460 mm (±40mm).</t>
  </si>
  <si>
    <t>22.12</t>
  </si>
  <si>
    <t>Ne daugiau 13 kg</t>
  </si>
  <si>
    <t>22.13</t>
  </si>
  <si>
    <t>Elektrokoagulikatoriaus priedai</t>
  </si>
  <si>
    <t>1. Nelimpantis bipolinis pincetas, tiesus 20-22 (±0,5) cm ilgio su 2 (±0,3) mm darbiniais galiukais. Pinceto jungtis tinkanti prietaisui, ne mažiau kaip 3 vnt.
2. Bipolinis kabelis suderinamas su siūlomu elektrochirurginiu generatoriumi. Kabelio ilgis, ne mažiau kaip 3 m, ne mažiau kaip 5 vnt.
3. Daugkartinio naudojimo, vienkartinių neutralių elektrodų pajungimo kabelis, suderinamas su siūlomu elektrochirurginiu generatoriumi. Kabelio ilgis ne mažiau kaip 3 m, ne mažiau kaip 2 vnt.
4. Neutralūs  elektrodai 2 zonų, ne mažiau kaip 100 vnt.
5. Monopolinės rankenėlės su dviem valdymo mygtukais. Kabelio ilgis ne mažiau kaip 3 m, ne mažiau kaip 5 vnt.
6. Monopoliarinės rankenos vienkartiniai peiliukai 5 (±0,5) cm ilgio, ne mažiau kaip 100 vnt.
7. Bipolinis pedalas, ne mažiau kaip 1 vnt.
8. Monopolinis pedalas, ne mažiau kaip 1 vnt.</t>
  </si>
  <si>
    <t>22.14</t>
  </si>
  <si>
    <t>23.1</t>
  </si>
  <si>
    <t>1. Kraujo maišymas ir svėrimas kraujo ėmimo iš donoro metu.
2. Kraujo maišų PVC vamzdelių sandarinimas (būtinas su svarstyklėmis-maišytuvu techniškai suderintas vamzdelių užlydymo įrankis).
3. Įranga skirta darbui mobiliajame punkte.
4. Duomenų išsaugojimo galimybė.</t>
  </si>
  <si>
    <t>23.2</t>
  </si>
  <si>
    <t>Įrangos techninės charakteristikos</t>
  </si>
  <si>
    <t xml:space="preserve">1. Automatinis kraujo maišymas. 
2. Automatinis kraujo svėrimas, tėkmės greičio sekimas bei kraujo ėmimo sustabdymas surinkus nurodytą kiekį.  
3. Svorio matavimo paklaida – ne daugiau kaip 1,5 proc. arba 5 g. 
4. Automatinis kraujo ėmimo vamzdelio spaustukas su integruotu vamzdelio buvimo/nebuvimo sensoriumi. 
5. Įranga universali, tinkama įvairių gamintojų kraujo maišeliams. </t>
  </si>
  <si>
    <t>23.3</t>
  </si>
  <si>
    <t xml:space="preserve"> Mobilus vamzdelių užlydymo įrankis</t>
  </si>
  <si>
    <t xml:space="preserve">1. Sandarina skirtingo skersmens (išorinis diametras – ne mažesnėse ribose kaip nuo 3,0 mm iki 4,6 mm) ir skirtingų sienelių storio PVC vamzdelius.  
2. Sandarinimo trukmė – ne daugiau kaip 5s. 
3. Sandarinimų skaičius su pilnai įkrautu akumuliatoriumi  – ne mažiau kaip 1000 </t>
  </si>
  <si>
    <t>23.4</t>
  </si>
  <si>
    <t>Svoris (be priedų)</t>
  </si>
  <si>
    <t>Ne didesnis kaip 8,5 kg.</t>
  </si>
  <si>
    <t>23.5</t>
  </si>
  <si>
    <t xml:space="preserve">1. Grafinis.
2. Informacija rodoma ekrane: 
2.1. įrangos būsena; 
2.2. aliarmai ir sutrikimų pranešimai; 
2.3. donacijos data, laikas, trukmė; 
2.4. kraujo tekmės greitis (ml/min); 
2.5. donacijos progresas; 
2.6. akumuliatoriaus įkrovimo lygis. </t>
  </si>
  <si>
    <t>23.6</t>
  </si>
  <si>
    <t>Duomenų įvedimas ir perdavimas</t>
  </si>
  <si>
    <t xml:space="preserve">1. Standartinė duomenų perdavimo jungtis (RS-232 arba lygiavertė), tinkama prijungti įrangą prie skirtingų tinklų. 
2. Galimybė prieš arba kraujo ėmimo metu nuskaityti tyrimų mėgintuvėlių brūkšninius kodus. </t>
  </si>
  <si>
    <t>23.7</t>
  </si>
  <si>
    <t>Darbo sąlygos</t>
  </si>
  <si>
    <t>Aplinkos temperatūra ne siauresnėse ribose kaip nuo + 10°C iki + 30°C.</t>
  </si>
  <si>
    <t>23.8</t>
  </si>
  <si>
    <t xml:space="preserve">1. Iš 230 V±10%, 50Hz elektros tinklo. 
2. Įrangoje integruotas akumuliatorius, užtikrinantis darbą esant elektros tiekimo sutrikimams. 
3. Pilnai įkrautas akumuliatorius turi užtikrinti ne mažiau kaip 50 kraujo ėmimo procedūrų. 
4. Akumuliatorius turi būti įkraunamas automatiškai, neišimant iš aparato, kai tik prijungiamas maitinimas iš elektros tinklo. </t>
  </si>
  <si>
    <t>23.9</t>
  </si>
  <si>
    <t xml:space="preserve">1. Transportavimo dėžė, apsauganti įrangą nuo aukšto lygio vibracijos ir mechaninių smūgių. 
2. Akumuliatorius. 
3. Brūkšninis kodų skaitytuvas. 
4. Mobilus vamzdelių užlydymo įrankis. 
5. Laidas aparato pajungimui į maitinimo tinklą. </t>
  </si>
  <si>
    <t>23.10</t>
  </si>
  <si>
    <t>Ne mažiau kaip 24 mėnesių.</t>
  </si>
  <si>
    <t>24.1</t>
  </si>
  <si>
    <t>Medicininė lova skirta naudoti lauko sąlygomis, su čiužiniu, užlenkiamomis kojomis lengvesniam transportavimui.</t>
  </si>
  <si>
    <t>24.2</t>
  </si>
  <si>
    <t>Gulima dalis</t>
  </si>
  <si>
    <t>1. Ne mažesnė kaip: ilgis 195 cm, plotis 75 cm.
2. Pagaminta iš nerūdijančio plieno, plastiko ar kito korozijai atsparaus metalo.</t>
  </si>
  <si>
    <t>24.3</t>
  </si>
  <si>
    <t>Reguliuojamo aukščio</t>
  </si>
  <si>
    <t xml:space="preserve">Gulima dalis turi pasikelti į ne mažiau kaip 80 cm nuo žemės paviršiaus. </t>
  </si>
  <si>
    <t>24.4</t>
  </si>
  <si>
    <t xml:space="preserve">Ne daugiau kaip 50 kg. </t>
  </si>
  <si>
    <t>24.5</t>
  </si>
  <si>
    <t>Apsauginiai turėklai</t>
  </si>
  <si>
    <t>Būtina, iš abiejų pusių, nulenkiami arba nuimami.</t>
  </si>
  <si>
    <t>24.6</t>
  </si>
  <si>
    <t>Galvos- nugaros atlošas</t>
  </si>
  <si>
    <t>Reguliuojamas. Turi būti galimybė atlenkti į sėdimą padėtį.</t>
  </si>
  <si>
    <t>24.7</t>
  </si>
  <si>
    <t>Konstrukcija</t>
  </si>
  <si>
    <t>Tvirta, rėmas pagamintas iš nerūdijančio plieno arba kito metalo padengto antikorozine danga, atsparia išorės poveikiui.</t>
  </si>
  <si>
    <t>24.8</t>
  </si>
  <si>
    <t xml:space="preserve">Ratukai </t>
  </si>
  <si>
    <t>Ne mažiau kaip 4 vnt., ne mažiau kaip du iš jų turi būti su stabdžiais.</t>
  </si>
  <si>
    <t>24.9</t>
  </si>
  <si>
    <t xml:space="preserve">1. Stovas lašinėms infuzijoms, reguliuojamo aukščio.
2. Čiužinys ne mažiau kaip 4 cm storio , padengtas lengvai valoma ir atsparia valymo medžiagoms danga.
3. Po gulimąja dalimi pakabinama lentyna -pageidautina. </t>
  </si>
  <si>
    <t>24.10</t>
  </si>
  <si>
    <t>ne mažiau kaip 24 mėn.</t>
  </si>
  <si>
    <t>25</t>
  </si>
  <si>
    <t xml:space="preserve">SPINTA MEDICININĖ SU RATUKAIS, LENTYNOMIS, MODULINĖ </t>
  </si>
  <si>
    <t>25.1</t>
  </si>
  <si>
    <t>Paskirtis, konstrukcija</t>
  </si>
  <si>
    <t xml:space="preserve">1. Modulinė, skirta medicinos priemonių laikymui.
2. Pritaikyta ISO standarto 600 x 400mm dydžio krepšiams- stalčiams, turi būti galimybė keisti jų dydį, ir vietą. 
3. Pagaminta iš tvirtos, atsparios korozijai ir valymui medžiagos. 
4. Viršutinė spintos dalis:
1) turi būti galimybė sumontuoti ne mažiau kaip 2 vnt. reguliuojamo aukščio lentynas.
 2) uždaroma žaliuzių tipo durelėmis- Pageidautina.
5. Apatinė spintos dalis:
1) turi būti bėgeliai stalčiams, kargo krepšiams. 
2) uždaroma žaliuzių tipo durelėmis. </t>
  </si>
  <si>
    <t>25.2</t>
  </si>
  <si>
    <t xml:space="preserve">1. Padėklas, ABS plastiko ar lygiavertės medžiagos, kurio dydis 60 (±2cm) x 40 (±2cm) x 20 (±2cm), ne mažiau kaip 9 vnt. 
2. Skirtukai skirti padėklui 60 (±2cm) x 40 (±2cm) x 20 (±2cm) suskirstyti į 4-6 dalis, ne mažiau kaip 5 kompl.
3. Padėklas, ABS plastiko ar lygiavertės medžiagos, kurio dydis 60 (±2cm) x 40 (±2cm) x 10 (±2cm), ne mažiau kaip 6 vnt.
4. Skirtukai skirti padėklui 60 (±2cm) x 40 (±2cm) x 10 (±2cm) suskirstyti į 4-6 dalis, ne mažiau kaip 5 kompl.
5. Padėklas, ABS plastiko ar lygiavertės medžiagos, kurio dydis 60 (±2cm) x 40 (±2cm) x 5 (±2cm), ne mažiau kaip 6 vnt.
7. Lentyna ABS plastiko ar kitos korozijai atsparios tvirtos medžiagos, tinkanti montuoti spintos skyriuose, ne mažiau kaip 2 vnt. </t>
  </si>
  <si>
    <t>25.3</t>
  </si>
  <si>
    <t>1. Aukštis 180 (± 10cm).
2. Plotis 140 (± 10cm).
3. Gylis 60 (± 10cm).</t>
  </si>
  <si>
    <t>25.4</t>
  </si>
  <si>
    <t>Ratukų sistema</t>
  </si>
  <si>
    <t xml:space="preserve">Ne mažiau kaip 4 vnt. ratukų , antistatiniai, diametras 15 (±5) cm. Ne mažiau kaip 2 vnt.  ratukų su stabdžiais. </t>
  </si>
  <si>
    <t>25.5</t>
  </si>
  <si>
    <t>26</t>
  </si>
  <si>
    <t>26.1</t>
  </si>
  <si>
    <t>Paskirtis, konstrukcija.</t>
  </si>
  <si>
    <t>1. Modulinė, skirta medicinos priemonių laikymui. 
2. Pagaminta iš tvirtos, atsparios korozijai ir valymui medžiagos. 
3. Trijų atskirų skyrių, atskirai uždaromų žaliuzių tipo durelėmis.
4. Kiekvienas skyrius turi turėti galimybę tvirtinti pasirinktus bėgelius ar laikiklius lentynoms ar krepšiams.</t>
  </si>
  <si>
    <t>26.2</t>
  </si>
  <si>
    <t>1.  Padėklas ABS plastiko ar lygiavertės medžiagos, kurio dydis 60 (±2cm) x 40 (±2cm) x 20 (±2cm), ne mažiau kaip 18 vnt. 
2. Bėgelių komplektas tvirtinti spintoje padėklui kurio dydis 60 (±2cm) x 40 (±2cm) x 20 (±2cm), ne mažiau kaip 10 kompl.
3. Padėklas suskirstytas pertvarėlėmis į 4-6 skyrelius, ABS plastiko ar lygiavertės medžiagos, kurio dydis 60 (±2cm) x 40 (±2cm) x 10 (±2cm), ne mažiau kaip 12 vnt. 
4. Bėgelių komplektas tvirtinti spintoje padėklui kurio dydis 60 (±2cm) x 40 (±2cm) x 10 (±2cm), ne mažiau kaip 10 kompl
5. Padėklas ABS plastiko ar lygiavertės medžiagos, kurio dydis 60 (±5cm) x 40 (±5cm) x 5 (±1cm), ne mažiau kaip 12 vnt.</t>
  </si>
  <si>
    <t>26.3</t>
  </si>
  <si>
    <t>1. Aukštis 182 (± 10cm).
2. Plotis 215 (± 10cm).
3. Gylis 60 (± 10cm).</t>
  </si>
  <si>
    <t>26.4</t>
  </si>
  <si>
    <t>26.5</t>
  </si>
  <si>
    <t>27</t>
  </si>
  <si>
    <t>27.1</t>
  </si>
  <si>
    <t>Skirtas naudoti ligoninėje, mobilus. Su  ne mažiau kaip 5 priekiniais stalčiais.  Stalčiai su teleskopiniais, pilno ištraukimo bėgeliais, rakinami centriniu užraktu. Stalčių panelės iš ABS, plastiko, technopolimero arba lygiavertės medžiagos. Turi būti galimybė  pasirinkti skirtingas stalčių spalvas arba stalčių spalvinį žymėjimą- pageidautina.</t>
  </si>
  <si>
    <t>27.2</t>
  </si>
  <si>
    <t>Tvirtos, atsparios korozijai konstrukcijos, pageidautina iš nerūdijančio plieno.</t>
  </si>
  <si>
    <t>27.3</t>
  </si>
  <si>
    <t>Stalviršis</t>
  </si>
  <si>
    <t>Su apsauginiais krašteliais, lengvai valomas, atsparus dezinfekcinėms medžiagoms.</t>
  </si>
  <si>
    <t>27.4</t>
  </si>
  <si>
    <t>Papildomi priedai</t>
  </si>
  <si>
    <t>1. Staliuko šone ne mažiau kaip 3 papildomi atverčiami stalčiai- dėklai.
2. Papildomas stalviršis atlenkiamas arba ištraukiamas iš stalviršio. Matmenys ne mažesni nei 30 cm x 36 cm. Pagamintas iš nerūdijančio plieno arba kitos korozijai atsparios medžiagos, neaštriais kampais,  su ne mažiau kaip 2 mm paaukštintais kraštais. Galima saugi apkrova ne mažiau kaip 5 kg.
3. Laikiklis defibriliatoriui, tvirtinamas virš stalviršio.
4. Stovas lašinėms infuzijoms.
5. Laikiklis deguonies balionui, tvirtinamas iš šono arba iš galo.
6. Laikiklis deguonies balionui iš staliuko šono ar iš galo.</t>
  </si>
  <si>
    <t>27.5</t>
  </si>
  <si>
    <t>Ne mažiau kaip 4 vnt. ne mažesniais kaip 100 mm diametro gumuotais arba minkšto polimero ratukais. Ne mažiau kaip 2 ratukai su stabdžiais.</t>
  </si>
  <si>
    <t>27.6</t>
  </si>
  <si>
    <t>Išmatavimai (be priedų)</t>
  </si>
  <si>
    <t xml:space="preserve">Plotis 70 (±5) cm x aukštis 105 (±5) cm , gylis 55 (±5) cm. </t>
  </si>
  <si>
    <t>27.7</t>
  </si>
  <si>
    <t>Maksimali leistina apkrova</t>
  </si>
  <si>
    <t>Ne mažiau 50 kg.</t>
  </si>
  <si>
    <t>27.8</t>
  </si>
  <si>
    <t xml:space="preserve">Ne mažiau 24 mėn. </t>
  </si>
  <si>
    <t>1. Skirtas medicininiams instrumentams padėti chirurginių manipuliacijų metu.
2. Stalviršis ir korpusas pagamintas iš nerūdijančio  plieno ne žemesnės kaip AISI304 klasės  pagal EN 1.4301 arba lygiavertės medžiagos.
3.Nemažiau kaip 3 atramos su ratukais. Ratukų diametras  10 (±5) cm. Bent dvieji ratukai turi būti stabdžiais.
4. Aukštis reguliuojamas pedalu, su hidrauliniu, ar dujiniu mechanizmu ne siauresniame intervale kaip 95-120 cm.
5. Stalviršio matmenys, ilgis 70 cm (±10 cm) x plotis 53 cm (±7 cm). 
6. Stalviršis rotuojamas 360 laipsnių- pageidautina.
7. Atlaikoma apkrova, ne mažiau kaip 20 kg.
8. Garantijos laikotarpis, ne mažiau 24 mėn.</t>
  </si>
  <si>
    <t>1. Skirti kariniam naudojimui. Tinkami lauko salygomis. Pacientas gali būti nešamas arba vežamas. Korpuso ir ratukų sistemos konstrukcija leidžia pacientą transportuoti vienam asmeniui.
2. Korpusas pagamintas iš anglies pluošto, stiklo audinio, aliuminio ar kitos lengvos tvirtos medžiagos.
3. Su ne mažiau kaip 4 ratukais, 2 ratai turi būti ne mažesnio nei 350 mm diametro (skirti transportuoti neštuvus nelygia vietove).
4. Neštuvų svoris ne daugiau kaip 25 kg.
5. Neštuvų atlaikoma maksimali apkrova ne mažiau kaip 170 kg.
6. Ne mažiau kaip 4 ištraukiamos rankenos neštuvų nešimui.
7. Galvos- nugaros dalis pakeliama, ne siauresnėse ribose kaip 0-75°.
8. Kojų dalis nuleidžiama žemyn.
9. Turi būti ne mažiau kaip dvi padėtys: apatinė (paciento paguldymui) ir viršutinė (transportavimui).
10. Turi būti atraminė koja ( jei reikalinga pagal konstrukciją), skirta saugiai pastatyti neštuvus.
11. Turi atitikti MIL-STD 1472H arba lygiavertį standartą.
12. Tamsios spalvos (juoda, ruda, chaki, maskuojanti ar kt.).
13. Garantija ne mažiau kaip 24 mėn.</t>
  </si>
  <si>
    <t>1. Rotacinis, valdomas mikroprocesoriaus.
2. Aparato korpusas pagamintas iš nerūdijančio plieno, dažyto plieno, tvirto plastiko.
3. Siūlės plotis ne mažiau kaip 12 mm, siūlės ilgis – neribojamas.
4. Užlydymo temperatūra ne siauresniame diapazone nei 100-199°C.
5. Sandarinimo greitis ne mažiau nei 8 m/min. 
6. Galimybė stebėti sandarinimo temperatūrą ekrane.
7. Nuolatinė siūlės parametrų (temperatūros, slėgio, greičio) stebėjimo funkcija- pageidautina. 
8. Maitinimas: iš kintamojo įtampos tinklo  230V ± 10%, 50/60Hz.
9. Garantija ne mažiau nei 24 mėn.</t>
  </si>
  <si>
    <r>
      <t xml:space="preserve">1. Mobilus, aparatas su linijiniu ir konvekciniu keitikliais.
2. </t>
    </r>
    <r>
      <rPr>
        <b/>
        <sz val="11"/>
        <rFont val="Times New Roman"/>
        <family val="1"/>
        <charset val="186"/>
      </rPr>
      <t>Veikiantis bevieliu ryšiu.</t>
    </r>
    <r>
      <rPr>
        <sz val="11"/>
        <rFont val="Times New Roman"/>
        <family val="1"/>
        <charset val="186"/>
      </rPr>
      <t xml:space="preserve">
3. Linijinis ir konvekcinis daviklis yra atskiri prietaisai, veikiantys su tuo pačiu planšetiniu kompiuteriu.
4. Aparatas jungiasi su planšetiniu kompiuteriu bevieliu ryšiu;
5. Pilnai pakrautas aparatas veikia 60 min. skenavimo rėžime;
</t>
    </r>
    <r>
      <rPr>
        <sz val="11"/>
        <rFont val="Times New Roman"/>
        <family val="1"/>
      </rPr>
      <t>6. Aparato svoris su keitikliais 929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</si>
</sst>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9" x14ac:knownFonts="1">
    <font>
      <sz val="11"/>
      <color theme="1"/>
      <name val="Calibri"/>
      <family val="2"/>
      <scheme val="minor"/>
    </font>
    <font>
      <sz val="11"/>
      <color theme="1"/>
      <name val="Calibri"/>
      <family val="2"/>
      <charset val="186"/>
      <scheme val="minor"/>
    </font>
    <font>
      <sz val="10"/>
      <name val="Arial"/>
      <family val="2"/>
      <charset val="186"/>
    </font>
    <font>
      <sz val="12"/>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2"/>
      <color theme="1"/>
      <name val="Times New Roman"/>
      <family val="1"/>
      <charset val="186"/>
    </font>
    <font>
      <sz val="11"/>
      <color indexed="8"/>
      <name val="Calibri"/>
      <family val="2"/>
    </font>
    <font>
      <sz val="10"/>
      <name val="Times New Roman"/>
      <family val="1"/>
    </font>
    <font>
      <sz val="8"/>
      <name val="Calibri"/>
      <family val="2"/>
      <scheme val="minor"/>
    </font>
    <font>
      <b/>
      <sz val="12"/>
      <color theme="1"/>
      <name val="Times New Roman"/>
      <family val="1"/>
      <charset val="186"/>
    </font>
    <font>
      <b/>
      <sz val="10"/>
      <name val="Times New Roman"/>
      <family val="1"/>
      <charset val="186"/>
    </font>
    <font>
      <b/>
      <sz val="10"/>
      <color theme="1"/>
      <name val="Times New Roman"/>
      <family val="1"/>
      <charset val="186"/>
    </font>
    <font>
      <sz val="11"/>
      <color theme="1"/>
      <name val="Calibri"/>
      <family val="2"/>
      <scheme val="minor"/>
    </font>
    <font>
      <sz val="11"/>
      <color theme="1"/>
      <name val="Times New Roman"/>
      <family val="1"/>
      <charset val="186"/>
    </font>
    <font>
      <b/>
      <sz val="14"/>
      <color theme="1"/>
      <name val="Times New Roman"/>
      <family val="1"/>
      <charset val="186"/>
    </font>
    <font>
      <sz val="10"/>
      <color theme="1"/>
      <name val="Times New Roman"/>
      <family val="1"/>
      <charset val="186"/>
    </font>
    <font>
      <b/>
      <sz val="12"/>
      <name val="Times New Roman"/>
      <family val="1"/>
      <charset val="186"/>
    </font>
    <font>
      <sz val="12"/>
      <name val="Times New Roman"/>
      <family val="1"/>
    </font>
    <font>
      <sz val="9"/>
      <name val="Times New Roman"/>
      <family val="1"/>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color theme="1"/>
      <name val="Times New Roman"/>
      <family val="1"/>
      <charset val="186"/>
    </font>
    <font>
      <sz val="11"/>
      <color indexed="8"/>
      <name val="Times New Roman"/>
      <family val="1"/>
      <charset val="186"/>
    </font>
    <font>
      <i/>
      <sz val="11"/>
      <color theme="1"/>
      <name val="Times New Roman"/>
      <family val="1"/>
      <charset val="186"/>
    </font>
    <font>
      <i/>
      <sz val="12"/>
      <name val="Times New Roman"/>
      <family val="1"/>
      <charset val="186"/>
    </font>
    <font>
      <b/>
      <sz val="10"/>
      <name val="Times New Roman"/>
      <family val="1"/>
    </font>
    <font>
      <strike/>
      <sz val="11"/>
      <name val="Times New Roman"/>
      <family val="1"/>
      <charset val="186"/>
    </font>
    <font>
      <sz val="11"/>
      <color rgb="FFFF0000"/>
      <name val="Times New Roman"/>
      <family val="1"/>
      <charset val="186"/>
    </font>
    <font>
      <vertAlign val="subscript"/>
      <sz val="11"/>
      <color theme="1"/>
      <name val="Times New Roman"/>
      <family val="1"/>
      <charset val="186"/>
    </font>
    <font>
      <vertAlign val="subscript"/>
      <sz val="11"/>
      <name val="Times New Roman"/>
      <family val="1"/>
      <charset val="186"/>
    </font>
    <font>
      <sz val="11"/>
      <name val="Times New Roman"/>
      <family val="1"/>
    </font>
    <font>
      <strike/>
      <sz val="10"/>
      <color theme="1"/>
      <name val="Times New Roman"/>
      <family val="1"/>
      <charset val="186"/>
    </font>
    <font>
      <sz val="11"/>
      <color rgb="FF000000"/>
      <name val="Times New Roman"/>
      <family val="1"/>
      <charset val="186"/>
    </font>
    <font>
      <sz val="12"/>
      <color rgb="FF000000"/>
      <name val="Times New Roman"/>
      <family val="1"/>
      <charset val="186"/>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thin">
        <color indexed="8"/>
      </right>
      <top style="thin">
        <color indexed="8"/>
      </top>
      <bottom style="thin">
        <color indexed="8"/>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2" fillId="0" borderId="0"/>
    <xf numFmtId="0" fontId="8" fillId="0" borderId="0"/>
    <xf numFmtId="0" fontId="1" fillId="0" borderId="0"/>
    <xf numFmtId="0" fontId="14" fillId="0" borderId="0"/>
    <xf numFmtId="0" fontId="23" fillId="0" borderId="0"/>
  </cellStyleXfs>
  <cellXfs count="317">
    <xf numFmtId="0" fontId="0" fillId="0" borderId="0" xfId="0"/>
    <xf numFmtId="1" fontId="4" fillId="0" borderId="0" xfId="0" applyNumberFormat="1" applyFont="1" applyFill="1"/>
    <xf numFmtId="0" fontId="4" fillId="0" borderId="0" xfId="0" applyFont="1" applyFill="1"/>
    <xf numFmtId="0" fontId="4" fillId="0" borderId="0" xfId="0" applyFont="1" applyFill="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4" fillId="0" borderId="0" xfId="0" applyFont="1" applyFill="1" applyBorder="1" applyAlignment="1">
      <alignment horizontal="center" vertical="center"/>
    </xf>
    <xf numFmtId="0" fontId="4" fillId="0" borderId="0" xfId="0" applyFont="1" applyFill="1" applyAlignment="1"/>
    <xf numFmtId="0" fontId="6" fillId="0" borderId="0" xfId="0" applyFont="1" applyFill="1" applyBorder="1" applyAlignment="1">
      <alignment horizontal="center" wrapText="1"/>
    </xf>
    <xf numFmtId="1" fontId="6" fillId="0" borderId="0" xfId="0" applyNumberFormat="1" applyFont="1" applyFill="1" applyBorder="1" applyAlignment="1">
      <alignment horizontal="center" wrapText="1"/>
    </xf>
    <xf numFmtId="1" fontId="4" fillId="0" borderId="0" xfId="0" applyNumberFormat="1" applyFont="1" applyFill="1" applyAlignment="1">
      <alignment horizontal="center"/>
    </xf>
    <xf numFmtId="0" fontId="4" fillId="0" borderId="0" xfId="0" applyFont="1" applyFill="1" applyAlignment="1">
      <alignment horizontal="center" vertical="center"/>
    </xf>
    <xf numFmtId="164" fontId="5" fillId="0" borderId="0" xfId="0" applyNumberFormat="1" applyFont="1" applyFill="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horizontal="center" wrapText="1"/>
    </xf>
    <xf numFmtId="164" fontId="5" fillId="0" borderId="0" xfId="0" applyNumberFormat="1"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0" xfId="0" applyFont="1" applyAlignment="1">
      <alignment horizontal="right"/>
    </xf>
    <xf numFmtId="164" fontId="3" fillId="0" borderId="0" xfId="0" applyNumberFormat="1" applyFont="1" applyFill="1" applyAlignment="1">
      <alignment horizontal="right"/>
    </xf>
    <xf numFmtId="0" fontId="9" fillId="2" borderId="1" xfId="3" applyFont="1" applyFill="1" applyBorder="1" applyAlignment="1">
      <alignment horizontal="center" vertical="center" wrapText="1"/>
    </xf>
    <xf numFmtId="4" fontId="9" fillId="2" borderId="1" xfId="3" applyNumberFormat="1"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Fill="1" applyAlignment="1">
      <alignment horizontal="right"/>
    </xf>
    <xf numFmtId="164" fontId="3" fillId="0" borderId="0" xfId="0" applyNumberFormat="1" applyFont="1" applyFill="1" applyAlignment="1">
      <alignment horizontal="right"/>
    </xf>
    <xf numFmtId="0" fontId="11" fillId="0" borderId="0" xfId="0" applyFont="1"/>
    <xf numFmtId="0" fontId="11" fillId="0" borderId="0" xfId="0" applyFont="1" applyAlignment="1">
      <alignment vertical="center"/>
    </xf>
    <xf numFmtId="0" fontId="3" fillId="0" borderId="0" xfId="0" applyFont="1" applyFill="1" applyAlignment="1">
      <alignment horizontal="center"/>
    </xf>
    <xf numFmtId="0" fontId="3" fillId="0" borderId="0" xfId="0" applyFont="1" applyFill="1" applyAlignment="1"/>
    <xf numFmtId="0" fontId="7" fillId="0" borderId="0" xfId="0" applyFont="1" applyAlignment="1">
      <alignment horizontal="center" vertical="center"/>
    </xf>
    <xf numFmtId="0" fontId="7" fillId="0" borderId="0" xfId="0" applyFont="1"/>
    <xf numFmtId="0" fontId="17" fillId="0" borderId="0" xfId="0" applyFont="1"/>
    <xf numFmtId="0" fontId="4" fillId="0" borderId="0" xfId="0" applyFont="1"/>
    <xf numFmtId="0" fontId="5" fillId="0" borderId="0" xfId="0" applyFont="1"/>
    <xf numFmtId="0" fontId="17" fillId="0" borderId="0" xfId="0" applyFont="1" applyAlignment="1">
      <alignment horizontal="center" vertical="center"/>
    </xf>
    <xf numFmtId="0" fontId="3"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vertical="center"/>
    </xf>
    <xf numFmtId="164" fontId="3" fillId="0" borderId="0" xfId="0" applyNumberFormat="1" applyFont="1" applyFill="1" applyBorder="1" applyAlignment="1">
      <alignment horizontal="center"/>
    </xf>
    <xf numFmtId="1" fontId="3" fillId="0" borderId="0" xfId="0" applyNumberFormat="1" applyFont="1" applyFill="1" applyAlignment="1">
      <alignment horizontal="center"/>
    </xf>
    <xf numFmtId="0" fontId="19" fillId="0" borderId="0" xfId="0" applyFont="1" applyAlignment="1">
      <alignment horizontal="left"/>
    </xf>
    <xf numFmtId="2" fontId="19" fillId="0" borderId="0" xfId="0" applyNumberFormat="1" applyFont="1" applyAlignment="1">
      <alignment horizontal="center"/>
    </xf>
    <xf numFmtId="4" fontId="20" fillId="0" borderId="0" xfId="0" applyNumberFormat="1" applyFont="1" applyAlignment="1">
      <alignment horizontal="center"/>
    </xf>
    <xf numFmtId="0" fontId="16" fillId="0" borderId="0" xfId="0" applyFont="1" applyAlignment="1">
      <alignment horizontal="center"/>
    </xf>
    <xf numFmtId="0" fontId="7" fillId="0" borderId="0" xfId="0" applyFont="1" applyBorder="1"/>
    <xf numFmtId="49" fontId="3" fillId="0" borderId="17" xfId="6" applyNumberFormat="1" applyFont="1" applyFill="1" applyBorder="1" applyAlignment="1">
      <alignment horizontal="center" vertical="center" wrapText="1"/>
    </xf>
    <xf numFmtId="49" fontId="4" fillId="0" borderId="18" xfId="6" applyNumberFormat="1" applyFont="1" applyFill="1" applyBorder="1" applyAlignment="1">
      <alignment vertical="center" wrapText="1"/>
    </xf>
    <xf numFmtId="0" fontId="24" fillId="0" borderId="18" xfId="0" applyFont="1" applyBorder="1" applyAlignment="1">
      <alignment horizontal="center"/>
    </xf>
    <xf numFmtId="1" fontId="3" fillId="0" borderId="18" xfId="0" applyNumberFormat="1" applyFont="1" applyFill="1" applyBorder="1" applyAlignment="1" applyProtection="1">
      <alignment horizontal="center" vertical="center"/>
    </xf>
    <xf numFmtId="0" fontId="0" fillId="0" borderId="19" xfId="0" applyFont="1" applyBorder="1"/>
    <xf numFmtId="49" fontId="25" fillId="0" borderId="18" xfId="6" applyNumberFormat="1" applyFont="1" applyFill="1" applyBorder="1" applyAlignment="1">
      <alignment vertical="center" wrapText="1"/>
    </xf>
    <xf numFmtId="49" fontId="3" fillId="0" borderId="20" xfId="6" applyNumberFormat="1" applyFont="1" applyFill="1" applyBorder="1" applyAlignment="1">
      <alignment horizontal="center" vertical="center" wrapText="1"/>
    </xf>
    <xf numFmtId="49" fontId="25" fillId="0" borderId="1" xfId="6" applyNumberFormat="1" applyFont="1" applyFill="1" applyBorder="1" applyAlignment="1">
      <alignment vertical="center" wrapText="1"/>
    </xf>
    <xf numFmtId="0" fontId="24" fillId="0" borderId="1" xfId="0" applyFont="1" applyBorder="1" applyAlignment="1">
      <alignment horizontal="center"/>
    </xf>
    <xf numFmtId="1" fontId="3" fillId="0" borderId="1" xfId="0" applyNumberFormat="1" applyFont="1" applyFill="1" applyBorder="1" applyAlignment="1" applyProtection="1">
      <alignment horizontal="center" vertical="center"/>
    </xf>
    <xf numFmtId="0" fontId="0" fillId="0" borderId="21" xfId="0" applyFont="1" applyBorder="1"/>
    <xf numFmtId="49" fontId="25" fillId="0" borderId="5" xfId="6" applyNumberFormat="1" applyFont="1" applyFill="1" applyBorder="1" applyAlignment="1">
      <alignment vertical="center" wrapText="1"/>
    </xf>
    <xf numFmtId="1" fontId="18" fillId="0" borderId="25" xfId="0" applyNumberFormat="1" applyFont="1" applyFill="1" applyBorder="1" applyAlignment="1" applyProtection="1">
      <alignment horizontal="center" vertical="center"/>
    </xf>
    <xf numFmtId="0" fontId="24" fillId="0" borderId="25" xfId="0" applyFont="1" applyBorder="1" applyAlignment="1">
      <alignment horizontal="center"/>
    </xf>
    <xf numFmtId="0" fontId="0" fillId="0" borderId="26" xfId="0" applyFont="1" applyBorder="1"/>
    <xf numFmtId="49" fontId="12" fillId="0" borderId="0" xfId="6" applyNumberFormat="1" applyFont="1" applyFill="1" applyBorder="1" applyAlignment="1">
      <alignment horizontal="right" vertical="center" wrapText="1"/>
    </xf>
    <xf numFmtId="1" fontId="18" fillId="0" borderId="0" xfId="0" applyNumberFormat="1" applyFont="1" applyFill="1" applyBorder="1" applyAlignment="1" applyProtection="1">
      <alignment horizontal="center" vertical="center"/>
    </xf>
    <xf numFmtId="0" fontId="24" fillId="0" borderId="0" xfId="0" applyFont="1" applyBorder="1" applyAlignment="1">
      <alignment horizontal="center"/>
    </xf>
    <xf numFmtId="0" fontId="0" fillId="0" borderId="0" xfId="0" applyFont="1" applyBorder="1"/>
    <xf numFmtId="1" fontId="3" fillId="0" borderId="0" xfId="0" applyNumberFormat="1" applyFont="1" applyFill="1" applyAlignment="1">
      <alignment wrapText="1"/>
    </xf>
    <xf numFmtId="0" fontId="3" fillId="0" borderId="0" xfId="0" applyFont="1" applyFill="1" applyAlignment="1">
      <alignment vertical="top"/>
    </xf>
    <xf numFmtId="0" fontId="3" fillId="0" borderId="0" xfId="1" applyFont="1" applyFill="1" applyAlignment="1">
      <alignment horizontal="center" wrapText="1"/>
    </xf>
    <xf numFmtId="0" fontId="3" fillId="0" borderId="0" xfId="1" applyFont="1" applyFill="1" applyBorder="1" applyAlignment="1">
      <alignment horizontal="justify" vertical="justify" wrapText="1"/>
    </xf>
    <xf numFmtId="0" fontId="3" fillId="0" borderId="0" xfId="0" applyFont="1" applyAlignment="1">
      <alignment horizontal="justify" vertical="justify" wrapText="1"/>
    </xf>
    <xf numFmtId="0" fontId="6" fillId="3" borderId="1" xfId="1"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18" fillId="3" borderId="0" xfId="0" applyFont="1" applyFill="1" applyBorder="1" applyAlignment="1">
      <alignment horizontal="center" vertical="center"/>
    </xf>
    <xf numFmtId="0" fontId="6" fillId="3" borderId="0" xfId="0" applyFont="1" applyFill="1" applyBorder="1" applyAlignment="1">
      <alignment horizontal="left" vertical="center" wrapText="1"/>
    </xf>
    <xf numFmtId="0" fontId="15" fillId="3" borderId="0" xfId="0" applyFont="1" applyFill="1" applyBorder="1" applyAlignment="1">
      <alignment vertical="center" wrapText="1"/>
    </xf>
    <xf numFmtId="0" fontId="1" fillId="0" borderId="0" xfId="4"/>
    <xf numFmtId="0" fontId="1" fillId="3" borderId="0" xfId="4" applyFill="1"/>
    <xf numFmtId="1" fontId="6" fillId="0" borderId="2" xfId="0" applyNumberFormat="1" applyFont="1" applyFill="1" applyBorder="1" applyAlignment="1"/>
    <xf numFmtId="0" fontId="3" fillId="0" borderId="0" xfId="0" applyFont="1" applyFill="1" applyAlignment="1">
      <alignment horizontal="right" wrapText="1"/>
    </xf>
    <xf numFmtId="0" fontId="7" fillId="0" borderId="0" xfId="0" applyFont="1" applyAlignment="1">
      <alignment horizontal="left" vertical="center" indent="15"/>
    </xf>
    <xf numFmtId="0" fontId="11" fillId="0" borderId="0" xfId="0" applyFont="1" applyAlignment="1">
      <alignment horizontal="left" vertical="center" indent="15"/>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3" borderId="0" xfId="0" applyFont="1" applyFill="1" applyAlignment="1">
      <alignment horizontal="right"/>
    </xf>
    <xf numFmtId="0" fontId="3" fillId="3" borderId="0" xfId="0" applyFont="1" applyFill="1" applyAlignment="1">
      <alignment horizontal="left" indent="14"/>
    </xf>
    <xf numFmtId="0" fontId="4" fillId="3" borderId="0" xfId="0" applyFont="1" applyFill="1" applyAlignment="1">
      <alignment horizontal="center" vertical="center"/>
    </xf>
    <xf numFmtId="0" fontId="4" fillId="0" borderId="0" xfId="0" applyFont="1" applyAlignment="1">
      <alignment horizontal="left" vertical="center"/>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4" fontId="15" fillId="5" borderId="0" xfId="0" applyNumberFormat="1" applyFont="1" applyFill="1" applyAlignment="1">
      <alignment horizontal="right" vertical="center" wrapText="1"/>
    </xf>
    <xf numFmtId="4" fontId="15" fillId="5" borderId="0" xfId="0" applyNumberFormat="1" applyFont="1" applyFill="1" applyAlignment="1">
      <alignment horizontal="center" vertical="center"/>
    </xf>
    <xf numFmtId="0" fontId="26" fillId="6" borderId="0" xfId="0" applyFont="1" applyFill="1" applyAlignment="1">
      <alignment vertical="center"/>
    </xf>
    <xf numFmtId="0" fontId="26" fillId="5" borderId="0" xfId="0" applyFont="1" applyFill="1" applyAlignment="1">
      <alignment vertical="center" wrapText="1"/>
    </xf>
    <xf numFmtId="0" fontId="26" fillId="5" borderId="0" xfId="0" applyFont="1" applyFill="1" applyAlignment="1">
      <alignment horizontal="center" vertical="center" wrapText="1"/>
    </xf>
    <xf numFmtId="0" fontId="26" fillId="6" borderId="0" xfId="0" applyFont="1" applyFill="1" applyAlignment="1">
      <alignment vertical="center" wrapText="1"/>
    </xf>
    <xf numFmtId="0" fontId="15" fillId="5" borderId="1" xfId="0" applyFont="1" applyFill="1" applyBorder="1" applyAlignment="1">
      <alignment horizontal="left" vertical="center"/>
    </xf>
    <xf numFmtId="0" fontId="15" fillId="7" borderId="1" xfId="0" applyFont="1" applyFill="1" applyBorder="1" applyAlignment="1" applyProtection="1">
      <alignment vertical="center" wrapText="1"/>
      <protection locked="0"/>
    </xf>
    <xf numFmtId="4" fontId="15" fillId="6" borderId="0" xfId="0" applyNumberFormat="1" applyFont="1" applyFill="1" applyAlignment="1">
      <alignment horizontal="center" vertical="center"/>
    </xf>
    <xf numFmtId="0" fontId="15" fillId="5" borderId="0" xfId="0" applyFont="1" applyFill="1" applyAlignment="1" applyProtection="1">
      <alignment horizontal="center" vertical="center" wrapText="1"/>
      <protection locked="0"/>
    </xf>
    <xf numFmtId="4" fontId="15" fillId="5" borderId="0" xfId="0" applyNumberFormat="1" applyFont="1" applyFill="1" applyAlignment="1" applyProtection="1">
      <alignment horizontal="center" vertical="center" wrapText="1"/>
      <protection locked="0"/>
    </xf>
    <xf numFmtId="0" fontId="15" fillId="7" borderId="0" xfId="0" applyFont="1" applyFill="1" applyAlignment="1" applyProtection="1">
      <alignment horizontal="center" vertical="center"/>
      <protection locked="0"/>
    </xf>
    <xf numFmtId="0" fontId="15" fillId="6" borderId="0" xfId="0" applyFont="1" applyFill="1" applyAlignment="1">
      <alignment vertical="center"/>
    </xf>
    <xf numFmtId="0" fontId="26" fillId="6" borderId="28" xfId="0" applyFont="1" applyFill="1" applyBorder="1" applyAlignment="1">
      <alignment horizontal="center" vertical="center"/>
    </xf>
    <xf numFmtId="0" fontId="26" fillId="6" borderId="28" xfId="0" applyFont="1" applyFill="1" applyBorder="1" applyAlignment="1">
      <alignment horizontal="center" vertical="center" wrapText="1"/>
    </xf>
    <xf numFmtId="4" fontId="26" fillId="6" borderId="28" xfId="0" applyNumberFormat="1" applyFont="1" applyFill="1" applyBorder="1" applyAlignment="1">
      <alignment horizontal="center" vertical="center"/>
    </xf>
    <xf numFmtId="0" fontId="26" fillId="6" borderId="28" xfId="0" applyFont="1" applyFill="1" applyBorder="1" applyAlignment="1">
      <alignment vertical="center"/>
    </xf>
    <xf numFmtId="0" fontId="26" fillId="6" borderId="28" xfId="0" applyFont="1" applyFill="1" applyBorder="1" applyAlignment="1">
      <alignment vertical="center" wrapText="1"/>
    </xf>
    <xf numFmtId="0" fontId="15" fillId="6" borderId="28" xfId="0" applyFont="1" applyFill="1" applyBorder="1" applyAlignment="1">
      <alignment horizontal="center" vertical="center"/>
    </xf>
    <xf numFmtId="0" fontId="15" fillId="6" borderId="28" xfId="0" applyFont="1" applyFill="1" applyBorder="1" applyAlignment="1">
      <alignment horizontal="center" vertical="center" wrapText="1"/>
    </xf>
    <xf numFmtId="4" fontId="15" fillId="6" borderId="28" xfId="0" applyNumberFormat="1" applyFont="1" applyFill="1" applyBorder="1" applyAlignment="1">
      <alignment horizontal="center" vertical="center"/>
    </xf>
    <xf numFmtId="0" fontId="15" fillId="6" borderId="28" xfId="0" applyFont="1" applyFill="1" applyBorder="1" applyAlignment="1">
      <alignment vertical="center"/>
    </xf>
    <xf numFmtId="4" fontId="15" fillId="7" borderId="28" xfId="0" applyNumberFormat="1" applyFont="1" applyFill="1" applyBorder="1" applyAlignment="1" applyProtection="1">
      <alignment horizontal="center" vertical="center"/>
      <protection locked="0"/>
    </xf>
    <xf numFmtId="0" fontId="28" fillId="7" borderId="28" xfId="0" applyFont="1" applyFill="1" applyBorder="1" applyAlignment="1" applyProtection="1">
      <alignment horizontal="center" vertical="center"/>
      <protection locked="0"/>
    </xf>
    <xf numFmtId="0" fontId="15" fillId="6" borderId="0" xfId="0" applyFont="1" applyFill="1" applyAlignment="1">
      <alignment horizontal="center" vertical="center"/>
    </xf>
    <xf numFmtId="4" fontId="15" fillId="5" borderId="0" xfId="0" applyNumberFormat="1" applyFont="1" applyFill="1" applyAlignment="1">
      <alignment vertical="center"/>
    </xf>
    <xf numFmtId="0" fontId="6" fillId="3" borderId="3" xfId="1" applyFont="1" applyFill="1" applyBorder="1" applyAlignment="1">
      <alignment horizontal="center" vertical="center" wrapText="1"/>
    </xf>
    <xf numFmtId="1" fontId="6" fillId="2" borderId="1" xfId="0" quotePrefix="1"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4" fontId="4" fillId="0" borderId="3"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wrapText="1"/>
    </xf>
    <xf numFmtId="4" fontId="4" fillId="2" borderId="1" xfId="3" applyNumberFormat="1"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0" fontId="15" fillId="6" borderId="28" xfId="0" applyFont="1" applyFill="1" applyBorder="1" applyAlignment="1">
      <alignment vertical="center" wrapText="1"/>
    </xf>
    <xf numFmtId="0" fontId="15" fillId="7" borderId="28" xfId="0" applyFont="1" applyFill="1" applyBorder="1" applyAlignment="1" applyProtection="1">
      <alignment horizontal="center" vertical="center" wrapText="1"/>
      <protection locked="0"/>
    </xf>
    <xf numFmtId="0" fontId="18" fillId="4" borderId="1" xfId="0" applyFont="1" applyFill="1" applyBorder="1" applyAlignment="1">
      <alignment horizontal="center" vertical="center" wrapText="1"/>
    </xf>
    <xf numFmtId="49" fontId="4" fillId="3" borderId="1" xfId="0" quotePrefix="1" applyNumberFormat="1" applyFont="1" applyFill="1" applyBorder="1" applyAlignment="1">
      <alignment horizontal="center" vertical="center" wrapText="1"/>
    </xf>
    <xf numFmtId="0" fontId="4" fillId="4" borderId="0" xfId="0" applyFont="1" applyFill="1"/>
    <xf numFmtId="0" fontId="0" fillId="0" borderId="1" xfId="0" applyBorder="1"/>
    <xf numFmtId="0" fontId="15" fillId="5" borderId="0" xfId="0" applyFont="1" applyFill="1" applyAlignment="1">
      <alignment vertical="center"/>
    </xf>
    <xf numFmtId="0" fontId="26" fillId="5" borderId="0" xfId="0" applyFont="1" applyFill="1" applyAlignment="1">
      <alignment vertical="center"/>
    </xf>
    <xf numFmtId="0" fontId="15" fillId="5" borderId="0" xfId="0" applyFont="1" applyFill="1" applyAlignment="1">
      <alignment vertical="center" wrapText="1"/>
    </xf>
    <xf numFmtId="49" fontId="6" fillId="3" borderId="1" xfId="0" quotePrefix="1"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3" borderId="1" xfId="0" applyFont="1" applyFill="1" applyBorder="1" applyAlignment="1">
      <alignment vertical="center" wrapText="1"/>
    </xf>
    <xf numFmtId="0" fontId="7" fillId="0" borderId="0" xfId="0" applyFont="1" applyAlignment="1">
      <alignment horizontal="right" vertical="center" wrapText="1"/>
    </xf>
    <xf numFmtId="0" fontId="4" fillId="3" borderId="3"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3" xfId="0" applyFont="1" applyFill="1" applyBorder="1" applyAlignment="1">
      <alignment vertical="top" wrapText="1"/>
    </xf>
    <xf numFmtId="0" fontId="15" fillId="3" borderId="3" xfId="0" applyFont="1" applyFill="1" applyBorder="1" applyAlignment="1">
      <alignment vertical="center" wrapText="1"/>
    </xf>
    <xf numFmtId="0" fontId="18"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1" fillId="4" borderId="1" xfId="4" applyFill="1" applyBorder="1"/>
    <xf numFmtId="0" fontId="26" fillId="3" borderId="1" xfId="0" applyFont="1" applyFill="1" applyBorder="1" applyAlignment="1">
      <alignment horizontal="left" vertical="center" wrapText="1"/>
    </xf>
    <xf numFmtId="2" fontId="3" fillId="3" borderId="0" xfId="0" quotePrefix="1" applyNumberFormat="1" applyFont="1" applyFill="1" applyAlignment="1">
      <alignment horizontal="justify" vertical="justify" wrapText="1"/>
    </xf>
    <xf numFmtId="0" fontId="3" fillId="3" borderId="0" xfId="0" applyFont="1" applyFill="1" applyAlignment="1">
      <alignment horizontal="justify" vertical="justify"/>
    </xf>
    <xf numFmtId="0" fontId="3" fillId="0" borderId="0" xfId="0" quotePrefix="1" applyFont="1" applyFill="1" applyAlignment="1">
      <alignment horizontal="center"/>
    </xf>
    <xf numFmtId="0" fontId="3" fillId="0" borderId="0" xfId="0" applyFont="1" applyAlignment="1">
      <alignment horizontal="center"/>
    </xf>
    <xf numFmtId="0" fontId="3" fillId="0" borderId="0" xfId="1" applyFont="1" applyFill="1" applyAlignment="1">
      <alignment horizontal="center" vertical="top" wrapText="1"/>
    </xf>
    <xf numFmtId="0" fontId="6" fillId="3" borderId="1" xfId="0" applyFont="1" applyFill="1" applyBorder="1" applyAlignment="1">
      <alignment horizontal="left" vertical="center" wrapText="1"/>
    </xf>
    <xf numFmtId="0" fontId="11" fillId="0" borderId="0" xfId="0" applyFont="1" applyAlignment="1">
      <alignment horizontal="center" vertical="center" wrapText="1"/>
    </xf>
    <xf numFmtId="0" fontId="3" fillId="0" borderId="0" xfId="1" applyFont="1" applyFill="1" applyAlignment="1">
      <alignment horizontal="center" wrapText="1"/>
    </xf>
    <xf numFmtId="0" fontId="3" fillId="3" borderId="0" xfId="1" applyFont="1" applyFill="1" applyAlignment="1">
      <alignment horizontal="justify" vertical="top" wrapText="1"/>
    </xf>
    <xf numFmtId="0" fontId="3" fillId="3" borderId="0" xfId="1" applyFont="1" applyFill="1" applyAlignment="1">
      <alignment horizontal="justify" vertical="justify" wrapText="1"/>
    </xf>
    <xf numFmtId="0" fontId="3" fillId="3" borderId="0" xfId="1" applyFont="1" applyFill="1" applyBorder="1" applyAlignment="1">
      <alignment horizontal="justify" vertical="justify" wrapText="1"/>
    </xf>
    <xf numFmtId="0" fontId="11" fillId="0" borderId="0" xfId="0" applyFont="1" applyAlignment="1">
      <alignment horizontal="left" vertical="center"/>
    </xf>
    <xf numFmtId="164" fontId="3" fillId="0" borderId="0" xfId="0" applyNumberFormat="1" applyFont="1" applyFill="1" applyAlignment="1">
      <alignment horizontal="right"/>
    </xf>
    <xf numFmtId="1" fontId="3" fillId="0" borderId="0" xfId="0" applyNumberFormat="1" applyFont="1" applyFill="1" applyAlignment="1">
      <alignment horizontal="left" wrapText="1"/>
    </xf>
    <xf numFmtId="0" fontId="21" fillId="0" borderId="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8" xfId="0" applyFont="1" applyBorder="1" applyAlignment="1">
      <alignment horizontal="center" vertical="center"/>
    </xf>
    <xf numFmtId="0" fontId="21" fillId="0" borderId="13" xfId="0" applyFont="1" applyBorder="1" applyAlignment="1">
      <alignment horizontal="center" vertical="center"/>
    </xf>
    <xf numFmtId="0" fontId="21" fillId="0" borderId="9" xfId="0" applyFont="1" applyBorder="1" applyAlignment="1">
      <alignment horizontal="center" vertical="center" wrapText="1" shrinkToFit="1"/>
    </xf>
    <xf numFmtId="0" fontId="21" fillId="0" borderId="14" xfId="0" applyFont="1" applyBorder="1" applyAlignment="1">
      <alignment horizontal="center" vertical="center" wrapText="1" shrinkToFit="1"/>
    </xf>
    <xf numFmtId="0" fontId="21" fillId="0" borderId="10" xfId="0" applyFont="1" applyBorder="1" applyAlignment="1">
      <alignment horizontal="center" vertical="center" wrapText="1" shrinkToFit="1"/>
    </xf>
    <xf numFmtId="0" fontId="21" fillId="0" borderId="15" xfId="0" applyFont="1" applyBorder="1" applyAlignment="1">
      <alignment horizontal="center" vertical="center" wrapText="1" shrinkToFit="1"/>
    </xf>
    <xf numFmtId="0" fontId="3" fillId="0" borderId="0" xfId="0" applyFont="1" applyAlignment="1">
      <alignment horizontal="right"/>
    </xf>
    <xf numFmtId="0" fontId="22" fillId="0" borderId="11" xfId="0" applyFont="1" applyBorder="1" applyAlignment="1">
      <alignment horizontal="center" vertical="center" wrapText="1"/>
    </xf>
    <xf numFmtId="0" fontId="22" fillId="0" borderId="16" xfId="0" applyFont="1" applyBorder="1" applyAlignment="1">
      <alignment horizontal="center" vertical="center" wrapText="1"/>
    </xf>
    <xf numFmtId="49" fontId="12" fillId="0" borderId="22" xfId="6" applyNumberFormat="1" applyFont="1" applyFill="1" applyBorder="1" applyAlignment="1">
      <alignment horizontal="right" vertical="center" wrapText="1"/>
    </xf>
    <xf numFmtId="49" fontId="12" fillId="0" borderId="23" xfId="6" applyNumberFormat="1" applyFont="1" applyFill="1" applyBorder="1" applyAlignment="1">
      <alignment horizontal="right" vertical="center" wrapText="1"/>
    </xf>
    <xf numFmtId="49" fontId="12" fillId="0" borderId="24" xfId="6" applyNumberFormat="1" applyFont="1" applyFill="1" applyBorder="1" applyAlignment="1">
      <alignment horizontal="right" vertical="center" wrapText="1"/>
    </xf>
    <xf numFmtId="0" fontId="11" fillId="0" borderId="0" xfId="0" applyFont="1" applyAlignment="1">
      <alignment horizontal="left" vertical="center" wrapText="1"/>
    </xf>
    <xf numFmtId="0" fontId="21" fillId="0" borderId="8" xfId="0" applyFont="1" applyBorder="1" applyAlignment="1">
      <alignment horizontal="center" vertical="center" wrapText="1" shrinkToFit="1"/>
    </xf>
    <xf numFmtId="0" fontId="21" fillId="0" borderId="13" xfId="0" applyFont="1" applyBorder="1" applyAlignment="1">
      <alignment horizontal="center" vertical="center" wrapText="1" shrinkToFit="1"/>
    </xf>
    <xf numFmtId="0" fontId="22" fillId="0" borderId="8" xfId="0" applyFont="1" applyBorder="1" applyAlignment="1">
      <alignment horizontal="center" vertical="center" wrapText="1"/>
    </xf>
    <xf numFmtId="0" fontId="0" fillId="0" borderId="13" xfId="0" applyBorder="1" applyAlignment="1">
      <alignment horizontal="center" vertical="center" wrapText="1"/>
    </xf>
    <xf numFmtId="0" fontId="17" fillId="0" borderId="2"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0" fontId="17" fillId="0" borderId="0" xfId="0" applyFont="1" applyBorder="1" applyAlignment="1">
      <alignment horizontal="center"/>
    </xf>
    <xf numFmtId="0" fontId="13" fillId="0" borderId="0" xfId="0" applyFont="1" applyAlignment="1">
      <alignment horizontal="center"/>
    </xf>
    <xf numFmtId="0" fontId="7" fillId="0" borderId="6" xfId="0" applyFont="1" applyBorder="1" applyAlignment="1">
      <alignment horizontal="center"/>
    </xf>
    <xf numFmtId="0" fontId="15" fillId="5" borderId="0" xfId="0" applyFont="1" applyFill="1" applyAlignment="1">
      <alignment horizontal="left" vertical="center" wrapText="1"/>
    </xf>
    <xf numFmtId="0" fontId="15" fillId="5" borderId="0" xfId="0" applyFont="1" applyFill="1" applyAlignment="1">
      <alignment vertical="center"/>
    </xf>
    <xf numFmtId="0" fontId="15" fillId="6" borderId="0" xfId="0" applyFont="1" applyFill="1" applyAlignment="1">
      <alignment horizontal="left" vertical="center" wrapText="1"/>
    </xf>
    <xf numFmtId="0" fontId="26" fillId="5" borderId="0" xfId="0" applyFont="1" applyFill="1" applyAlignment="1">
      <alignment vertical="center"/>
    </xf>
    <xf numFmtId="0" fontId="15" fillId="5" borderId="0" xfId="0" applyFont="1" applyFill="1" applyAlignment="1">
      <alignment vertical="center" wrapText="1"/>
    </xf>
    <xf numFmtId="0" fontId="6" fillId="3" borderId="3" xfId="0" applyFont="1" applyFill="1" applyBorder="1" applyAlignment="1">
      <alignment horizontal="left" vertical="center" wrapText="1"/>
    </xf>
    <xf numFmtId="0" fontId="26" fillId="3" borderId="1" xfId="1" quotePrefix="1" applyNumberFormat="1" applyFont="1" applyFill="1" applyBorder="1" applyAlignment="1">
      <alignment horizontal="center" vertical="center" wrapText="1"/>
    </xf>
    <xf numFmtId="0" fontId="15" fillId="3" borderId="1" xfId="1" quotePrefix="1" applyNumberFormat="1" applyFont="1" applyFill="1" applyBorder="1" applyAlignment="1">
      <alignment horizontal="center" vertical="center" wrapText="1"/>
    </xf>
    <xf numFmtId="0" fontId="4" fillId="3" borderId="1" xfId="0" applyFont="1" applyFill="1" applyBorder="1" applyAlignment="1">
      <alignment vertical="center" wrapText="1"/>
    </xf>
    <xf numFmtId="14" fontId="15" fillId="7" borderId="1" xfId="0" applyNumberFormat="1" applyFont="1" applyFill="1" applyBorder="1" applyAlignment="1" applyProtection="1">
      <alignment vertical="center" wrapText="1"/>
      <protection locked="0"/>
    </xf>
    <xf numFmtId="0" fontId="15" fillId="5" borderId="1" xfId="0" applyFont="1" applyFill="1" applyBorder="1" applyAlignment="1">
      <alignment vertical="center" wrapText="1"/>
    </xf>
    <xf numFmtId="0" fontId="7" fillId="0" borderId="4" xfId="0" applyFont="1" applyBorder="1" applyAlignment="1">
      <alignment vertical="center"/>
    </xf>
    <xf numFmtId="0" fontId="15" fillId="7" borderId="1"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49" fontId="27" fillId="5" borderId="29" xfId="0" applyNumberFormat="1" applyFont="1" applyFill="1" applyBorder="1" applyAlignment="1">
      <alignment horizontal="left" vertical="center"/>
    </xf>
    <xf numFmtId="0" fontId="7" fillId="0" borderId="27" xfId="0" applyFont="1" applyBorder="1" applyAlignment="1">
      <alignment vertical="center"/>
    </xf>
    <xf numFmtId="49" fontId="27" fillId="5" borderId="29" xfId="0" applyNumberFormat="1" applyFont="1" applyFill="1" applyBorder="1" applyAlignment="1">
      <alignment horizontal="left" vertical="center" wrapText="1"/>
    </xf>
    <xf numFmtId="0" fontId="15" fillId="6" borderId="28" xfId="0" applyFont="1" applyFill="1" applyBorder="1" applyAlignment="1">
      <alignment vertical="center" wrapText="1"/>
    </xf>
    <xf numFmtId="0" fontId="7" fillId="0" borderId="28" xfId="0" applyFont="1" applyBorder="1" applyAlignment="1">
      <alignment vertical="center"/>
    </xf>
    <xf numFmtId="0" fontId="15" fillId="7" borderId="28" xfId="0"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protection locked="0"/>
    </xf>
    <xf numFmtId="0" fontId="15" fillId="7" borderId="28" xfId="0" applyFont="1" applyFill="1" applyBorder="1" applyAlignment="1" applyProtection="1">
      <alignment horizontal="center" vertical="center"/>
      <protection locked="0"/>
    </xf>
    <xf numFmtId="0" fontId="3" fillId="0" borderId="0" xfId="0" applyFont="1"/>
    <xf numFmtId="0" fontId="3" fillId="0" borderId="0" xfId="0" applyFont="1" applyAlignment="1">
      <alignment horizontal="left" vertical="center" wrapText="1"/>
    </xf>
    <xf numFmtId="0" fontId="18" fillId="0" borderId="0" xfId="1" applyFont="1" applyAlignment="1">
      <alignment horizontal="center" wrapText="1"/>
    </xf>
    <xf numFmtId="0" fontId="18" fillId="0" borderId="0" xfId="1" applyFont="1" applyAlignment="1">
      <alignment horizontal="center" wrapText="1"/>
    </xf>
    <xf numFmtId="0" fontId="18" fillId="4" borderId="1" xfId="0" applyFont="1" applyFill="1" applyBorder="1" applyAlignment="1">
      <alignment horizontal="center" vertical="center" wrapText="1"/>
    </xf>
    <xf numFmtId="0" fontId="3" fillId="0" borderId="0" xfId="1" applyFont="1" applyAlignment="1">
      <alignment horizontal="center" wrapText="1"/>
    </xf>
    <xf numFmtId="0" fontId="3" fillId="0" borderId="0" xfId="1" applyFont="1" applyAlignment="1">
      <alignment horizontal="center" wrapText="1"/>
    </xf>
    <xf numFmtId="0" fontId="3" fillId="3" borderId="1" xfId="1" applyFont="1" applyFill="1" applyBorder="1" applyAlignment="1">
      <alignment horizontal="justify" vertical="top" wrapText="1"/>
    </xf>
    <xf numFmtId="0" fontId="9" fillId="0" borderId="1" xfId="0" applyFont="1" applyBorder="1" applyAlignment="1">
      <alignment vertical="center" wrapText="1"/>
    </xf>
    <xf numFmtId="0" fontId="3" fillId="3" borderId="1" xfId="1" applyFont="1" applyFill="1" applyBorder="1" applyAlignment="1">
      <alignment horizontal="left" vertical="top" wrapText="1"/>
    </xf>
    <xf numFmtId="0" fontId="9" fillId="0" borderId="1" xfId="0" applyFont="1" applyBorder="1" applyAlignment="1">
      <alignment wrapText="1"/>
    </xf>
    <xf numFmtId="0" fontId="3" fillId="3" borderId="1" xfId="1" applyFont="1" applyFill="1" applyBorder="1" applyAlignment="1">
      <alignment horizontal="justify" vertical="justify" wrapText="1"/>
    </xf>
    <xf numFmtId="0" fontId="3" fillId="3" borderId="1" xfId="0" applyFont="1" applyFill="1" applyBorder="1" applyAlignment="1">
      <alignment horizontal="justify" vertical="justify" wrapText="1"/>
    </xf>
    <xf numFmtId="0" fontId="30" fillId="0" borderId="1" xfId="0" applyFont="1" applyBorder="1" applyAlignment="1">
      <alignment vertical="center" wrapText="1"/>
    </xf>
    <xf numFmtId="0" fontId="3" fillId="0" borderId="0" xfId="1" applyFont="1" applyAlignment="1">
      <alignment horizontal="justify" vertical="justify" wrapText="1"/>
    </xf>
    <xf numFmtId="0" fontId="7" fillId="4" borderId="1" xfId="0" applyFont="1" applyFill="1" applyBorder="1" applyAlignment="1">
      <alignment horizontal="center" vertical="center" wrapText="1"/>
    </xf>
    <xf numFmtId="49" fontId="6" fillId="3" borderId="18" xfId="0" quotePrefix="1" applyNumberFormat="1" applyFont="1" applyFill="1" applyBorder="1" applyAlignment="1">
      <alignment horizontal="center" vertical="center" wrapText="1"/>
    </xf>
    <xf numFmtId="0" fontId="6" fillId="3" borderId="3" xfId="0" applyFont="1" applyFill="1" applyBorder="1" applyAlignment="1">
      <alignment horizontal="left" vertical="top" wrapText="1"/>
    </xf>
    <xf numFmtId="0" fontId="6" fillId="3" borderId="5" xfId="0" applyFont="1" applyFill="1" applyBorder="1" applyAlignment="1">
      <alignment horizontal="left" vertical="top" wrapText="1"/>
    </xf>
    <xf numFmtId="0" fontId="4" fillId="3" borderId="3" xfId="0" applyFont="1" applyFill="1" applyBorder="1" applyAlignment="1">
      <alignment vertical="center" wrapText="1"/>
    </xf>
    <xf numFmtId="0" fontId="28" fillId="0" borderId="1" xfId="0" applyFont="1" applyBorder="1" applyAlignment="1">
      <alignment horizontal="center" vertical="center"/>
    </xf>
    <xf numFmtId="0" fontId="6" fillId="3" borderId="1" xfId="0" quotePrefix="1" applyFont="1" applyFill="1" applyBorder="1" applyAlignment="1">
      <alignment horizontal="center" vertical="center" wrapText="1"/>
    </xf>
    <xf numFmtId="0" fontId="6" fillId="3" borderId="1" xfId="0" applyFont="1" applyFill="1" applyBorder="1" applyAlignment="1">
      <alignment vertical="center" wrapText="1"/>
    </xf>
    <xf numFmtId="0" fontId="4" fillId="3" borderId="3" xfId="0" applyFont="1" applyFill="1" applyBorder="1" applyAlignment="1">
      <alignment vertical="top" wrapText="1"/>
    </xf>
    <xf numFmtId="0" fontId="6" fillId="3" borderId="1" xfId="0" applyFont="1" applyFill="1" applyBorder="1" applyAlignment="1">
      <alignment horizontal="center" vertical="center"/>
    </xf>
    <xf numFmtId="0" fontId="26" fillId="3" borderId="1"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4" fillId="3" borderId="1" xfId="0" applyFont="1" applyFill="1" applyBorder="1" applyAlignment="1">
      <alignment horizontal="center" vertical="center"/>
    </xf>
    <xf numFmtId="0" fontId="32" fillId="3" borderId="3" xfId="0" applyFont="1" applyFill="1" applyBorder="1" applyAlignment="1">
      <alignment vertical="center" wrapText="1"/>
    </xf>
    <xf numFmtId="0" fontId="0" fillId="3" borderId="0" xfId="0" applyFill="1"/>
    <xf numFmtId="0" fontId="15" fillId="3" borderId="3" xfId="0" applyFont="1" applyFill="1" applyBorder="1" applyAlignment="1">
      <alignment horizontal="left" vertical="top" wrapText="1"/>
    </xf>
    <xf numFmtId="0" fontId="15" fillId="0" borderId="3" xfId="0" applyFont="1" applyBorder="1" applyAlignment="1">
      <alignment vertical="center"/>
    </xf>
    <xf numFmtId="0" fontId="15" fillId="8" borderId="1" xfId="0" applyFont="1" applyFill="1" applyBorder="1" applyAlignment="1">
      <alignment vertical="center" wrapText="1"/>
    </xf>
    <xf numFmtId="0" fontId="15" fillId="8" borderId="3" xfId="0" applyFont="1" applyFill="1" applyBorder="1" applyAlignment="1">
      <alignment vertical="center" wrapText="1"/>
    </xf>
    <xf numFmtId="0" fontId="15" fillId="0" borderId="1" xfId="0" applyFont="1" applyBorder="1" applyAlignment="1">
      <alignment vertical="center" wrapText="1"/>
    </xf>
    <xf numFmtId="0" fontId="6" fillId="3" borderId="1" xfId="0" applyFont="1" applyFill="1" applyBorder="1" applyAlignment="1">
      <alignment vertical="top" wrapText="1"/>
    </xf>
    <xf numFmtId="0" fontId="6" fillId="3" borderId="3" xfId="0" applyFont="1" applyFill="1" applyBorder="1" applyAlignment="1">
      <alignment vertical="top" wrapText="1"/>
    </xf>
    <xf numFmtId="0" fontId="4" fillId="3" borderId="1" xfId="0" applyFont="1" applyFill="1" applyBorder="1" applyAlignment="1">
      <alignment wrapText="1"/>
    </xf>
    <xf numFmtId="0" fontId="6" fillId="3" borderId="3" xfId="0" applyFont="1" applyFill="1" applyBorder="1" applyAlignment="1">
      <alignment vertical="top" wrapText="1"/>
    </xf>
    <xf numFmtId="0" fontId="15" fillId="0" borderId="1" xfId="0" applyFont="1" applyBorder="1" applyAlignment="1">
      <alignment vertical="center"/>
    </xf>
    <xf numFmtId="0" fontId="15" fillId="0" borderId="1" xfId="0" applyFont="1" applyBorder="1"/>
    <xf numFmtId="0" fontId="4" fillId="0" borderId="1" xfId="0" applyFont="1" applyBorder="1" applyAlignment="1">
      <alignment vertical="center" wrapText="1"/>
    </xf>
    <xf numFmtId="0" fontId="15" fillId="3" borderId="3" xfId="0" applyFont="1" applyFill="1" applyBorder="1" applyAlignment="1">
      <alignment vertical="center"/>
    </xf>
    <xf numFmtId="0" fontId="4" fillId="3" borderId="3" xfId="0" applyFont="1" applyFill="1" applyBorder="1" applyAlignment="1">
      <alignment horizontal="left" vertical="top" wrapText="1"/>
    </xf>
    <xf numFmtId="0" fontId="26" fillId="3" borderId="1" xfId="1" quotePrefix="1" applyFont="1" applyFill="1" applyBorder="1" applyAlignment="1">
      <alignment horizontal="center" vertical="center" wrapText="1"/>
    </xf>
    <xf numFmtId="0" fontId="15" fillId="3" borderId="1" xfId="1" quotePrefix="1" applyFont="1" applyFill="1" applyBorder="1" applyAlignment="1">
      <alignment horizontal="center" vertical="center" wrapText="1"/>
    </xf>
    <xf numFmtId="0" fontId="26" fillId="3" borderId="1" xfId="0" applyFont="1" applyFill="1" applyBorder="1" applyAlignment="1">
      <alignmen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15"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4" fillId="3" borderId="3" xfId="0" applyFont="1" applyFill="1" applyBorder="1" applyAlignment="1">
      <alignment horizontal="left" wrapText="1"/>
    </xf>
    <xf numFmtId="0" fontId="6" fillId="3" borderId="1" xfId="0" applyFont="1" applyFill="1" applyBorder="1" applyAlignment="1">
      <alignment horizontal="left" vertical="center"/>
    </xf>
    <xf numFmtId="0" fontId="4" fillId="3" borderId="3" xfId="0" applyFont="1" applyFill="1" applyBorder="1"/>
    <xf numFmtId="0" fontId="4" fillId="3" borderId="1" xfId="0" applyFont="1" applyFill="1" applyBorder="1" applyAlignment="1">
      <alignment horizontal="left" vertical="center"/>
    </xf>
    <xf numFmtId="0" fontId="4" fillId="3" borderId="3" xfId="0" applyFont="1" applyFill="1" applyBorder="1" applyAlignment="1">
      <alignment wrapText="1"/>
    </xf>
    <xf numFmtId="0" fontId="6" fillId="3" borderId="3" xfId="0" applyFont="1" applyFill="1" applyBorder="1"/>
    <xf numFmtId="0" fontId="6" fillId="0" borderId="1" xfId="0" applyFont="1" applyBorder="1" applyAlignment="1">
      <alignment horizontal="left" vertical="center"/>
    </xf>
    <xf numFmtId="0" fontId="4" fillId="3" borderId="3" xfId="0" applyFont="1" applyFill="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3" borderId="3" xfId="0" applyFont="1" applyFill="1" applyBorder="1" applyAlignment="1">
      <alignment horizontal="left" vertical="center"/>
    </xf>
    <xf numFmtId="0" fontId="4" fillId="3" borderId="1" xfId="0" quotePrefix="1" applyFont="1" applyFill="1" applyBorder="1" applyAlignment="1">
      <alignment horizontal="center" vertical="center" wrapText="1"/>
    </xf>
    <xf numFmtId="0" fontId="4" fillId="3" borderId="1" xfId="0" applyFont="1" applyFill="1" applyBorder="1" applyAlignment="1">
      <alignment horizontal="left" vertical="top" wrapText="1"/>
    </xf>
    <xf numFmtId="0" fontId="6" fillId="3" borderId="1" xfId="0" applyFont="1" applyFill="1" applyBorder="1" applyAlignment="1">
      <alignment vertical="center"/>
    </xf>
    <xf numFmtId="0" fontId="6" fillId="3" borderId="3" xfId="0" applyFont="1" applyFill="1" applyBorder="1" applyAlignment="1">
      <alignment vertical="top"/>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4" fillId="3" borderId="1" xfId="0" quotePrefix="1" applyFont="1" applyFill="1" applyBorder="1" applyAlignment="1">
      <alignment horizontal="center" vertical="center"/>
    </xf>
    <xf numFmtId="0" fontId="3" fillId="3" borderId="1" xfId="0" applyFont="1" applyFill="1" applyBorder="1" applyAlignment="1">
      <alignment horizontal="center" vertical="center"/>
    </xf>
    <xf numFmtId="0" fontId="37" fillId="3" borderId="1" xfId="0" applyFont="1" applyFill="1" applyBorder="1" applyAlignment="1">
      <alignment vertical="center" wrapText="1"/>
    </xf>
    <xf numFmtId="0" fontId="37" fillId="0" borderId="3" xfId="0" applyFont="1" applyBorder="1" applyAlignment="1">
      <alignment vertical="center" wrapText="1"/>
    </xf>
    <xf numFmtId="0" fontId="37" fillId="0" borderId="1" xfId="0" applyFont="1" applyBorder="1" applyAlignment="1">
      <alignment vertical="center" wrapText="1"/>
    </xf>
    <xf numFmtId="0" fontId="4" fillId="0" borderId="3" xfId="0" applyFont="1" applyBorder="1" applyAlignment="1">
      <alignment vertical="center" wrapText="1"/>
    </xf>
    <xf numFmtId="0" fontId="37" fillId="3" borderId="3" xfId="0" applyFont="1" applyFill="1" applyBorder="1" applyAlignment="1">
      <alignment vertical="center" wrapText="1"/>
    </xf>
    <xf numFmtId="0" fontId="37" fillId="0" borderId="1" xfId="0" applyFont="1" applyBorder="1" applyAlignment="1">
      <alignment horizontal="left" vertical="center" wrapText="1"/>
    </xf>
    <xf numFmtId="0" fontId="37" fillId="0" borderId="1" xfId="0" applyFont="1" applyBorder="1" applyAlignment="1">
      <alignment vertical="center"/>
    </xf>
    <xf numFmtId="0" fontId="38" fillId="0" borderId="1" xfId="0" applyFont="1" applyBorder="1" applyAlignment="1">
      <alignment vertical="center" wrapText="1"/>
    </xf>
    <xf numFmtId="0" fontId="38" fillId="0" borderId="3" xfId="0" applyFont="1" applyBorder="1" applyAlignment="1">
      <alignment vertical="center" wrapText="1"/>
    </xf>
    <xf numFmtId="0" fontId="6" fillId="3" borderId="5" xfId="0" applyFont="1" applyFill="1" applyBorder="1" applyAlignment="1">
      <alignment horizontal="left" vertical="center" wrapText="1"/>
    </xf>
    <xf numFmtId="0" fontId="3" fillId="3" borderId="1" xfId="0" applyFont="1" applyFill="1" applyBorder="1" applyAlignment="1">
      <alignment vertical="center"/>
    </xf>
    <xf numFmtId="0" fontId="3" fillId="3" borderId="3" xfId="0" applyFont="1" applyFill="1" applyBorder="1" applyAlignment="1">
      <alignment vertical="center"/>
    </xf>
    <xf numFmtId="0" fontId="4" fillId="3" borderId="1" xfId="0" applyFont="1" applyFill="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0" fontId="4" fillId="0" borderId="3" xfId="0" applyFont="1" applyBorder="1" applyAlignment="1">
      <alignment horizontal="left" vertical="center" wrapText="1"/>
    </xf>
    <xf numFmtId="0" fontId="18" fillId="3" borderId="1"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5" fillId="3" borderId="1" xfId="0" applyFont="1" applyFill="1" applyBorder="1" applyAlignment="1">
      <alignment horizontal="justify" vertical="center" wrapText="1"/>
    </xf>
    <xf numFmtId="0" fontId="15" fillId="3" borderId="1" xfId="0" quotePrefix="1" applyFont="1" applyFill="1" applyBorder="1" applyAlignment="1">
      <alignment horizontal="center" vertical="center" wrapText="1"/>
    </xf>
    <xf numFmtId="0" fontId="4" fillId="3" borderId="1" xfId="0" applyFont="1" applyFill="1" applyBorder="1"/>
    <xf numFmtId="0" fontId="18" fillId="3" borderId="1" xfId="0" applyFont="1" applyFill="1" applyBorder="1" applyAlignment="1">
      <alignment horizontal="center" vertical="center"/>
    </xf>
    <xf numFmtId="0" fontId="6" fillId="3" borderId="1" xfId="0" applyFont="1" applyFill="1" applyBorder="1" applyAlignment="1">
      <alignment horizontal="left" vertical="center"/>
    </xf>
    <xf numFmtId="0" fontId="15" fillId="3" borderId="3" xfId="0" applyFont="1" applyFill="1" applyBorder="1" applyAlignment="1">
      <alignment horizontal="left" vertical="center" wrapText="1"/>
    </xf>
    <xf numFmtId="0" fontId="28" fillId="0" borderId="30" xfId="0" applyFont="1" applyBorder="1" applyAlignment="1">
      <alignment horizontal="center" vertical="center"/>
    </xf>
    <xf numFmtId="0" fontId="28" fillId="0" borderId="18" xfId="0" applyFont="1" applyBorder="1" applyAlignment="1">
      <alignment horizontal="center" vertical="center"/>
    </xf>
    <xf numFmtId="0" fontId="3" fillId="4" borderId="1" xfId="0" quotePrefix="1" applyFont="1" applyFill="1" applyBorder="1" applyAlignment="1">
      <alignment horizontal="center"/>
    </xf>
    <xf numFmtId="0" fontId="3" fillId="4" borderId="1" xfId="0" applyFont="1" applyFill="1" applyBorder="1" applyAlignment="1">
      <alignment horizontal="center"/>
    </xf>
    <xf numFmtId="2" fontId="3" fillId="3" borderId="1" xfId="0" quotePrefix="1" applyNumberFormat="1" applyFont="1" applyFill="1" applyBorder="1" applyAlignment="1">
      <alignment horizontal="justify" vertical="justify" wrapText="1"/>
    </xf>
    <xf numFmtId="2" fontId="3" fillId="3" borderId="1" xfId="0" applyNumberFormat="1" applyFont="1" applyFill="1" applyBorder="1" applyAlignment="1">
      <alignment horizontal="justify" vertical="justify" wrapText="1"/>
    </xf>
    <xf numFmtId="0" fontId="3" fillId="3" borderId="1" xfId="0" applyFont="1" applyFill="1" applyBorder="1" applyAlignment="1">
      <alignment horizontal="justify" vertical="justify"/>
    </xf>
    <xf numFmtId="0" fontId="25" fillId="0" borderId="1" xfId="0" applyFont="1" applyBorder="1" applyAlignment="1">
      <alignment horizontal="center" vertical="center"/>
    </xf>
    <xf numFmtId="0" fontId="4" fillId="3" borderId="1" xfId="0" applyFont="1" applyFill="1" applyBorder="1" applyAlignment="1">
      <alignment horizontal="justify" vertical="justify" wrapText="1"/>
    </xf>
    <xf numFmtId="0" fontId="3" fillId="3" borderId="0" xfId="0" applyFont="1" applyFill="1" applyAlignment="1">
      <alignment horizontal="justify" vertical="center"/>
    </xf>
    <xf numFmtId="0" fontId="3" fillId="3" borderId="0" xfId="0" applyFont="1" applyFill="1"/>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right" vertical="center" wrapText="1"/>
    </xf>
  </cellXfs>
  <cellStyles count="7">
    <cellStyle name="Įprastas 2" xfId="1"/>
    <cellStyle name="Normal" xfId="0" builtinId="0"/>
    <cellStyle name="Normal 17" xfId="2"/>
    <cellStyle name="Normal 2" xfId="5"/>
    <cellStyle name="Normal 2 2 2 2 2 2" xfId="4"/>
    <cellStyle name="Normal_Sheet1_1" xfId="6"/>
    <cellStyle name="Paprastas_Lapas1" xfId="3"/>
  </cellStyles>
  <dxfs count="2">
    <dxf>
      <font>
        <condense val="0"/>
        <extend val="0"/>
        <color auto="1"/>
      </font>
    </dxf>
    <dxf>
      <font>
        <condense val="0"/>
        <extend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election activeCell="F28" sqref="F28"/>
    </sheetView>
  </sheetViews>
  <sheetFormatPr defaultColWidth="9.140625" defaultRowHeight="12.75" x14ac:dyDescent="0.2"/>
  <cols>
    <col min="1" max="1" width="6.7109375" style="36" customWidth="1"/>
    <col min="2" max="2" width="29.140625" style="33" customWidth="1"/>
    <col min="3" max="3" width="66.5703125" style="33" customWidth="1"/>
    <col min="4" max="4" width="40.7109375" style="33" customWidth="1"/>
    <col min="5" max="5" width="10.7109375" style="33" customWidth="1"/>
    <col min="6" max="16384" width="9.140625" style="33"/>
  </cols>
  <sheetData>
    <row r="1" spans="1:3" s="30" customFormat="1" ht="29.25" customHeight="1" x14ac:dyDescent="0.25">
      <c r="A1" s="29"/>
      <c r="C1" s="79" t="s">
        <v>35</v>
      </c>
    </row>
    <row r="2" spans="1:3" s="30" customFormat="1" ht="15.75" customHeight="1" x14ac:dyDescent="0.25">
      <c r="A2" s="29"/>
    </row>
    <row r="3" spans="1:3" ht="15.75" x14ac:dyDescent="0.25">
      <c r="A3" s="31"/>
      <c r="B3" s="32"/>
      <c r="C3" s="32"/>
    </row>
    <row r="4" spans="1:3" s="32" customFormat="1" ht="15.75" x14ac:dyDescent="0.25">
      <c r="A4" s="152" t="s">
        <v>98</v>
      </c>
      <c r="B4" s="152"/>
      <c r="C4" s="152"/>
    </row>
    <row r="5" spans="1:3" s="32" customFormat="1" ht="15.75" x14ac:dyDescent="0.25">
      <c r="A5" s="31"/>
    </row>
    <row r="6" spans="1:3" s="35" customFormat="1" ht="30" customHeight="1" x14ac:dyDescent="0.25">
      <c r="A6" s="153" t="s">
        <v>29</v>
      </c>
      <c r="B6" s="153"/>
      <c r="C6" s="153"/>
    </row>
    <row r="7" spans="1:3" s="35" customFormat="1" ht="6.75" customHeight="1" x14ac:dyDescent="0.25">
      <c r="A7" s="68"/>
      <c r="B7" s="68"/>
      <c r="C7" s="68"/>
    </row>
    <row r="8" spans="1:3" s="35" customFormat="1" ht="33" customHeight="1" x14ac:dyDescent="0.2">
      <c r="A8" s="154" t="s">
        <v>106</v>
      </c>
      <c r="B8" s="154"/>
      <c r="C8" s="154"/>
    </row>
    <row r="9" spans="1:3" s="35" customFormat="1" ht="22.5" customHeight="1" x14ac:dyDescent="0.2">
      <c r="A9" s="155" t="s">
        <v>107</v>
      </c>
      <c r="B9" s="155"/>
      <c r="C9" s="155"/>
    </row>
    <row r="10" spans="1:3" s="35" customFormat="1" ht="17.25" customHeight="1" x14ac:dyDescent="0.2">
      <c r="A10" s="156" t="s">
        <v>31</v>
      </c>
      <c r="B10" s="156"/>
      <c r="C10" s="156"/>
    </row>
    <row r="11" spans="1:3" s="35" customFormat="1" ht="12" customHeight="1" x14ac:dyDescent="0.2">
      <c r="A11" s="69"/>
      <c r="B11" s="70"/>
      <c r="C11" s="70"/>
    </row>
    <row r="12" spans="1:3" s="34" customFormat="1" ht="21" customHeight="1" x14ac:dyDescent="0.25">
      <c r="A12" s="150" t="s">
        <v>12</v>
      </c>
      <c r="B12" s="150"/>
      <c r="C12" s="150"/>
    </row>
    <row r="13" spans="1:3" customFormat="1" ht="28.5" x14ac:dyDescent="0.25">
      <c r="A13" s="71" t="s">
        <v>21</v>
      </c>
      <c r="B13" s="72" t="s">
        <v>0</v>
      </c>
      <c r="C13" s="72" t="s">
        <v>13</v>
      </c>
    </row>
    <row r="14" spans="1:3" customFormat="1" ht="15" x14ac:dyDescent="0.25">
      <c r="A14" s="191" t="s">
        <v>183</v>
      </c>
      <c r="B14" s="151" t="s">
        <v>184</v>
      </c>
      <c r="C14" s="151"/>
    </row>
    <row r="15" spans="1:3" customFormat="1" ht="90" x14ac:dyDescent="0.25">
      <c r="A15" s="192" t="s">
        <v>185</v>
      </c>
      <c r="B15" s="193" t="s">
        <v>186</v>
      </c>
      <c r="C15" s="193" t="s">
        <v>187</v>
      </c>
    </row>
    <row r="16" spans="1:3" customFormat="1" ht="139.5" customHeight="1" x14ac:dyDescent="0.25">
      <c r="A16" s="192" t="s">
        <v>188</v>
      </c>
      <c r="B16" s="193" t="s">
        <v>189</v>
      </c>
      <c r="C16" s="193" t="s">
        <v>190</v>
      </c>
    </row>
    <row r="17" spans="1:3" customFormat="1" ht="45" x14ac:dyDescent="0.25">
      <c r="A17" s="192" t="s">
        <v>191</v>
      </c>
      <c r="B17" s="135" t="s">
        <v>192</v>
      </c>
      <c r="C17" s="135" t="s">
        <v>193</v>
      </c>
    </row>
    <row r="18" spans="1:3" customFormat="1" ht="15" x14ac:dyDescent="0.25">
      <c r="A18" s="192" t="s">
        <v>194</v>
      </c>
      <c r="B18" s="134" t="s">
        <v>195</v>
      </c>
      <c r="C18" s="135" t="s">
        <v>196</v>
      </c>
    </row>
    <row r="19" spans="1:3" customFormat="1" ht="60" x14ac:dyDescent="0.25">
      <c r="A19" s="192" t="s">
        <v>197</v>
      </c>
      <c r="B19" s="136" t="s">
        <v>198</v>
      </c>
      <c r="C19" s="135" t="s">
        <v>199</v>
      </c>
    </row>
    <row r="20" spans="1:3" customFormat="1" ht="60" x14ac:dyDescent="0.25">
      <c r="A20" s="192" t="s">
        <v>200</v>
      </c>
      <c r="B20" s="135" t="s">
        <v>201</v>
      </c>
      <c r="C20" s="135" t="s">
        <v>202</v>
      </c>
    </row>
    <row r="21" spans="1:3" customFormat="1" ht="15" x14ac:dyDescent="0.25">
      <c r="A21" s="192" t="s">
        <v>203</v>
      </c>
      <c r="B21" s="135" t="s">
        <v>204</v>
      </c>
      <c r="C21" s="135" t="s">
        <v>205</v>
      </c>
    </row>
    <row r="22" spans="1:3" customFormat="1" ht="136.5" customHeight="1" x14ac:dyDescent="0.25">
      <c r="A22" s="192" t="s">
        <v>206</v>
      </c>
      <c r="B22" s="135" t="s">
        <v>207</v>
      </c>
      <c r="C22" s="135" t="s">
        <v>208</v>
      </c>
    </row>
    <row r="23" spans="1:3" customFormat="1" ht="107.25" customHeight="1" x14ac:dyDescent="0.25">
      <c r="A23" s="192" t="s">
        <v>209</v>
      </c>
      <c r="B23" s="135" t="s">
        <v>210</v>
      </c>
      <c r="C23" s="135" t="s">
        <v>211</v>
      </c>
    </row>
    <row r="24" spans="1:3" customFormat="1" ht="15" x14ac:dyDescent="0.25">
      <c r="A24" s="192" t="s">
        <v>212</v>
      </c>
      <c r="B24" s="135" t="s">
        <v>170</v>
      </c>
      <c r="C24" s="135" t="s">
        <v>213</v>
      </c>
    </row>
    <row r="25" spans="1:3" customFormat="1" ht="11.25" customHeight="1" x14ac:dyDescent="0.25">
      <c r="A25" s="73"/>
      <c r="B25" s="74"/>
      <c r="C25" s="75"/>
    </row>
    <row r="26" spans="1:3" s="76" customFormat="1" ht="16.5" customHeight="1" x14ac:dyDescent="0.25">
      <c r="A26" s="148" t="s">
        <v>30</v>
      </c>
      <c r="B26" s="149"/>
      <c r="C26" s="149"/>
    </row>
    <row r="27" spans="1:3" s="77" customFormat="1" ht="19.5" customHeight="1" x14ac:dyDescent="0.25">
      <c r="A27" s="146" t="s">
        <v>32</v>
      </c>
      <c r="B27" s="147"/>
      <c r="C27" s="147"/>
    </row>
    <row r="28" spans="1:3" s="77" customFormat="1" ht="82.5" customHeight="1" x14ac:dyDescent="0.25">
      <c r="A28" s="146" t="s">
        <v>33</v>
      </c>
      <c r="B28" s="146"/>
      <c r="C28" s="146"/>
    </row>
  </sheetData>
  <mergeCells count="10">
    <mergeCell ref="A4:C4"/>
    <mergeCell ref="A6:C6"/>
    <mergeCell ref="A8:C8"/>
    <mergeCell ref="A9:C9"/>
    <mergeCell ref="A10:C10"/>
    <mergeCell ref="A27:C27"/>
    <mergeCell ref="A28:C28"/>
    <mergeCell ref="A26:C26"/>
    <mergeCell ref="A12:C12"/>
    <mergeCell ref="B14:C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6"/>
  <sheetViews>
    <sheetView tabSelected="1" zoomScaleNormal="100" workbookViewId="0">
      <selection activeCell="C17" sqref="C17"/>
    </sheetView>
  </sheetViews>
  <sheetFormatPr defaultColWidth="9.140625" defaultRowHeight="15" x14ac:dyDescent="0.25"/>
  <cols>
    <col min="1" max="1" width="6.5703125" style="1" customWidth="1"/>
    <col min="2" max="2" width="32.85546875" style="2" customWidth="1"/>
    <col min="3" max="3" width="5.85546875" style="3" customWidth="1"/>
    <col min="4" max="4" width="8.5703125" style="3" customWidth="1"/>
    <col min="5" max="5" width="9.28515625" style="17" customWidth="1"/>
    <col min="6" max="6" width="17.7109375" style="12" customWidth="1"/>
    <col min="7" max="7" width="13.42578125" style="2" customWidth="1"/>
    <col min="8" max="8" width="9.140625" style="2"/>
    <col min="9" max="9" width="11" style="2" customWidth="1"/>
    <col min="10" max="10" width="11.5703125" style="2" customWidth="1"/>
    <col min="11" max="16384" width="9.140625" style="2"/>
  </cols>
  <sheetData>
    <row r="1" spans="1:10" ht="15.75" x14ac:dyDescent="0.25">
      <c r="F1" s="21"/>
      <c r="G1" s="158" t="s">
        <v>14</v>
      </c>
      <c r="H1" s="158"/>
      <c r="I1" s="158"/>
      <c r="J1" s="158"/>
    </row>
    <row r="2" spans="1:10" ht="15.75" x14ac:dyDescent="0.25">
      <c r="A2" s="4"/>
      <c r="B2" s="5"/>
      <c r="D2" s="6"/>
      <c r="E2" s="13"/>
      <c r="F2" s="20"/>
      <c r="G2" s="7"/>
      <c r="H2" s="7"/>
      <c r="J2" s="25" t="s">
        <v>6</v>
      </c>
    </row>
    <row r="3" spans="1:10" ht="16.899999999999999" customHeight="1" x14ac:dyDescent="0.25">
      <c r="C3" s="24" t="s">
        <v>7</v>
      </c>
      <c r="G3" s="7"/>
      <c r="H3" s="7"/>
    </row>
    <row r="4" spans="1:10" ht="9.6" customHeight="1" x14ac:dyDescent="0.25">
      <c r="A4" s="9"/>
      <c r="B4" s="8"/>
      <c r="C4" s="19"/>
      <c r="D4" s="18"/>
      <c r="E4" s="14"/>
    </row>
    <row r="5" spans="1:10" ht="67.900000000000006" customHeight="1" x14ac:dyDescent="0.25">
      <c r="A5" s="22" t="s">
        <v>2</v>
      </c>
      <c r="B5" s="22" t="s">
        <v>0</v>
      </c>
      <c r="C5" s="22" t="s">
        <v>3</v>
      </c>
      <c r="D5" s="22" t="s">
        <v>8</v>
      </c>
      <c r="E5" s="22" t="s">
        <v>9</v>
      </c>
      <c r="F5" s="22" t="s">
        <v>4</v>
      </c>
      <c r="G5" s="22" t="s">
        <v>34</v>
      </c>
      <c r="H5" s="23" t="s">
        <v>5</v>
      </c>
      <c r="I5" s="22" t="s">
        <v>11</v>
      </c>
      <c r="J5" s="23" t="s">
        <v>10</v>
      </c>
    </row>
    <row r="6" spans="1:10" ht="89.25" customHeight="1" x14ac:dyDescent="0.25">
      <c r="A6" s="117">
        <v>8</v>
      </c>
      <c r="B6" s="118" t="s">
        <v>179</v>
      </c>
      <c r="C6" s="119" t="s">
        <v>1</v>
      </c>
      <c r="D6" s="119">
        <v>4</v>
      </c>
      <c r="E6" s="119">
        <v>3</v>
      </c>
      <c r="F6" s="125" t="s">
        <v>181</v>
      </c>
      <c r="G6" s="120" t="s">
        <v>180</v>
      </c>
      <c r="H6" s="121">
        <v>9000</v>
      </c>
      <c r="I6" s="122">
        <f t="shared" ref="I6" si="0">D6*H6</f>
        <v>36000</v>
      </c>
      <c r="J6" s="123">
        <f t="shared" ref="J6" si="1">I6*1.21</f>
        <v>43560</v>
      </c>
    </row>
    <row r="7" spans="1:10" x14ac:dyDescent="0.25">
      <c r="A7" s="78" t="s">
        <v>182</v>
      </c>
      <c r="B7" s="78"/>
      <c r="D7" s="11"/>
      <c r="E7" s="16"/>
      <c r="F7" s="15"/>
    </row>
    <row r="8" spans="1:10" x14ac:dyDescent="0.25">
      <c r="A8" s="10"/>
      <c r="B8" s="7"/>
      <c r="D8" s="11"/>
      <c r="E8" s="16"/>
      <c r="F8" s="15"/>
    </row>
    <row r="9" spans="1:10" x14ac:dyDescent="0.25">
      <c r="A9" s="10"/>
      <c r="B9" s="7"/>
      <c r="D9" s="11"/>
      <c r="E9" s="16"/>
      <c r="F9" s="15"/>
    </row>
    <row r="10" spans="1:10" ht="15.75" x14ac:dyDescent="0.25">
      <c r="A10" s="157"/>
      <c r="B10" s="157"/>
      <c r="C10"/>
      <c r="D10"/>
      <c r="E10"/>
      <c r="F10"/>
      <c r="G10"/>
      <c r="H10" s="27"/>
      <c r="I10" s="28"/>
      <c r="J10" s="28"/>
    </row>
    <row r="11" spans="1:10" x14ac:dyDescent="0.25">
      <c r="A11" s="10"/>
      <c r="B11" s="7"/>
      <c r="D11" s="11"/>
      <c r="E11" s="16"/>
      <c r="F11" s="15"/>
    </row>
    <row r="12" spans="1:10" x14ac:dyDescent="0.25">
      <c r="A12" s="10"/>
      <c r="B12" s="7"/>
      <c r="D12" s="11"/>
      <c r="E12" s="16"/>
      <c r="F12" s="15"/>
    </row>
    <row r="13" spans="1:10" x14ac:dyDescent="0.25">
      <c r="A13" s="10"/>
      <c r="B13" s="7"/>
      <c r="D13" s="11"/>
      <c r="E13" s="16"/>
      <c r="F13" s="15"/>
    </row>
    <row r="14" spans="1:10" x14ac:dyDescent="0.25">
      <c r="A14" s="10"/>
      <c r="B14" s="7"/>
      <c r="D14" s="11"/>
      <c r="E14" s="16"/>
      <c r="F14" s="15"/>
    </row>
    <row r="15" spans="1:10" x14ac:dyDescent="0.25">
      <c r="A15" s="10"/>
      <c r="B15" s="7"/>
      <c r="D15" s="11"/>
      <c r="E15" s="16"/>
      <c r="F15" s="15"/>
    </row>
    <row r="16" spans="1:10" x14ac:dyDescent="0.25">
      <c r="A16" s="10"/>
      <c r="B16" s="7"/>
      <c r="D16" s="11"/>
      <c r="E16" s="16"/>
      <c r="F16" s="15"/>
    </row>
    <row r="17" spans="1:6" x14ac:dyDescent="0.25">
      <c r="A17" s="10"/>
      <c r="B17" s="7"/>
      <c r="D17" s="11"/>
      <c r="E17" s="16"/>
      <c r="F17" s="15"/>
    </row>
    <row r="18" spans="1:6" x14ac:dyDescent="0.25">
      <c r="A18" s="10"/>
      <c r="B18" s="7"/>
      <c r="D18" s="11"/>
      <c r="E18" s="16"/>
      <c r="F18" s="15"/>
    </row>
    <row r="19" spans="1:6" x14ac:dyDescent="0.25">
      <c r="A19" s="10"/>
      <c r="B19" s="7"/>
      <c r="D19" s="11"/>
      <c r="E19" s="16"/>
      <c r="F19" s="15"/>
    </row>
    <row r="20" spans="1:6" x14ac:dyDescent="0.25">
      <c r="A20" s="10"/>
      <c r="B20" s="7"/>
      <c r="D20" s="11"/>
      <c r="E20" s="16"/>
      <c r="F20" s="15"/>
    </row>
    <row r="21" spans="1:6" x14ac:dyDescent="0.25">
      <c r="A21" s="10"/>
      <c r="B21" s="7"/>
      <c r="D21" s="11"/>
      <c r="E21" s="16"/>
      <c r="F21" s="15"/>
    </row>
    <row r="22" spans="1:6" x14ac:dyDescent="0.25">
      <c r="A22" s="10"/>
      <c r="B22" s="7"/>
      <c r="D22" s="11"/>
      <c r="E22" s="16"/>
      <c r="F22" s="15"/>
    </row>
    <row r="23" spans="1:6" x14ac:dyDescent="0.25">
      <c r="A23" s="10"/>
      <c r="B23" s="7"/>
      <c r="D23" s="11"/>
      <c r="E23" s="16"/>
      <c r="F23" s="15"/>
    </row>
    <row r="24" spans="1:6" x14ac:dyDescent="0.25">
      <c r="A24" s="10"/>
      <c r="B24" s="7"/>
      <c r="D24" s="11"/>
      <c r="E24" s="16"/>
      <c r="F24" s="15"/>
    </row>
    <row r="25" spans="1:6" x14ac:dyDescent="0.25">
      <c r="A25" s="10"/>
      <c r="B25" s="7"/>
      <c r="D25" s="11"/>
      <c r="E25" s="16"/>
      <c r="F25" s="15"/>
    </row>
    <row r="26" spans="1:6" x14ac:dyDescent="0.25">
      <c r="A26" s="10"/>
      <c r="B26" s="7"/>
      <c r="D26" s="11"/>
      <c r="E26" s="16"/>
      <c r="F26" s="15"/>
    </row>
    <row r="27" spans="1:6" x14ac:dyDescent="0.25">
      <c r="A27" s="10"/>
      <c r="B27" s="7"/>
      <c r="D27" s="11"/>
      <c r="E27" s="16"/>
      <c r="F27" s="15"/>
    </row>
    <row r="28" spans="1:6" x14ac:dyDescent="0.25">
      <c r="A28" s="10"/>
      <c r="B28" s="7"/>
      <c r="D28" s="11"/>
      <c r="E28" s="16"/>
      <c r="F28" s="15"/>
    </row>
    <row r="29" spans="1:6" x14ac:dyDescent="0.25">
      <c r="A29" s="10"/>
      <c r="B29" s="7"/>
      <c r="D29" s="11"/>
      <c r="E29" s="16"/>
      <c r="F29" s="15"/>
    </row>
    <row r="30" spans="1:6" x14ac:dyDescent="0.25">
      <c r="A30" s="10"/>
      <c r="B30" s="7"/>
      <c r="D30" s="11"/>
      <c r="E30" s="16"/>
      <c r="F30" s="15"/>
    </row>
    <row r="31" spans="1:6" x14ac:dyDescent="0.25">
      <c r="A31" s="10"/>
      <c r="B31" s="7"/>
      <c r="D31" s="11"/>
      <c r="E31" s="16"/>
      <c r="F31" s="15"/>
    </row>
    <row r="32" spans="1:6" x14ac:dyDescent="0.25">
      <c r="A32" s="10"/>
      <c r="B32" s="7"/>
      <c r="D32" s="11"/>
      <c r="E32" s="16"/>
      <c r="F32" s="15"/>
    </row>
    <row r="33" spans="1:6" x14ac:dyDescent="0.25">
      <c r="A33" s="10"/>
      <c r="B33" s="7"/>
      <c r="D33" s="11"/>
      <c r="E33" s="16"/>
      <c r="F33" s="15"/>
    </row>
    <row r="34" spans="1:6" x14ac:dyDescent="0.25">
      <c r="A34" s="10"/>
      <c r="B34" s="7"/>
      <c r="D34" s="11"/>
      <c r="E34" s="16"/>
      <c r="F34" s="15"/>
    </row>
    <row r="35" spans="1:6" x14ac:dyDescent="0.25">
      <c r="A35" s="10"/>
      <c r="B35" s="7"/>
      <c r="D35" s="11"/>
      <c r="E35" s="16"/>
      <c r="F35" s="15"/>
    </row>
    <row r="36" spans="1:6" x14ac:dyDescent="0.25">
      <c r="A36" s="10"/>
      <c r="B36" s="7"/>
      <c r="D36" s="11"/>
      <c r="E36" s="16"/>
      <c r="F36" s="15"/>
    </row>
    <row r="37" spans="1:6" x14ac:dyDescent="0.25">
      <c r="A37" s="10"/>
      <c r="B37" s="7"/>
      <c r="D37" s="11"/>
      <c r="E37" s="16"/>
      <c r="F37" s="15"/>
    </row>
    <row r="38" spans="1:6" x14ac:dyDescent="0.25">
      <c r="A38" s="10"/>
      <c r="B38" s="7"/>
      <c r="D38" s="11"/>
      <c r="E38" s="16"/>
      <c r="F38" s="15"/>
    </row>
    <row r="39" spans="1:6" x14ac:dyDescent="0.25">
      <c r="A39" s="10"/>
      <c r="B39" s="7"/>
      <c r="D39" s="11"/>
      <c r="E39" s="16"/>
      <c r="F39" s="15"/>
    </row>
    <row r="40" spans="1:6" x14ac:dyDescent="0.25">
      <c r="A40" s="10"/>
      <c r="B40" s="7"/>
      <c r="D40" s="11"/>
      <c r="E40" s="16"/>
      <c r="F40" s="15"/>
    </row>
    <row r="41" spans="1:6" x14ac:dyDescent="0.25">
      <c r="A41" s="10"/>
      <c r="B41" s="7"/>
      <c r="D41" s="11"/>
      <c r="E41" s="16"/>
      <c r="F41" s="15"/>
    </row>
    <row r="42" spans="1:6" x14ac:dyDescent="0.25">
      <c r="A42" s="10"/>
      <c r="B42" s="7"/>
      <c r="D42" s="11"/>
      <c r="E42" s="16"/>
      <c r="F42" s="15"/>
    </row>
    <row r="43" spans="1:6" x14ac:dyDescent="0.25">
      <c r="A43" s="10"/>
      <c r="B43" s="7"/>
      <c r="D43" s="11"/>
      <c r="E43" s="16"/>
      <c r="F43" s="15"/>
    </row>
    <row r="44" spans="1:6" x14ac:dyDescent="0.25">
      <c r="A44" s="10"/>
      <c r="B44" s="7"/>
      <c r="D44" s="11"/>
      <c r="E44" s="16"/>
      <c r="F44" s="15"/>
    </row>
    <row r="45" spans="1:6" x14ac:dyDescent="0.25">
      <c r="A45" s="10"/>
      <c r="B45" s="7"/>
      <c r="D45" s="11"/>
      <c r="E45" s="16"/>
      <c r="F45" s="15"/>
    </row>
    <row r="46" spans="1:6" x14ac:dyDescent="0.25">
      <c r="A46" s="10"/>
      <c r="B46" s="7"/>
      <c r="D46" s="11"/>
      <c r="E46" s="16"/>
      <c r="F46" s="15"/>
    </row>
    <row r="47" spans="1:6" x14ac:dyDescent="0.25">
      <c r="A47" s="10"/>
      <c r="B47" s="7"/>
      <c r="D47" s="11"/>
      <c r="E47" s="16"/>
      <c r="F47" s="15"/>
    </row>
    <row r="48" spans="1:6" x14ac:dyDescent="0.25">
      <c r="A48" s="10"/>
      <c r="B48" s="7"/>
      <c r="D48" s="11"/>
      <c r="E48" s="16"/>
      <c r="F48" s="15"/>
    </row>
    <row r="49" spans="1:6" x14ac:dyDescent="0.25">
      <c r="A49" s="10"/>
      <c r="B49" s="7"/>
      <c r="D49" s="11"/>
      <c r="E49" s="16"/>
      <c r="F49" s="15"/>
    </row>
    <row r="50" spans="1:6" x14ac:dyDescent="0.25">
      <c r="A50" s="10"/>
      <c r="B50" s="7"/>
      <c r="D50" s="11"/>
      <c r="E50" s="16"/>
      <c r="F50" s="15"/>
    </row>
    <row r="51" spans="1:6" x14ac:dyDescent="0.25">
      <c r="A51" s="10"/>
      <c r="B51" s="7"/>
      <c r="D51" s="11"/>
      <c r="E51" s="16"/>
      <c r="F51" s="15"/>
    </row>
    <row r="52" spans="1:6" x14ac:dyDescent="0.25">
      <c r="A52" s="10"/>
      <c r="B52" s="7"/>
      <c r="D52" s="11"/>
      <c r="E52" s="16"/>
      <c r="F52" s="15"/>
    </row>
    <row r="53" spans="1:6" x14ac:dyDescent="0.25">
      <c r="A53" s="10"/>
      <c r="B53" s="7"/>
      <c r="D53" s="11"/>
      <c r="E53" s="16"/>
      <c r="F53" s="15"/>
    </row>
    <row r="54" spans="1:6" x14ac:dyDescent="0.25">
      <c r="A54" s="10"/>
      <c r="B54" s="7"/>
      <c r="D54" s="11"/>
      <c r="E54" s="16"/>
      <c r="F54" s="15"/>
    </row>
    <row r="55" spans="1:6" x14ac:dyDescent="0.25">
      <c r="A55" s="10"/>
      <c r="B55" s="7"/>
      <c r="D55" s="11"/>
      <c r="E55" s="16"/>
      <c r="F55" s="15"/>
    </row>
    <row r="56" spans="1:6" x14ac:dyDescent="0.25">
      <c r="A56" s="10"/>
      <c r="B56" s="7"/>
      <c r="D56" s="11"/>
      <c r="E56" s="16"/>
      <c r="F56" s="15"/>
    </row>
    <row r="57" spans="1:6" x14ac:dyDescent="0.25">
      <c r="A57" s="10"/>
      <c r="B57" s="7"/>
      <c r="D57" s="11"/>
      <c r="E57" s="16"/>
      <c r="F57" s="15"/>
    </row>
    <row r="58" spans="1:6" x14ac:dyDescent="0.25">
      <c r="A58" s="10"/>
      <c r="B58" s="7"/>
      <c r="D58" s="11"/>
      <c r="E58" s="16"/>
      <c r="F58" s="15"/>
    </row>
    <row r="59" spans="1:6" x14ac:dyDescent="0.25">
      <c r="A59" s="10"/>
      <c r="B59" s="7"/>
      <c r="D59" s="11"/>
      <c r="E59" s="16"/>
      <c r="F59" s="15"/>
    </row>
    <row r="60" spans="1:6" x14ac:dyDescent="0.25">
      <c r="A60" s="10"/>
      <c r="B60" s="7"/>
      <c r="D60" s="11"/>
      <c r="E60" s="16"/>
      <c r="F60" s="15"/>
    </row>
    <row r="61" spans="1:6" x14ac:dyDescent="0.25">
      <c r="A61" s="10"/>
      <c r="B61" s="7"/>
      <c r="D61" s="11"/>
      <c r="E61" s="16"/>
      <c r="F61" s="15"/>
    </row>
    <row r="62" spans="1:6" x14ac:dyDescent="0.25">
      <c r="A62" s="10"/>
      <c r="B62" s="7"/>
      <c r="D62" s="11"/>
      <c r="E62" s="16"/>
      <c r="F62" s="15"/>
    </row>
    <row r="63" spans="1:6" x14ac:dyDescent="0.25">
      <c r="A63" s="10"/>
      <c r="B63" s="7"/>
      <c r="D63" s="11"/>
      <c r="E63" s="16"/>
      <c r="F63" s="15"/>
    </row>
    <row r="64" spans="1:6" x14ac:dyDescent="0.25">
      <c r="A64" s="10"/>
      <c r="B64" s="7"/>
      <c r="D64" s="11"/>
      <c r="E64" s="16"/>
      <c r="F64" s="15"/>
    </row>
    <row r="65" spans="1:6" x14ac:dyDescent="0.25">
      <c r="A65" s="10"/>
      <c r="B65" s="7"/>
      <c r="D65" s="11"/>
      <c r="E65" s="16"/>
      <c r="F65" s="15"/>
    </row>
    <row r="66" spans="1:6" x14ac:dyDescent="0.25">
      <c r="A66" s="10"/>
      <c r="B66" s="7"/>
      <c r="D66" s="11"/>
      <c r="E66" s="16"/>
      <c r="F66" s="15"/>
    </row>
    <row r="67" spans="1:6" x14ac:dyDescent="0.25">
      <c r="A67" s="10"/>
      <c r="B67" s="7"/>
      <c r="D67" s="11"/>
      <c r="E67" s="16"/>
      <c r="F67" s="15"/>
    </row>
    <row r="68" spans="1:6" x14ac:dyDescent="0.25">
      <c r="A68" s="10"/>
      <c r="B68" s="7"/>
      <c r="D68" s="11"/>
      <c r="E68" s="16"/>
      <c r="F68" s="15"/>
    </row>
    <row r="69" spans="1:6" x14ac:dyDescent="0.25">
      <c r="A69" s="10"/>
      <c r="B69" s="7"/>
      <c r="D69" s="11"/>
      <c r="E69" s="16"/>
      <c r="F69" s="15"/>
    </row>
    <row r="70" spans="1:6" x14ac:dyDescent="0.25">
      <c r="A70" s="10"/>
      <c r="B70" s="7"/>
      <c r="D70" s="11"/>
      <c r="E70" s="16"/>
      <c r="F70" s="15"/>
    </row>
    <row r="71" spans="1:6" x14ac:dyDescent="0.25">
      <c r="A71" s="10"/>
      <c r="B71" s="7"/>
      <c r="D71" s="11"/>
      <c r="E71" s="16"/>
      <c r="F71" s="15"/>
    </row>
    <row r="72" spans="1:6" x14ac:dyDescent="0.25">
      <c r="A72" s="10"/>
      <c r="B72" s="7"/>
      <c r="D72" s="11"/>
      <c r="E72" s="16"/>
      <c r="F72" s="15"/>
    </row>
    <row r="73" spans="1:6" x14ac:dyDescent="0.25">
      <c r="A73" s="10"/>
      <c r="B73" s="7"/>
      <c r="D73" s="11"/>
      <c r="E73" s="16"/>
      <c r="F73" s="15"/>
    </row>
    <row r="74" spans="1:6" x14ac:dyDescent="0.25">
      <c r="A74" s="10"/>
      <c r="B74" s="7"/>
      <c r="D74" s="11"/>
      <c r="E74" s="16"/>
      <c r="F74" s="15"/>
    </row>
    <row r="75" spans="1:6" x14ac:dyDescent="0.25">
      <c r="A75" s="10"/>
      <c r="B75" s="7"/>
      <c r="D75" s="11"/>
      <c r="E75" s="16"/>
      <c r="F75" s="15"/>
    </row>
    <row r="76" spans="1:6" x14ac:dyDescent="0.25">
      <c r="A76" s="10"/>
      <c r="B76" s="7"/>
      <c r="D76" s="11"/>
      <c r="E76" s="16"/>
      <c r="F76" s="15"/>
    </row>
    <row r="77" spans="1:6" x14ac:dyDescent="0.25">
      <c r="A77" s="10"/>
      <c r="B77" s="7"/>
      <c r="D77" s="11"/>
      <c r="E77" s="16"/>
      <c r="F77" s="15"/>
    </row>
    <row r="78" spans="1:6" x14ac:dyDescent="0.25">
      <c r="A78" s="10"/>
      <c r="B78" s="7"/>
      <c r="D78" s="11"/>
      <c r="E78" s="16"/>
      <c r="F78" s="15"/>
    </row>
    <row r="79" spans="1:6" x14ac:dyDescent="0.25">
      <c r="A79" s="10"/>
      <c r="B79" s="7"/>
      <c r="D79" s="11"/>
      <c r="E79" s="16"/>
      <c r="F79" s="15"/>
    </row>
    <row r="80" spans="1:6" x14ac:dyDescent="0.25">
      <c r="A80" s="10"/>
      <c r="B80" s="7"/>
      <c r="D80" s="11"/>
      <c r="E80" s="16"/>
      <c r="F80" s="15"/>
    </row>
    <row r="81" spans="1:6" x14ac:dyDescent="0.25">
      <c r="A81" s="10"/>
      <c r="B81" s="7"/>
      <c r="D81" s="11"/>
      <c r="E81" s="16"/>
      <c r="F81" s="15"/>
    </row>
    <row r="82" spans="1:6" x14ac:dyDescent="0.25">
      <c r="A82" s="10"/>
      <c r="B82" s="7"/>
      <c r="D82" s="11"/>
      <c r="E82" s="16"/>
      <c r="F82" s="15"/>
    </row>
    <row r="83" spans="1:6" x14ac:dyDescent="0.25">
      <c r="A83" s="10"/>
      <c r="B83" s="7"/>
      <c r="D83" s="11"/>
      <c r="E83" s="16"/>
      <c r="F83" s="15"/>
    </row>
    <row r="84" spans="1:6" x14ac:dyDescent="0.25">
      <c r="A84" s="10"/>
      <c r="B84" s="7"/>
      <c r="D84" s="11"/>
      <c r="E84" s="16"/>
      <c r="F84" s="15"/>
    </row>
    <row r="85" spans="1:6" x14ac:dyDescent="0.25">
      <c r="A85" s="10"/>
      <c r="B85" s="7"/>
      <c r="D85" s="11"/>
      <c r="E85" s="16"/>
      <c r="F85" s="15"/>
    </row>
    <row r="86" spans="1:6" x14ac:dyDescent="0.25">
      <c r="A86" s="10"/>
      <c r="B86" s="7"/>
      <c r="D86" s="11"/>
      <c r="E86" s="16"/>
      <c r="F86" s="15"/>
    </row>
    <row r="87" spans="1:6" x14ac:dyDescent="0.25">
      <c r="A87" s="10"/>
      <c r="B87" s="7"/>
      <c r="D87" s="11"/>
      <c r="E87" s="16"/>
      <c r="F87" s="15"/>
    </row>
    <row r="88" spans="1:6" x14ac:dyDescent="0.25">
      <c r="A88" s="10"/>
      <c r="B88" s="7"/>
      <c r="D88" s="11"/>
      <c r="E88" s="16"/>
      <c r="F88" s="15"/>
    </row>
    <row r="89" spans="1:6" x14ac:dyDescent="0.25">
      <c r="A89" s="10"/>
      <c r="B89" s="7"/>
      <c r="D89" s="11"/>
      <c r="E89" s="16"/>
      <c r="F89" s="15"/>
    </row>
    <row r="90" spans="1:6" x14ac:dyDescent="0.25">
      <c r="A90" s="10"/>
      <c r="B90" s="7"/>
      <c r="D90" s="11"/>
      <c r="E90" s="16"/>
      <c r="F90" s="15"/>
    </row>
    <row r="91" spans="1:6" x14ac:dyDescent="0.25">
      <c r="A91" s="10"/>
      <c r="B91" s="7"/>
      <c r="D91" s="11"/>
      <c r="E91" s="16"/>
      <c r="F91" s="15"/>
    </row>
    <row r="92" spans="1:6" x14ac:dyDescent="0.25">
      <c r="A92" s="10"/>
      <c r="B92" s="7"/>
      <c r="D92" s="11"/>
      <c r="E92" s="16"/>
      <c r="F92" s="15"/>
    </row>
    <row r="93" spans="1:6" x14ac:dyDescent="0.25">
      <c r="A93" s="10"/>
      <c r="B93" s="7"/>
      <c r="D93" s="11"/>
      <c r="E93" s="16"/>
      <c r="F93" s="15"/>
    </row>
    <row r="94" spans="1:6" x14ac:dyDescent="0.25">
      <c r="A94" s="10"/>
      <c r="B94" s="7"/>
      <c r="D94" s="11"/>
      <c r="E94" s="16"/>
      <c r="F94" s="15"/>
    </row>
    <row r="95" spans="1:6" x14ac:dyDescent="0.25">
      <c r="A95" s="10"/>
      <c r="B95" s="7"/>
      <c r="D95" s="11"/>
      <c r="E95" s="16"/>
      <c r="F95" s="15"/>
    </row>
    <row r="96" spans="1:6" x14ac:dyDescent="0.25">
      <c r="A96" s="10"/>
      <c r="B96" s="7"/>
      <c r="D96" s="11"/>
      <c r="E96" s="16"/>
      <c r="F96" s="15"/>
    </row>
    <row r="97" spans="1:6" x14ac:dyDescent="0.25">
      <c r="A97" s="10"/>
      <c r="B97" s="7"/>
      <c r="D97" s="11"/>
      <c r="E97" s="16"/>
      <c r="F97" s="15"/>
    </row>
    <row r="98" spans="1:6" x14ac:dyDescent="0.25">
      <c r="A98" s="10"/>
      <c r="B98" s="7"/>
      <c r="D98" s="11"/>
      <c r="E98" s="16"/>
      <c r="F98" s="15"/>
    </row>
    <row r="99" spans="1:6" x14ac:dyDescent="0.25">
      <c r="A99" s="10"/>
      <c r="B99" s="7"/>
      <c r="D99" s="11"/>
      <c r="E99" s="16"/>
      <c r="F99" s="15"/>
    </row>
    <row r="100" spans="1:6" x14ac:dyDescent="0.25">
      <c r="A100" s="10"/>
      <c r="B100" s="7"/>
      <c r="D100" s="11"/>
      <c r="E100" s="16"/>
      <c r="F100" s="15"/>
    </row>
    <row r="101" spans="1:6" x14ac:dyDescent="0.25">
      <c r="A101" s="10"/>
      <c r="B101" s="7"/>
      <c r="D101" s="11"/>
      <c r="E101" s="16"/>
      <c r="F101" s="15"/>
    </row>
    <row r="102" spans="1:6" x14ac:dyDescent="0.25">
      <c r="A102" s="10"/>
      <c r="B102" s="7"/>
      <c r="D102" s="11"/>
      <c r="E102" s="16"/>
      <c r="F102" s="15"/>
    </row>
    <row r="103" spans="1:6" x14ac:dyDescent="0.25">
      <c r="A103" s="10"/>
      <c r="B103" s="7"/>
      <c r="D103" s="11"/>
      <c r="E103" s="16"/>
      <c r="F103" s="15"/>
    </row>
    <row r="104" spans="1:6" x14ac:dyDescent="0.25">
      <c r="A104" s="10"/>
      <c r="B104" s="7"/>
      <c r="D104" s="11"/>
      <c r="E104" s="16"/>
      <c r="F104" s="15"/>
    </row>
    <row r="105" spans="1:6" x14ac:dyDescent="0.25">
      <c r="A105" s="10"/>
      <c r="B105" s="7"/>
      <c r="D105" s="11"/>
      <c r="E105" s="16"/>
      <c r="F105" s="15"/>
    </row>
    <row r="106" spans="1:6" x14ac:dyDescent="0.25">
      <c r="A106" s="10"/>
      <c r="B106" s="7"/>
      <c r="D106" s="11"/>
      <c r="E106" s="16"/>
      <c r="F106" s="15"/>
    </row>
    <row r="107" spans="1:6" x14ac:dyDescent="0.25">
      <c r="A107" s="10"/>
      <c r="B107" s="7"/>
      <c r="D107" s="11"/>
      <c r="E107" s="16"/>
      <c r="F107" s="15"/>
    </row>
    <row r="108" spans="1:6" x14ac:dyDescent="0.25">
      <c r="A108" s="10"/>
      <c r="B108" s="7"/>
      <c r="D108" s="11"/>
      <c r="E108" s="16"/>
      <c r="F108" s="15"/>
    </row>
    <row r="109" spans="1:6" x14ac:dyDescent="0.25">
      <c r="A109" s="10"/>
      <c r="B109" s="7"/>
      <c r="D109" s="11"/>
      <c r="E109" s="16"/>
      <c r="F109" s="15"/>
    </row>
    <row r="110" spans="1:6" x14ac:dyDescent="0.25">
      <c r="A110" s="10"/>
      <c r="B110" s="7"/>
      <c r="D110" s="11"/>
      <c r="E110" s="16"/>
      <c r="F110" s="15"/>
    </row>
    <row r="111" spans="1:6" x14ac:dyDescent="0.25">
      <c r="A111" s="10"/>
      <c r="B111" s="7"/>
      <c r="D111" s="11"/>
      <c r="E111" s="16"/>
      <c r="F111" s="15"/>
    </row>
    <row r="112" spans="1:6" x14ac:dyDescent="0.25">
      <c r="A112" s="10"/>
      <c r="B112" s="7"/>
      <c r="D112" s="11"/>
      <c r="E112" s="16"/>
      <c r="F112" s="15"/>
    </row>
    <row r="113" spans="1:6" x14ac:dyDescent="0.25">
      <c r="A113" s="10"/>
      <c r="B113" s="7"/>
      <c r="D113" s="11"/>
      <c r="E113" s="16"/>
      <c r="F113" s="15"/>
    </row>
    <row r="114" spans="1:6" x14ac:dyDescent="0.25">
      <c r="A114" s="10"/>
      <c r="B114" s="7"/>
      <c r="D114" s="11"/>
      <c r="E114" s="16"/>
      <c r="F114" s="15"/>
    </row>
    <row r="115" spans="1:6" x14ac:dyDescent="0.25">
      <c r="A115" s="10"/>
      <c r="B115" s="7"/>
      <c r="D115" s="11"/>
      <c r="E115" s="16"/>
      <c r="F115" s="15"/>
    </row>
    <row r="116" spans="1:6" x14ac:dyDescent="0.25">
      <c r="A116" s="10"/>
      <c r="B116" s="7"/>
      <c r="D116" s="11"/>
      <c r="E116" s="16"/>
      <c r="F116" s="15"/>
    </row>
    <row r="117" spans="1:6" x14ac:dyDescent="0.25">
      <c r="A117" s="10"/>
      <c r="B117" s="7"/>
      <c r="D117" s="11"/>
      <c r="E117" s="16"/>
      <c r="F117" s="15"/>
    </row>
    <row r="118" spans="1:6" x14ac:dyDescent="0.25">
      <c r="A118" s="10"/>
      <c r="B118" s="7"/>
      <c r="D118" s="11"/>
      <c r="E118" s="16"/>
      <c r="F118" s="15"/>
    </row>
    <row r="119" spans="1:6" x14ac:dyDescent="0.25">
      <c r="A119" s="10"/>
      <c r="B119" s="7"/>
      <c r="D119" s="11"/>
      <c r="E119" s="16"/>
      <c r="F119" s="15"/>
    </row>
    <row r="120" spans="1:6" x14ac:dyDescent="0.25">
      <c r="A120" s="10"/>
      <c r="B120" s="7"/>
      <c r="D120" s="11"/>
      <c r="E120" s="16"/>
      <c r="F120" s="15"/>
    </row>
    <row r="121" spans="1:6" x14ac:dyDescent="0.25">
      <c r="A121" s="10"/>
      <c r="B121" s="7"/>
      <c r="D121" s="11"/>
      <c r="E121" s="16"/>
      <c r="F121" s="15"/>
    </row>
    <row r="122" spans="1:6" x14ac:dyDescent="0.25">
      <c r="A122" s="10"/>
      <c r="B122" s="7"/>
      <c r="D122" s="11"/>
      <c r="E122" s="16"/>
      <c r="F122" s="15"/>
    </row>
    <row r="123" spans="1:6" x14ac:dyDescent="0.25">
      <c r="A123" s="10"/>
      <c r="B123" s="7"/>
      <c r="D123" s="11"/>
      <c r="E123" s="16"/>
      <c r="F123" s="15"/>
    </row>
    <row r="124" spans="1:6" x14ac:dyDescent="0.25">
      <c r="A124" s="10"/>
      <c r="B124" s="7"/>
      <c r="D124" s="11"/>
      <c r="E124" s="16"/>
      <c r="F124" s="15"/>
    </row>
    <row r="125" spans="1:6" x14ac:dyDescent="0.25">
      <c r="A125" s="10"/>
      <c r="B125" s="7"/>
      <c r="D125" s="11"/>
      <c r="E125" s="16"/>
      <c r="F125" s="15"/>
    </row>
    <row r="126" spans="1:6" x14ac:dyDescent="0.25">
      <c r="A126" s="10"/>
      <c r="B126" s="7"/>
      <c r="D126" s="11"/>
      <c r="E126" s="16"/>
      <c r="F126" s="15"/>
    </row>
    <row r="127" spans="1:6" x14ac:dyDescent="0.25">
      <c r="A127" s="10"/>
      <c r="B127" s="7"/>
      <c r="D127" s="11"/>
      <c r="E127" s="16"/>
      <c r="F127" s="15"/>
    </row>
    <row r="128" spans="1:6" x14ac:dyDescent="0.25">
      <c r="A128" s="10"/>
      <c r="B128" s="7"/>
      <c r="D128" s="11"/>
      <c r="E128" s="16"/>
      <c r="F128" s="15"/>
    </row>
    <row r="129" spans="1:6" x14ac:dyDescent="0.25">
      <c r="A129" s="10"/>
      <c r="B129" s="7"/>
      <c r="D129" s="11"/>
      <c r="E129" s="16"/>
      <c r="F129" s="15"/>
    </row>
    <row r="130" spans="1:6" x14ac:dyDescent="0.25">
      <c r="A130" s="10"/>
      <c r="B130" s="7"/>
      <c r="D130" s="11"/>
      <c r="E130" s="16"/>
      <c r="F130" s="15"/>
    </row>
    <row r="131" spans="1:6" x14ac:dyDescent="0.25">
      <c r="A131" s="10"/>
      <c r="B131" s="7"/>
      <c r="D131" s="11"/>
      <c r="E131" s="16"/>
      <c r="F131" s="15"/>
    </row>
    <row r="132" spans="1:6" x14ac:dyDescent="0.25">
      <c r="A132" s="10"/>
      <c r="B132" s="7"/>
      <c r="D132" s="11"/>
      <c r="E132" s="16"/>
      <c r="F132" s="15"/>
    </row>
    <row r="133" spans="1:6" x14ac:dyDescent="0.25">
      <c r="A133" s="10"/>
      <c r="B133" s="7"/>
      <c r="D133" s="11"/>
      <c r="E133" s="16"/>
      <c r="F133" s="15"/>
    </row>
    <row r="134" spans="1:6" x14ac:dyDescent="0.25">
      <c r="A134" s="10"/>
      <c r="B134" s="7"/>
      <c r="D134" s="11"/>
      <c r="E134" s="16"/>
      <c r="F134" s="15"/>
    </row>
    <row r="135" spans="1:6" x14ac:dyDescent="0.25">
      <c r="A135" s="10"/>
      <c r="B135" s="7"/>
      <c r="D135" s="11"/>
      <c r="E135" s="16"/>
      <c r="F135" s="15"/>
    </row>
    <row r="136" spans="1:6" x14ac:dyDescent="0.25">
      <c r="A136" s="10"/>
      <c r="B136" s="7"/>
      <c r="D136" s="11"/>
      <c r="E136" s="16"/>
      <c r="F136" s="15"/>
    </row>
    <row r="137" spans="1:6" x14ac:dyDescent="0.25">
      <c r="A137" s="10"/>
      <c r="B137" s="7"/>
      <c r="D137" s="11"/>
      <c r="E137" s="16"/>
      <c r="F137" s="15"/>
    </row>
    <row r="138" spans="1:6" x14ac:dyDescent="0.25">
      <c r="A138" s="10"/>
      <c r="B138" s="7"/>
      <c r="D138" s="11"/>
      <c r="E138" s="16"/>
      <c r="F138" s="15"/>
    </row>
    <row r="139" spans="1:6" x14ac:dyDescent="0.25">
      <c r="A139" s="10"/>
      <c r="B139" s="7"/>
      <c r="D139" s="11"/>
      <c r="E139" s="16"/>
      <c r="F139" s="15"/>
    </row>
    <row r="140" spans="1:6" x14ac:dyDescent="0.25">
      <c r="A140" s="10"/>
      <c r="B140" s="7"/>
      <c r="D140" s="11"/>
      <c r="E140" s="16"/>
      <c r="F140" s="15"/>
    </row>
    <row r="141" spans="1:6" x14ac:dyDescent="0.25">
      <c r="A141" s="10"/>
      <c r="B141" s="7"/>
      <c r="D141" s="11"/>
      <c r="E141" s="16"/>
      <c r="F141" s="15"/>
    </row>
    <row r="142" spans="1:6" x14ac:dyDescent="0.25">
      <c r="A142" s="10"/>
      <c r="B142" s="7"/>
      <c r="D142" s="11"/>
      <c r="E142" s="16"/>
      <c r="F142" s="15"/>
    </row>
    <row r="143" spans="1:6" x14ac:dyDescent="0.25">
      <c r="A143" s="10"/>
      <c r="B143" s="7"/>
      <c r="D143" s="11"/>
      <c r="E143" s="16"/>
      <c r="F143" s="15"/>
    </row>
    <row r="144" spans="1:6" x14ac:dyDescent="0.25">
      <c r="A144" s="10"/>
      <c r="B144" s="7"/>
      <c r="D144" s="11"/>
      <c r="E144" s="16"/>
      <c r="F144" s="15"/>
    </row>
    <row r="145" spans="1:6" x14ac:dyDescent="0.25">
      <c r="A145" s="10"/>
      <c r="B145" s="7"/>
      <c r="D145" s="11"/>
      <c r="E145" s="16"/>
      <c r="F145" s="15"/>
    </row>
    <row r="146" spans="1:6" x14ac:dyDescent="0.25">
      <c r="A146" s="10"/>
      <c r="B146" s="7"/>
      <c r="D146" s="11"/>
      <c r="E146" s="16"/>
      <c r="F146" s="15"/>
    </row>
    <row r="147" spans="1:6" x14ac:dyDescent="0.25">
      <c r="A147" s="10"/>
      <c r="B147" s="7"/>
      <c r="D147" s="11"/>
      <c r="E147" s="16"/>
      <c r="F147" s="15"/>
    </row>
    <row r="148" spans="1:6" x14ac:dyDescent="0.25">
      <c r="A148" s="10"/>
      <c r="B148" s="7"/>
      <c r="D148" s="11"/>
      <c r="E148" s="16"/>
      <c r="F148" s="15"/>
    </row>
    <row r="149" spans="1:6" x14ac:dyDescent="0.25">
      <c r="A149" s="10"/>
      <c r="B149" s="7"/>
      <c r="D149" s="11"/>
      <c r="E149" s="16"/>
      <c r="F149" s="15"/>
    </row>
    <row r="150" spans="1:6" x14ac:dyDescent="0.25">
      <c r="A150" s="10"/>
      <c r="B150" s="7"/>
      <c r="D150" s="11"/>
      <c r="E150" s="16"/>
      <c r="F150" s="15"/>
    </row>
    <row r="151" spans="1:6" x14ac:dyDescent="0.25">
      <c r="A151" s="10"/>
      <c r="B151" s="7"/>
      <c r="D151" s="11"/>
      <c r="E151" s="16"/>
      <c r="F151" s="15"/>
    </row>
    <row r="152" spans="1:6" x14ac:dyDescent="0.25">
      <c r="A152" s="10"/>
      <c r="B152" s="7"/>
      <c r="D152" s="11"/>
      <c r="E152" s="16"/>
      <c r="F152" s="15"/>
    </row>
    <row r="153" spans="1:6" x14ac:dyDescent="0.25">
      <c r="A153" s="10"/>
      <c r="B153" s="7"/>
      <c r="D153" s="11"/>
      <c r="E153" s="16"/>
      <c r="F153" s="15"/>
    </row>
    <row r="154" spans="1:6" x14ac:dyDescent="0.25">
      <c r="A154" s="10"/>
      <c r="B154" s="7"/>
      <c r="D154" s="11"/>
      <c r="E154" s="16"/>
      <c r="F154" s="15"/>
    </row>
    <row r="155" spans="1:6" x14ac:dyDescent="0.25">
      <c r="A155" s="10"/>
      <c r="B155" s="7"/>
      <c r="D155" s="11"/>
      <c r="E155" s="16"/>
      <c r="F155" s="15"/>
    </row>
    <row r="156" spans="1:6" x14ac:dyDescent="0.25">
      <c r="A156" s="10"/>
      <c r="B156" s="7"/>
      <c r="D156" s="11"/>
      <c r="E156" s="16"/>
      <c r="F156" s="15"/>
    </row>
    <row r="157" spans="1:6" x14ac:dyDescent="0.25">
      <c r="A157" s="10"/>
      <c r="B157" s="7"/>
      <c r="D157" s="11"/>
      <c r="E157" s="16"/>
      <c r="F157" s="15"/>
    </row>
    <row r="158" spans="1:6" x14ac:dyDescent="0.25">
      <c r="A158" s="10"/>
      <c r="B158" s="7"/>
      <c r="D158" s="11"/>
      <c r="E158" s="16"/>
      <c r="F158" s="15"/>
    </row>
    <row r="159" spans="1:6" x14ac:dyDescent="0.25">
      <c r="A159" s="10"/>
      <c r="B159" s="7"/>
      <c r="D159" s="11"/>
      <c r="E159" s="16"/>
      <c r="F159" s="15"/>
    </row>
    <row r="160" spans="1:6" x14ac:dyDescent="0.25">
      <c r="A160" s="10"/>
      <c r="B160" s="7"/>
      <c r="D160" s="11"/>
      <c r="E160" s="16"/>
      <c r="F160" s="15"/>
    </row>
    <row r="161" spans="1:6" x14ac:dyDescent="0.25">
      <c r="A161" s="10"/>
      <c r="B161" s="7"/>
      <c r="D161" s="11"/>
      <c r="E161" s="16"/>
      <c r="F161" s="15"/>
    </row>
    <row r="162" spans="1:6" x14ac:dyDescent="0.25">
      <c r="A162" s="10"/>
      <c r="B162" s="7"/>
      <c r="D162" s="11"/>
      <c r="E162" s="16"/>
      <c r="F162" s="15"/>
    </row>
    <row r="163" spans="1:6" x14ac:dyDescent="0.25">
      <c r="A163" s="10"/>
      <c r="B163" s="7"/>
      <c r="D163" s="11"/>
      <c r="E163" s="16"/>
      <c r="F163" s="15"/>
    </row>
    <row r="164" spans="1:6" x14ac:dyDescent="0.25">
      <c r="A164" s="10"/>
      <c r="B164" s="7"/>
      <c r="D164" s="11"/>
      <c r="E164" s="16"/>
      <c r="F164" s="15"/>
    </row>
    <row r="165" spans="1:6" x14ac:dyDescent="0.25">
      <c r="A165" s="10"/>
      <c r="B165" s="7"/>
      <c r="D165" s="11"/>
      <c r="E165" s="16"/>
      <c r="F165" s="15"/>
    </row>
    <row r="166" spans="1:6" x14ac:dyDescent="0.25">
      <c r="A166" s="10"/>
      <c r="B166" s="7"/>
      <c r="D166" s="11"/>
      <c r="E166" s="16"/>
      <c r="F166" s="15"/>
    </row>
    <row r="167" spans="1:6" x14ac:dyDescent="0.25">
      <c r="A167" s="10"/>
      <c r="B167" s="7"/>
      <c r="D167" s="11"/>
      <c r="E167" s="16"/>
      <c r="F167" s="15"/>
    </row>
    <row r="168" spans="1:6" x14ac:dyDescent="0.25">
      <c r="A168" s="10"/>
      <c r="B168" s="7"/>
      <c r="D168" s="11"/>
      <c r="E168" s="16"/>
      <c r="F168" s="15"/>
    </row>
    <row r="169" spans="1:6" x14ac:dyDescent="0.25">
      <c r="A169" s="10"/>
      <c r="B169" s="7"/>
      <c r="D169" s="11"/>
      <c r="E169" s="16"/>
      <c r="F169" s="15"/>
    </row>
    <row r="170" spans="1:6" x14ac:dyDescent="0.25">
      <c r="A170" s="10"/>
      <c r="B170" s="7"/>
      <c r="D170" s="11"/>
      <c r="E170" s="16"/>
      <c r="F170" s="15"/>
    </row>
    <row r="171" spans="1:6" x14ac:dyDescent="0.25">
      <c r="A171" s="10"/>
      <c r="B171" s="7"/>
      <c r="D171" s="11"/>
      <c r="E171" s="16"/>
      <c r="F171" s="15"/>
    </row>
    <row r="172" spans="1:6" x14ac:dyDescent="0.25">
      <c r="A172" s="10"/>
      <c r="B172" s="7"/>
      <c r="D172" s="11"/>
      <c r="E172" s="16"/>
      <c r="F172" s="15"/>
    </row>
    <row r="173" spans="1:6" x14ac:dyDescent="0.25">
      <c r="A173" s="10"/>
      <c r="B173" s="7"/>
      <c r="D173" s="11"/>
      <c r="E173" s="16"/>
      <c r="F173" s="15"/>
    </row>
    <row r="174" spans="1:6" x14ac:dyDescent="0.25">
      <c r="A174" s="10"/>
      <c r="B174" s="7"/>
      <c r="D174" s="11"/>
      <c r="E174" s="16"/>
      <c r="F174" s="15"/>
    </row>
    <row r="175" spans="1:6" x14ac:dyDescent="0.25">
      <c r="A175" s="10"/>
      <c r="B175" s="7"/>
      <c r="D175" s="11"/>
      <c r="E175" s="16"/>
      <c r="F175" s="15"/>
    </row>
    <row r="176" spans="1:6" x14ac:dyDescent="0.25">
      <c r="A176" s="10"/>
      <c r="B176" s="7"/>
      <c r="D176" s="11"/>
      <c r="E176" s="16"/>
      <c r="F176" s="15"/>
    </row>
    <row r="177" spans="1:6" x14ac:dyDescent="0.25">
      <c r="A177" s="10"/>
      <c r="B177" s="7"/>
      <c r="D177" s="11"/>
      <c r="E177" s="16"/>
      <c r="F177" s="15"/>
    </row>
    <row r="178" spans="1:6" x14ac:dyDescent="0.25">
      <c r="A178" s="10"/>
      <c r="B178" s="7"/>
      <c r="D178" s="11"/>
      <c r="E178" s="16"/>
      <c r="F178" s="15"/>
    </row>
    <row r="179" spans="1:6" x14ac:dyDescent="0.25">
      <c r="A179" s="10"/>
      <c r="B179" s="7"/>
      <c r="D179" s="11"/>
      <c r="E179" s="16"/>
      <c r="F179" s="15"/>
    </row>
    <row r="180" spans="1:6" x14ac:dyDescent="0.25">
      <c r="A180" s="10"/>
      <c r="B180" s="7"/>
      <c r="D180" s="11"/>
      <c r="E180" s="16"/>
      <c r="F180" s="15"/>
    </row>
    <row r="181" spans="1:6" x14ac:dyDescent="0.25">
      <c r="A181" s="10"/>
      <c r="B181" s="7"/>
      <c r="D181" s="11"/>
      <c r="E181" s="16"/>
      <c r="F181" s="15"/>
    </row>
    <row r="182" spans="1:6" x14ac:dyDescent="0.25">
      <c r="A182" s="10"/>
      <c r="B182" s="7"/>
      <c r="D182" s="11"/>
      <c r="E182" s="16"/>
      <c r="F182" s="15"/>
    </row>
    <row r="183" spans="1:6" x14ac:dyDescent="0.25">
      <c r="A183" s="10"/>
      <c r="B183" s="7"/>
      <c r="D183" s="11"/>
      <c r="E183" s="16"/>
      <c r="F183" s="15"/>
    </row>
    <row r="184" spans="1:6" x14ac:dyDescent="0.25">
      <c r="A184" s="10"/>
      <c r="B184" s="7"/>
      <c r="D184" s="11"/>
      <c r="E184" s="16"/>
      <c r="F184" s="15"/>
    </row>
    <row r="185" spans="1:6" x14ac:dyDescent="0.25">
      <c r="A185" s="10"/>
      <c r="B185" s="7"/>
      <c r="D185" s="11"/>
      <c r="E185" s="16"/>
      <c r="F185" s="15"/>
    </row>
    <row r="186" spans="1:6" x14ac:dyDescent="0.25">
      <c r="A186" s="10"/>
      <c r="B186" s="7"/>
      <c r="D186" s="11"/>
      <c r="E186" s="16"/>
      <c r="F186" s="15"/>
    </row>
    <row r="187" spans="1:6" x14ac:dyDescent="0.25">
      <c r="A187" s="10"/>
      <c r="B187" s="7"/>
      <c r="D187" s="11"/>
      <c r="E187" s="16"/>
      <c r="F187" s="15"/>
    </row>
    <row r="188" spans="1:6" x14ac:dyDescent="0.25">
      <c r="A188" s="10"/>
      <c r="B188" s="7"/>
      <c r="D188" s="11"/>
      <c r="E188" s="16"/>
      <c r="F188" s="15"/>
    </row>
    <row r="189" spans="1:6" x14ac:dyDescent="0.25">
      <c r="A189" s="10"/>
      <c r="B189" s="7"/>
      <c r="D189" s="11"/>
      <c r="E189" s="16"/>
      <c r="F189" s="15"/>
    </row>
    <row r="190" spans="1:6" x14ac:dyDescent="0.25">
      <c r="A190" s="10"/>
      <c r="B190" s="7"/>
      <c r="D190" s="11"/>
      <c r="E190" s="16"/>
      <c r="F190" s="15"/>
    </row>
    <row r="191" spans="1:6" x14ac:dyDescent="0.25">
      <c r="A191" s="10"/>
      <c r="B191" s="7"/>
      <c r="D191" s="11"/>
      <c r="E191" s="16"/>
      <c r="F191" s="15"/>
    </row>
    <row r="192" spans="1:6" x14ac:dyDescent="0.25">
      <c r="A192" s="10"/>
      <c r="B192" s="7"/>
      <c r="D192" s="11"/>
      <c r="E192" s="16"/>
      <c r="F192" s="15"/>
    </row>
    <row r="193" spans="1:6" x14ac:dyDescent="0.25">
      <c r="A193" s="10"/>
      <c r="B193" s="7"/>
      <c r="D193" s="11"/>
      <c r="E193" s="16"/>
      <c r="F193" s="15"/>
    </row>
    <row r="194" spans="1:6" x14ac:dyDescent="0.25">
      <c r="A194" s="10"/>
      <c r="B194" s="7"/>
      <c r="D194" s="11"/>
      <c r="E194" s="16"/>
      <c r="F194" s="15"/>
    </row>
    <row r="195" spans="1:6" x14ac:dyDescent="0.25">
      <c r="A195" s="10"/>
      <c r="B195" s="7"/>
      <c r="D195" s="11"/>
      <c r="E195" s="16"/>
      <c r="F195" s="15"/>
    </row>
    <row r="196" spans="1:6" x14ac:dyDescent="0.25">
      <c r="A196" s="10"/>
      <c r="B196" s="7"/>
      <c r="D196" s="11"/>
      <c r="E196" s="16"/>
      <c r="F196" s="15"/>
    </row>
    <row r="197" spans="1:6" x14ac:dyDescent="0.25">
      <c r="A197" s="10"/>
      <c r="B197" s="7"/>
      <c r="D197" s="11"/>
      <c r="E197" s="16"/>
      <c r="F197" s="15"/>
    </row>
    <row r="198" spans="1:6" x14ac:dyDescent="0.25">
      <c r="A198" s="10"/>
      <c r="B198" s="7"/>
      <c r="D198" s="11"/>
      <c r="E198" s="16"/>
      <c r="F198" s="15"/>
    </row>
    <row r="199" spans="1:6" x14ac:dyDescent="0.25">
      <c r="A199" s="10"/>
      <c r="B199" s="7"/>
      <c r="D199" s="11"/>
      <c r="E199" s="16"/>
      <c r="F199" s="15"/>
    </row>
    <row r="200" spans="1:6" x14ac:dyDescent="0.25">
      <c r="A200" s="10"/>
      <c r="B200" s="7"/>
      <c r="D200" s="11"/>
      <c r="E200" s="16"/>
      <c r="F200" s="15"/>
    </row>
    <row r="201" spans="1:6" x14ac:dyDescent="0.25">
      <c r="A201" s="10"/>
      <c r="B201" s="7"/>
      <c r="D201" s="11"/>
      <c r="E201" s="16"/>
      <c r="F201" s="15"/>
    </row>
    <row r="202" spans="1:6" x14ac:dyDescent="0.25">
      <c r="A202" s="10"/>
      <c r="B202" s="7"/>
      <c r="D202" s="11"/>
      <c r="E202" s="16"/>
      <c r="F202" s="15"/>
    </row>
    <row r="203" spans="1:6" x14ac:dyDescent="0.25">
      <c r="A203" s="10"/>
      <c r="B203" s="7"/>
      <c r="D203" s="11"/>
      <c r="E203" s="16"/>
      <c r="F203" s="15"/>
    </row>
    <row r="204" spans="1:6" x14ac:dyDescent="0.25">
      <c r="A204" s="10"/>
      <c r="B204" s="7"/>
      <c r="D204" s="11"/>
      <c r="E204" s="16"/>
      <c r="F204" s="15"/>
    </row>
    <row r="205" spans="1:6" x14ac:dyDescent="0.25">
      <c r="A205" s="10"/>
      <c r="B205" s="7"/>
      <c r="D205" s="11"/>
      <c r="E205" s="16"/>
      <c r="F205" s="15"/>
    </row>
    <row r="206" spans="1:6" x14ac:dyDescent="0.25">
      <c r="A206" s="10"/>
      <c r="B206" s="7"/>
      <c r="D206" s="11"/>
      <c r="E206" s="16"/>
      <c r="F206" s="15"/>
    </row>
    <row r="207" spans="1:6" x14ac:dyDescent="0.25">
      <c r="A207" s="10"/>
      <c r="B207" s="7"/>
      <c r="D207" s="11"/>
      <c r="E207" s="16"/>
      <c r="F207" s="15"/>
    </row>
    <row r="208" spans="1:6" x14ac:dyDescent="0.25">
      <c r="A208" s="10"/>
      <c r="B208" s="7"/>
      <c r="D208" s="11"/>
      <c r="E208" s="16"/>
      <c r="F208" s="15"/>
    </row>
    <row r="209" spans="1:6" x14ac:dyDescent="0.25">
      <c r="A209" s="10"/>
      <c r="B209" s="7"/>
      <c r="D209" s="11"/>
      <c r="E209" s="16"/>
      <c r="F209" s="15"/>
    </row>
    <row r="210" spans="1:6" x14ac:dyDescent="0.25">
      <c r="A210" s="10"/>
      <c r="B210" s="7"/>
      <c r="D210" s="11"/>
      <c r="E210" s="16"/>
      <c r="F210" s="15"/>
    </row>
    <row r="211" spans="1:6" x14ac:dyDescent="0.25">
      <c r="A211" s="10"/>
      <c r="B211" s="7"/>
      <c r="D211" s="11"/>
      <c r="E211" s="16"/>
      <c r="F211" s="15"/>
    </row>
    <row r="212" spans="1:6" x14ac:dyDescent="0.25">
      <c r="A212" s="10"/>
      <c r="B212" s="7"/>
      <c r="D212" s="11"/>
      <c r="E212" s="16"/>
      <c r="F212" s="15"/>
    </row>
    <row r="213" spans="1:6" x14ac:dyDescent="0.25">
      <c r="A213" s="10"/>
      <c r="B213" s="7"/>
      <c r="D213" s="11"/>
      <c r="E213" s="16"/>
      <c r="F213" s="15"/>
    </row>
    <row r="214" spans="1:6" x14ac:dyDescent="0.25">
      <c r="A214" s="10"/>
      <c r="B214" s="7"/>
      <c r="D214" s="11"/>
      <c r="E214" s="16"/>
      <c r="F214" s="15"/>
    </row>
    <row r="215" spans="1:6" x14ac:dyDescent="0.25">
      <c r="A215" s="10"/>
      <c r="B215" s="7"/>
      <c r="D215" s="11"/>
      <c r="E215" s="16"/>
      <c r="F215" s="15"/>
    </row>
    <row r="216" spans="1:6" x14ac:dyDescent="0.25">
      <c r="A216" s="10"/>
      <c r="B216" s="7"/>
      <c r="D216" s="11"/>
      <c r="E216" s="16"/>
      <c r="F216" s="15"/>
    </row>
    <row r="217" spans="1:6" x14ac:dyDescent="0.25">
      <c r="A217" s="10"/>
      <c r="B217" s="7"/>
      <c r="D217" s="11"/>
      <c r="E217" s="16"/>
      <c r="F217" s="15"/>
    </row>
    <row r="218" spans="1:6" x14ac:dyDescent="0.25">
      <c r="A218" s="10"/>
      <c r="B218" s="7"/>
      <c r="D218" s="11"/>
      <c r="E218" s="16"/>
      <c r="F218" s="15"/>
    </row>
    <row r="219" spans="1:6" x14ac:dyDescent="0.25">
      <c r="A219" s="10"/>
      <c r="B219" s="7"/>
      <c r="D219" s="11"/>
      <c r="E219" s="16"/>
      <c r="F219" s="15"/>
    </row>
    <row r="220" spans="1:6" x14ac:dyDescent="0.25">
      <c r="A220" s="10"/>
      <c r="B220" s="7"/>
      <c r="D220" s="11"/>
      <c r="E220" s="16"/>
      <c r="F220" s="15"/>
    </row>
    <row r="221" spans="1:6" x14ac:dyDescent="0.25">
      <c r="A221" s="10"/>
      <c r="B221" s="7"/>
      <c r="D221" s="11"/>
      <c r="E221" s="16"/>
      <c r="F221" s="15"/>
    </row>
    <row r="222" spans="1:6" x14ac:dyDescent="0.25">
      <c r="A222" s="10"/>
      <c r="B222" s="7"/>
      <c r="D222" s="11"/>
      <c r="E222" s="16"/>
      <c r="F222" s="15"/>
    </row>
    <row r="223" spans="1:6" x14ac:dyDescent="0.25">
      <c r="A223" s="10"/>
      <c r="B223" s="7"/>
      <c r="D223" s="11"/>
      <c r="E223" s="16"/>
      <c r="F223" s="15"/>
    </row>
    <row r="224" spans="1:6" x14ac:dyDescent="0.25">
      <c r="A224" s="10"/>
      <c r="B224" s="7"/>
      <c r="D224" s="11"/>
      <c r="E224" s="16"/>
      <c r="F224" s="15"/>
    </row>
    <row r="225" spans="1:6" x14ac:dyDescent="0.25">
      <c r="A225" s="10"/>
      <c r="B225" s="7"/>
      <c r="D225" s="11"/>
      <c r="E225" s="16"/>
      <c r="F225" s="15"/>
    </row>
    <row r="226" spans="1:6" x14ac:dyDescent="0.25">
      <c r="A226" s="10"/>
      <c r="B226" s="7"/>
      <c r="D226" s="11"/>
      <c r="E226" s="16"/>
      <c r="F226" s="15"/>
    </row>
    <row r="227" spans="1:6" x14ac:dyDescent="0.25">
      <c r="A227" s="10"/>
      <c r="B227" s="7"/>
      <c r="D227" s="11"/>
      <c r="E227" s="16"/>
      <c r="F227" s="15"/>
    </row>
    <row r="228" spans="1:6" x14ac:dyDescent="0.25">
      <c r="A228" s="10"/>
      <c r="B228" s="7"/>
      <c r="D228" s="11"/>
      <c r="E228" s="16"/>
      <c r="F228" s="15"/>
    </row>
    <row r="229" spans="1:6" x14ac:dyDescent="0.25">
      <c r="A229" s="10"/>
      <c r="B229" s="7"/>
      <c r="D229" s="11"/>
      <c r="E229" s="16"/>
      <c r="F229" s="15"/>
    </row>
    <row r="230" spans="1:6" x14ac:dyDescent="0.25">
      <c r="A230" s="10"/>
      <c r="B230" s="7"/>
      <c r="D230" s="11"/>
      <c r="E230" s="16"/>
      <c r="F230" s="15"/>
    </row>
    <row r="231" spans="1:6" x14ac:dyDescent="0.25">
      <c r="A231" s="10"/>
      <c r="B231" s="7"/>
      <c r="D231" s="11"/>
      <c r="E231" s="16"/>
      <c r="F231" s="15"/>
    </row>
    <row r="232" spans="1:6" x14ac:dyDescent="0.25">
      <c r="A232" s="10"/>
      <c r="B232" s="7"/>
      <c r="D232" s="11"/>
      <c r="E232" s="16"/>
      <c r="F232" s="15"/>
    </row>
    <row r="233" spans="1:6" x14ac:dyDescent="0.25">
      <c r="A233" s="10"/>
      <c r="B233" s="7"/>
      <c r="D233" s="11"/>
      <c r="E233" s="16"/>
      <c r="F233" s="15"/>
    </row>
    <row r="234" spans="1:6" x14ac:dyDescent="0.25">
      <c r="A234" s="10"/>
      <c r="B234" s="7"/>
      <c r="D234" s="11"/>
      <c r="E234" s="16"/>
      <c r="F234" s="15"/>
    </row>
    <row r="235" spans="1:6" x14ac:dyDescent="0.25">
      <c r="A235" s="10"/>
      <c r="B235" s="7"/>
      <c r="D235" s="11"/>
      <c r="E235" s="16"/>
      <c r="F235" s="15"/>
    </row>
    <row r="236" spans="1:6" x14ac:dyDescent="0.25">
      <c r="A236" s="10"/>
      <c r="B236" s="7"/>
      <c r="D236" s="11"/>
      <c r="E236" s="16"/>
      <c r="F236" s="15"/>
    </row>
    <row r="237" spans="1:6" x14ac:dyDescent="0.25">
      <c r="A237" s="10"/>
      <c r="B237" s="7"/>
      <c r="D237" s="11"/>
      <c r="E237" s="16"/>
      <c r="F237" s="15"/>
    </row>
    <row r="238" spans="1:6" x14ac:dyDescent="0.25">
      <c r="A238" s="10"/>
      <c r="B238" s="7"/>
      <c r="D238" s="11"/>
      <c r="E238" s="16"/>
      <c r="F238" s="15"/>
    </row>
    <row r="239" spans="1:6" x14ac:dyDescent="0.25">
      <c r="A239" s="10"/>
      <c r="B239" s="7"/>
      <c r="D239" s="11"/>
      <c r="E239" s="16"/>
      <c r="F239" s="15"/>
    </row>
    <row r="240" spans="1:6" x14ac:dyDescent="0.25">
      <c r="A240" s="10"/>
      <c r="B240" s="7"/>
      <c r="D240" s="11"/>
      <c r="E240" s="16"/>
      <c r="F240" s="15"/>
    </row>
    <row r="241" spans="1:6" x14ac:dyDescent="0.25">
      <c r="A241" s="10"/>
      <c r="B241" s="7"/>
      <c r="D241" s="11"/>
      <c r="E241" s="16"/>
      <c r="F241" s="15"/>
    </row>
    <row r="242" spans="1:6" x14ac:dyDescent="0.25">
      <c r="A242" s="10"/>
      <c r="B242" s="7"/>
      <c r="D242" s="11"/>
      <c r="E242" s="16"/>
      <c r="F242" s="15"/>
    </row>
    <row r="243" spans="1:6" x14ac:dyDescent="0.25">
      <c r="A243" s="10"/>
      <c r="B243" s="7"/>
      <c r="D243" s="11"/>
      <c r="E243" s="16"/>
      <c r="F243" s="15"/>
    </row>
    <row r="244" spans="1:6" x14ac:dyDescent="0.25">
      <c r="A244" s="10"/>
      <c r="B244" s="7"/>
      <c r="D244" s="11"/>
      <c r="E244" s="16"/>
      <c r="F244" s="15"/>
    </row>
    <row r="245" spans="1:6" x14ac:dyDescent="0.25">
      <c r="A245" s="10"/>
      <c r="B245" s="7"/>
      <c r="D245" s="11"/>
      <c r="E245" s="16"/>
      <c r="F245" s="15"/>
    </row>
    <row r="246" spans="1:6" x14ac:dyDescent="0.25">
      <c r="A246" s="10"/>
      <c r="B246" s="7"/>
      <c r="D246" s="11"/>
      <c r="E246" s="16"/>
      <c r="F246" s="15"/>
    </row>
    <row r="247" spans="1:6" x14ac:dyDescent="0.25">
      <c r="A247" s="10"/>
      <c r="B247" s="7"/>
      <c r="D247" s="11"/>
      <c r="E247" s="16"/>
      <c r="F247" s="15"/>
    </row>
    <row r="248" spans="1:6" x14ac:dyDescent="0.25">
      <c r="A248" s="10"/>
      <c r="B248" s="7"/>
      <c r="D248" s="11"/>
      <c r="E248" s="16"/>
      <c r="F248" s="15"/>
    </row>
    <row r="249" spans="1:6" x14ac:dyDescent="0.25">
      <c r="A249" s="10"/>
      <c r="B249" s="7"/>
      <c r="D249" s="11"/>
      <c r="E249" s="16"/>
      <c r="F249" s="15"/>
    </row>
    <row r="250" spans="1:6" x14ac:dyDescent="0.25">
      <c r="A250" s="10"/>
      <c r="B250" s="7"/>
      <c r="D250" s="11"/>
      <c r="E250" s="16"/>
      <c r="F250" s="15"/>
    </row>
    <row r="251" spans="1:6" x14ac:dyDescent="0.25">
      <c r="A251" s="10"/>
      <c r="B251" s="7"/>
      <c r="D251" s="11"/>
      <c r="E251" s="16"/>
      <c r="F251" s="15"/>
    </row>
    <row r="252" spans="1:6" x14ac:dyDescent="0.25">
      <c r="A252" s="10"/>
      <c r="B252" s="7"/>
      <c r="D252" s="11"/>
      <c r="E252" s="16"/>
      <c r="F252" s="15"/>
    </row>
    <row r="253" spans="1:6" x14ac:dyDescent="0.25">
      <c r="A253" s="10"/>
      <c r="B253" s="7"/>
      <c r="D253" s="11"/>
      <c r="E253" s="16"/>
      <c r="F253" s="15"/>
    </row>
    <row r="254" spans="1:6" x14ac:dyDescent="0.25">
      <c r="A254" s="10"/>
      <c r="B254" s="7"/>
      <c r="D254" s="11"/>
      <c r="E254" s="16"/>
      <c r="F254" s="15"/>
    </row>
    <row r="255" spans="1:6" x14ac:dyDescent="0.25">
      <c r="A255" s="10"/>
      <c r="B255" s="7"/>
      <c r="D255" s="11"/>
      <c r="E255" s="16"/>
      <c r="F255" s="15"/>
    </row>
    <row r="256" spans="1:6" x14ac:dyDescent="0.25">
      <c r="A256" s="10"/>
      <c r="B256" s="7"/>
      <c r="D256" s="11"/>
      <c r="E256" s="16"/>
      <c r="F256" s="15"/>
    </row>
    <row r="257" spans="1:6" x14ac:dyDescent="0.25">
      <c r="A257" s="10"/>
      <c r="B257" s="7"/>
      <c r="D257" s="11"/>
      <c r="E257" s="16"/>
      <c r="F257" s="15"/>
    </row>
    <row r="258" spans="1:6" x14ac:dyDescent="0.25">
      <c r="A258" s="10"/>
      <c r="B258" s="7"/>
      <c r="D258" s="11"/>
      <c r="E258" s="16"/>
      <c r="F258" s="15"/>
    </row>
    <row r="259" spans="1:6" x14ac:dyDescent="0.25">
      <c r="A259" s="10"/>
      <c r="B259" s="7"/>
      <c r="D259" s="11"/>
      <c r="E259" s="16"/>
      <c r="F259" s="15"/>
    </row>
    <row r="260" spans="1:6" x14ac:dyDescent="0.25">
      <c r="A260" s="10"/>
      <c r="B260" s="7"/>
      <c r="D260" s="11"/>
      <c r="E260" s="16"/>
      <c r="F260" s="15"/>
    </row>
    <row r="261" spans="1:6" x14ac:dyDescent="0.25">
      <c r="A261" s="10"/>
      <c r="B261" s="7"/>
      <c r="D261" s="11"/>
      <c r="E261" s="16"/>
      <c r="F261" s="15"/>
    </row>
    <row r="262" spans="1:6" x14ac:dyDescent="0.25">
      <c r="A262" s="10"/>
      <c r="B262" s="7"/>
      <c r="D262" s="11"/>
      <c r="E262" s="16"/>
      <c r="F262" s="15"/>
    </row>
    <row r="263" spans="1:6" x14ac:dyDescent="0.25">
      <c r="A263" s="10"/>
      <c r="B263" s="7"/>
      <c r="D263" s="11"/>
      <c r="E263" s="16"/>
      <c r="F263" s="15"/>
    </row>
    <row r="264" spans="1:6" x14ac:dyDescent="0.25">
      <c r="A264" s="10"/>
      <c r="B264" s="7"/>
      <c r="D264" s="11"/>
      <c r="E264" s="16"/>
      <c r="F264" s="15"/>
    </row>
    <row r="265" spans="1:6" x14ac:dyDescent="0.25">
      <c r="A265" s="10"/>
      <c r="B265" s="7"/>
      <c r="D265" s="11"/>
      <c r="E265" s="16"/>
      <c r="F265" s="15"/>
    </row>
    <row r="266" spans="1:6" x14ac:dyDescent="0.25">
      <c r="A266" s="10"/>
      <c r="B266" s="7"/>
      <c r="D266" s="11"/>
      <c r="E266" s="16"/>
      <c r="F266" s="15"/>
    </row>
    <row r="267" spans="1:6" x14ac:dyDescent="0.25">
      <c r="A267" s="10"/>
      <c r="B267" s="7"/>
      <c r="D267" s="11"/>
      <c r="E267" s="16"/>
      <c r="F267" s="15"/>
    </row>
    <row r="268" spans="1:6" x14ac:dyDescent="0.25">
      <c r="A268" s="10"/>
      <c r="B268" s="7"/>
      <c r="D268" s="11"/>
      <c r="E268" s="16"/>
      <c r="F268" s="15"/>
    </row>
    <row r="269" spans="1:6" x14ac:dyDescent="0.25">
      <c r="A269" s="10"/>
      <c r="B269" s="7"/>
      <c r="D269" s="11"/>
      <c r="E269" s="16"/>
      <c r="F269" s="15"/>
    </row>
    <row r="270" spans="1:6" x14ac:dyDescent="0.25">
      <c r="A270" s="10"/>
      <c r="B270" s="7"/>
      <c r="D270" s="11"/>
      <c r="E270" s="16"/>
      <c r="F270" s="15"/>
    </row>
    <row r="271" spans="1:6" x14ac:dyDescent="0.25">
      <c r="A271" s="10"/>
      <c r="B271" s="7"/>
      <c r="D271" s="11"/>
      <c r="E271" s="16"/>
      <c r="F271" s="15"/>
    </row>
    <row r="272" spans="1:6" x14ac:dyDescent="0.25">
      <c r="A272" s="10"/>
      <c r="B272" s="7"/>
      <c r="D272" s="11"/>
      <c r="E272" s="16"/>
      <c r="F272" s="15"/>
    </row>
    <row r="273" spans="1:6" x14ac:dyDescent="0.25">
      <c r="A273" s="10"/>
      <c r="B273" s="7"/>
      <c r="D273" s="11"/>
      <c r="E273" s="16"/>
      <c r="F273" s="15"/>
    </row>
    <row r="274" spans="1:6" x14ac:dyDescent="0.25">
      <c r="A274" s="10"/>
      <c r="B274" s="7"/>
      <c r="D274" s="11"/>
      <c r="E274" s="16"/>
      <c r="F274" s="15"/>
    </row>
    <row r="275" spans="1:6" x14ac:dyDescent="0.25">
      <c r="A275" s="10"/>
      <c r="B275" s="7"/>
      <c r="D275" s="11"/>
      <c r="E275" s="16"/>
      <c r="F275" s="15"/>
    </row>
    <row r="276" spans="1:6" x14ac:dyDescent="0.25">
      <c r="A276" s="10"/>
      <c r="B276" s="7"/>
      <c r="D276" s="11"/>
      <c r="E276" s="16"/>
      <c r="F276" s="15"/>
    </row>
    <row r="277" spans="1:6" x14ac:dyDescent="0.25">
      <c r="A277" s="10"/>
      <c r="B277" s="7"/>
      <c r="D277" s="11"/>
      <c r="E277" s="16"/>
      <c r="F277" s="15"/>
    </row>
    <row r="278" spans="1:6" x14ac:dyDescent="0.25">
      <c r="A278" s="10"/>
      <c r="B278" s="7"/>
      <c r="D278" s="11"/>
      <c r="E278" s="16"/>
      <c r="F278" s="15"/>
    </row>
    <row r="279" spans="1:6" x14ac:dyDescent="0.25">
      <c r="A279" s="10"/>
      <c r="B279" s="7"/>
      <c r="D279" s="11"/>
      <c r="E279" s="16"/>
      <c r="F279" s="15"/>
    </row>
    <row r="280" spans="1:6" x14ac:dyDescent="0.25">
      <c r="A280" s="10"/>
      <c r="B280" s="7"/>
      <c r="D280" s="11"/>
      <c r="E280" s="16"/>
      <c r="F280" s="15"/>
    </row>
    <row r="281" spans="1:6" x14ac:dyDescent="0.25">
      <c r="A281" s="10"/>
      <c r="B281" s="7"/>
      <c r="D281" s="11"/>
      <c r="E281" s="16"/>
      <c r="F281" s="15"/>
    </row>
    <row r="282" spans="1:6" x14ac:dyDescent="0.25">
      <c r="A282" s="10"/>
      <c r="B282" s="7"/>
      <c r="D282" s="11"/>
      <c r="E282" s="16"/>
      <c r="F282" s="15"/>
    </row>
    <row r="283" spans="1:6" x14ac:dyDescent="0.25">
      <c r="A283" s="10"/>
      <c r="B283" s="7"/>
      <c r="D283" s="11"/>
      <c r="E283" s="16"/>
      <c r="F283" s="15"/>
    </row>
    <row r="284" spans="1:6" x14ac:dyDescent="0.25">
      <c r="A284" s="10"/>
      <c r="B284" s="7"/>
      <c r="D284" s="11"/>
      <c r="E284" s="16"/>
      <c r="F284" s="15"/>
    </row>
    <row r="285" spans="1:6" x14ac:dyDescent="0.25">
      <c r="A285" s="10"/>
      <c r="B285" s="7"/>
      <c r="D285" s="11"/>
      <c r="E285" s="16"/>
      <c r="F285" s="15"/>
    </row>
    <row r="286" spans="1:6" x14ac:dyDescent="0.25">
      <c r="A286" s="10"/>
      <c r="B286" s="7"/>
      <c r="D286" s="11"/>
      <c r="E286" s="16"/>
      <c r="F286" s="15"/>
    </row>
    <row r="287" spans="1:6" x14ac:dyDescent="0.25">
      <c r="A287" s="10"/>
      <c r="B287" s="7"/>
      <c r="D287" s="11"/>
      <c r="E287" s="16"/>
      <c r="F287" s="15"/>
    </row>
    <row r="288" spans="1:6" x14ac:dyDescent="0.25">
      <c r="A288" s="10"/>
      <c r="B288" s="7"/>
      <c r="D288" s="11"/>
      <c r="E288" s="16"/>
      <c r="F288" s="15"/>
    </row>
    <row r="289" spans="1:6" x14ac:dyDescent="0.25">
      <c r="A289" s="10"/>
      <c r="B289" s="7"/>
      <c r="D289" s="11"/>
      <c r="E289" s="16"/>
      <c r="F289" s="15"/>
    </row>
    <row r="290" spans="1:6" x14ac:dyDescent="0.25">
      <c r="A290" s="10"/>
      <c r="B290" s="7"/>
      <c r="D290" s="11"/>
      <c r="E290" s="16"/>
      <c r="F290" s="15"/>
    </row>
    <row r="291" spans="1:6" x14ac:dyDescent="0.25">
      <c r="A291" s="10"/>
      <c r="B291" s="7"/>
      <c r="D291" s="11"/>
      <c r="E291" s="16"/>
      <c r="F291" s="15"/>
    </row>
    <row r="292" spans="1:6" x14ac:dyDescent="0.25">
      <c r="A292" s="10"/>
      <c r="B292" s="7"/>
      <c r="D292" s="11"/>
      <c r="E292" s="16"/>
      <c r="F292" s="15"/>
    </row>
    <row r="293" spans="1:6" x14ac:dyDescent="0.25">
      <c r="A293" s="10"/>
      <c r="B293" s="7"/>
      <c r="D293" s="11"/>
      <c r="E293" s="16"/>
      <c r="F293" s="15"/>
    </row>
    <row r="294" spans="1:6" x14ac:dyDescent="0.25">
      <c r="A294" s="10"/>
      <c r="B294" s="7"/>
      <c r="D294" s="11"/>
      <c r="E294" s="16"/>
      <c r="F294" s="15"/>
    </row>
    <row r="295" spans="1:6" x14ac:dyDescent="0.25">
      <c r="A295" s="10"/>
      <c r="B295" s="7"/>
      <c r="D295" s="11"/>
      <c r="E295" s="16"/>
      <c r="F295" s="15"/>
    </row>
    <row r="296" spans="1:6" x14ac:dyDescent="0.25">
      <c r="A296" s="10"/>
      <c r="B296" s="7"/>
      <c r="D296" s="11"/>
      <c r="E296" s="16"/>
      <c r="F296" s="15"/>
    </row>
    <row r="297" spans="1:6" x14ac:dyDescent="0.25">
      <c r="A297" s="10"/>
      <c r="B297" s="7"/>
      <c r="D297" s="11"/>
      <c r="E297" s="16"/>
      <c r="F297" s="15"/>
    </row>
    <row r="298" spans="1:6" x14ac:dyDescent="0.25">
      <c r="A298" s="10"/>
      <c r="B298" s="7"/>
      <c r="D298" s="11"/>
      <c r="E298" s="16"/>
      <c r="F298" s="15"/>
    </row>
    <row r="299" spans="1:6" x14ac:dyDescent="0.25">
      <c r="A299" s="10"/>
      <c r="B299" s="7"/>
      <c r="D299" s="11"/>
      <c r="E299" s="16"/>
      <c r="F299" s="15"/>
    </row>
    <row r="300" spans="1:6" x14ac:dyDescent="0.25">
      <c r="A300" s="10"/>
      <c r="B300" s="7"/>
      <c r="D300" s="11"/>
      <c r="E300" s="16"/>
      <c r="F300" s="15"/>
    </row>
    <row r="301" spans="1:6" x14ac:dyDescent="0.25">
      <c r="A301" s="10"/>
      <c r="B301" s="7"/>
      <c r="D301" s="11"/>
      <c r="E301" s="16"/>
      <c r="F301" s="15"/>
    </row>
    <row r="302" spans="1:6" x14ac:dyDescent="0.25">
      <c r="A302" s="10"/>
      <c r="B302" s="7"/>
      <c r="D302" s="11"/>
      <c r="E302" s="16"/>
      <c r="F302" s="15"/>
    </row>
    <row r="303" spans="1:6" x14ac:dyDescent="0.25">
      <c r="A303" s="10"/>
      <c r="B303" s="7"/>
      <c r="D303" s="11"/>
      <c r="E303" s="16"/>
      <c r="F303" s="15"/>
    </row>
    <row r="304" spans="1:6" x14ac:dyDescent="0.25">
      <c r="A304" s="10"/>
      <c r="B304" s="7"/>
      <c r="D304" s="11"/>
      <c r="E304" s="16"/>
      <c r="F304" s="15"/>
    </row>
    <row r="305" spans="1:6" x14ac:dyDescent="0.25">
      <c r="A305" s="10"/>
      <c r="B305" s="7"/>
      <c r="D305" s="11"/>
      <c r="E305" s="16"/>
      <c r="F305" s="15"/>
    </row>
    <row r="306" spans="1:6" x14ac:dyDescent="0.25">
      <c r="A306" s="10"/>
      <c r="B306" s="7"/>
      <c r="D306" s="11"/>
      <c r="E306" s="16"/>
      <c r="F306" s="15"/>
    </row>
    <row r="307" spans="1:6" x14ac:dyDescent="0.25">
      <c r="A307" s="10"/>
      <c r="B307" s="7"/>
      <c r="D307" s="11"/>
      <c r="E307" s="16"/>
      <c r="F307" s="15"/>
    </row>
    <row r="308" spans="1:6" x14ac:dyDescent="0.25">
      <c r="A308" s="10"/>
      <c r="B308" s="7"/>
      <c r="D308" s="11"/>
      <c r="E308" s="16"/>
      <c r="F308" s="15"/>
    </row>
    <row r="309" spans="1:6" x14ac:dyDescent="0.25">
      <c r="A309" s="10"/>
      <c r="B309" s="7"/>
      <c r="D309" s="11"/>
      <c r="E309" s="16"/>
      <c r="F309" s="15"/>
    </row>
    <row r="310" spans="1:6" x14ac:dyDescent="0.25">
      <c r="A310" s="10"/>
      <c r="B310" s="7"/>
      <c r="D310" s="11"/>
      <c r="E310" s="16"/>
      <c r="F310" s="15"/>
    </row>
    <row r="311" spans="1:6" x14ac:dyDescent="0.25">
      <c r="A311" s="10"/>
      <c r="B311" s="7"/>
      <c r="D311" s="11"/>
      <c r="E311" s="16"/>
      <c r="F311" s="15"/>
    </row>
    <row r="312" spans="1:6" x14ac:dyDescent="0.25">
      <c r="A312" s="10"/>
      <c r="B312" s="7"/>
      <c r="D312" s="11"/>
      <c r="E312" s="16"/>
      <c r="F312" s="15"/>
    </row>
    <row r="313" spans="1:6" x14ac:dyDescent="0.25">
      <c r="A313" s="10"/>
      <c r="B313" s="7"/>
      <c r="D313" s="11"/>
      <c r="E313" s="16"/>
      <c r="F313" s="15"/>
    </row>
    <row r="314" spans="1:6" x14ac:dyDescent="0.25">
      <c r="A314" s="10"/>
      <c r="B314" s="7"/>
      <c r="D314" s="11"/>
      <c r="E314" s="16"/>
      <c r="F314" s="15"/>
    </row>
    <row r="315" spans="1:6" x14ac:dyDescent="0.25">
      <c r="A315" s="10"/>
      <c r="B315" s="7"/>
      <c r="D315" s="11"/>
      <c r="E315" s="16"/>
      <c r="F315" s="15"/>
    </row>
    <row r="316" spans="1:6" x14ac:dyDescent="0.25">
      <c r="A316" s="10"/>
      <c r="B316" s="7"/>
      <c r="D316" s="11"/>
      <c r="E316" s="16"/>
      <c r="F316" s="15"/>
    </row>
    <row r="317" spans="1:6" x14ac:dyDescent="0.25">
      <c r="A317" s="10"/>
      <c r="B317" s="7"/>
      <c r="D317" s="11"/>
      <c r="E317" s="16"/>
      <c r="F317" s="15"/>
    </row>
    <row r="318" spans="1:6" x14ac:dyDescent="0.25">
      <c r="A318" s="10"/>
      <c r="B318" s="7"/>
      <c r="D318" s="11"/>
      <c r="E318" s="16"/>
      <c r="F318" s="15"/>
    </row>
    <row r="319" spans="1:6" x14ac:dyDescent="0.25">
      <c r="A319" s="10"/>
      <c r="B319" s="7"/>
      <c r="D319" s="11"/>
      <c r="E319" s="16"/>
      <c r="F319" s="15"/>
    </row>
    <row r="320" spans="1:6" x14ac:dyDescent="0.25">
      <c r="A320" s="10"/>
      <c r="B320" s="7"/>
      <c r="D320" s="11"/>
      <c r="E320" s="16"/>
      <c r="F320" s="15"/>
    </row>
    <row r="321" spans="1:6" x14ac:dyDescent="0.25">
      <c r="A321" s="10"/>
      <c r="B321" s="7"/>
      <c r="D321" s="11"/>
      <c r="E321" s="16"/>
      <c r="F321" s="15"/>
    </row>
    <row r="322" spans="1:6" x14ac:dyDescent="0.25">
      <c r="A322" s="10"/>
      <c r="B322" s="7"/>
      <c r="D322" s="11"/>
      <c r="E322" s="16"/>
      <c r="F322" s="15"/>
    </row>
    <row r="323" spans="1:6" x14ac:dyDescent="0.25">
      <c r="A323" s="10"/>
      <c r="B323" s="7"/>
      <c r="D323" s="11"/>
      <c r="E323" s="16"/>
      <c r="F323" s="15"/>
    </row>
    <row r="324" spans="1:6" x14ac:dyDescent="0.25">
      <c r="A324" s="10"/>
      <c r="B324" s="7"/>
      <c r="D324" s="11"/>
      <c r="E324" s="16"/>
      <c r="F324" s="15"/>
    </row>
    <row r="325" spans="1:6" x14ac:dyDescent="0.25">
      <c r="A325" s="10"/>
      <c r="B325" s="7"/>
      <c r="D325" s="11"/>
      <c r="E325" s="16"/>
      <c r="F325" s="15"/>
    </row>
    <row r="326" spans="1:6" x14ac:dyDescent="0.25">
      <c r="A326" s="10"/>
      <c r="B326" s="7"/>
      <c r="D326" s="11"/>
      <c r="E326" s="16"/>
      <c r="F326" s="15"/>
    </row>
    <row r="327" spans="1:6" x14ac:dyDescent="0.25">
      <c r="A327" s="10"/>
      <c r="B327" s="7"/>
      <c r="D327" s="11"/>
      <c r="E327" s="16"/>
      <c r="F327" s="15"/>
    </row>
    <row r="328" spans="1:6" x14ac:dyDescent="0.25">
      <c r="A328" s="10"/>
      <c r="B328" s="7"/>
      <c r="D328" s="11"/>
      <c r="E328" s="16"/>
      <c r="F328" s="15"/>
    </row>
    <row r="329" spans="1:6" x14ac:dyDescent="0.25">
      <c r="A329" s="10"/>
      <c r="B329" s="7"/>
      <c r="D329" s="11"/>
      <c r="E329" s="16"/>
      <c r="F329" s="15"/>
    </row>
    <row r="330" spans="1:6" x14ac:dyDescent="0.25">
      <c r="A330" s="10"/>
      <c r="B330" s="7"/>
      <c r="D330" s="11"/>
      <c r="E330" s="16"/>
      <c r="F330" s="15"/>
    </row>
    <row r="331" spans="1:6" x14ac:dyDescent="0.25">
      <c r="A331" s="10"/>
      <c r="B331" s="7"/>
      <c r="D331" s="11"/>
      <c r="E331" s="16"/>
      <c r="F331" s="15"/>
    </row>
    <row r="332" spans="1:6" x14ac:dyDescent="0.25">
      <c r="A332" s="10"/>
      <c r="B332" s="7"/>
      <c r="D332" s="11"/>
      <c r="E332" s="16"/>
      <c r="F332" s="15"/>
    </row>
    <row r="333" spans="1:6" x14ac:dyDescent="0.25">
      <c r="A333" s="10"/>
      <c r="B333" s="7"/>
      <c r="D333" s="11"/>
      <c r="E333" s="16"/>
      <c r="F333" s="15"/>
    </row>
    <row r="334" spans="1:6" x14ac:dyDescent="0.25">
      <c r="A334" s="10"/>
      <c r="B334" s="7"/>
      <c r="D334" s="11"/>
      <c r="E334" s="16"/>
      <c r="F334" s="15"/>
    </row>
    <row r="335" spans="1:6" x14ac:dyDescent="0.25">
      <c r="A335" s="10"/>
      <c r="B335" s="7"/>
      <c r="D335" s="11"/>
      <c r="E335" s="16"/>
      <c r="F335" s="15"/>
    </row>
    <row r="336" spans="1:6" x14ac:dyDescent="0.25">
      <c r="A336" s="10"/>
      <c r="B336" s="7"/>
      <c r="D336" s="11"/>
      <c r="E336" s="16"/>
      <c r="F336" s="15"/>
    </row>
    <row r="337" spans="1:6" x14ac:dyDescent="0.25">
      <c r="A337" s="10"/>
      <c r="B337" s="7"/>
      <c r="D337" s="11"/>
      <c r="E337" s="16"/>
      <c r="F337" s="15"/>
    </row>
    <row r="338" spans="1:6" x14ac:dyDescent="0.25">
      <c r="A338" s="10"/>
      <c r="B338" s="7"/>
      <c r="D338" s="11"/>
      <c r="E338" s="16"/>
      <c r="F338" s="15"/>
    </row>
    <row r="339" spans="1:6" x14ac:dyDescent="0.25">
      <c r="A339" s="10"/>
      <c r="B339" s="7"/>
      <c r="D339" s="11"/>
      <c r="E339" s="16"/>
      <c r="F339" s="15"/>
    </row>
    <row r="340" spans="1:6" x14ac:dyDescent="0.25">
      <c r="A340" s="10"/>
      <c r="B340" s="7"/>
      <c r="D340" s="11"/>
      <c r="E340" s="16"/>
      <c r="F340" s="15"/>
    </row>
    <row r="341" spans="1:6" x14ac:dyDescent="0.25">
      <c r="A341" s="10"/>
      <c r="B341" s="7"/>
      <c r="D341" s="11"/>
      <c r="E341" s="16"/>
      <c r="F341" s="15"/>
    </row>
    <row r="342" spans="1:6" x14ac:dyDescent="0.25">
      <c r="A342" s="10"/>
      <c r="B342" s="7"/>
      <c r="D342" s="11"/>
      <c r="E342" s="16"/>
      <c r="F342" s="15"/>
    </row>
    <row r="343" spans="1:6" x14ac:dyDescent="0.25">
      <c r="A343" s="10"/>
      <c r="B343" s="7"/>
      <c r="D343" s="11"/>
      <c r="E343" s="16"/>
      <c r="F343" s="15"/>
    </row>
    <row r="344" spans="1:6" x14ac:dyDescent="0.25">
      <c r="A344" s="10"/>
      <c r="B344" s="7"/>
      <c r="D344" s="11"/>
      <c r="E344" s="16"/>
      <c r="F344" s="15"/>
    </row>
    <row r="345" spans="1:6" x14ac:dyDescent="0.25">
      <c r="A345" s="10"/>
      <c r="B345" s="7"/>
      <c r="D345" s="11"/>
      <c r="E345" s="16"/>
      <c r="F345" s="15"/>
    </row>
    <row r="346" spans="1:6" x14ac:dyDescent="0.25">
      <c r="A346" s="10"/>
      <c r="B346" s="7"/>
      <c r="D346" s="11"/>
      <c r="E346" s="16"/>
      <c r="F346" s="15"/>
    </row>
    <row r="347" spans="1:6" x14ac:dyDescent="0.25">
      <c r="A347" s="10"/>
      <c r="B347" s="7"/>
      <c r="D347" s="11"/>
      <c r="E347" s="16"/>
      <c r="F347" s="15"/>
    </row>
    <row r="348" spans="1:6" x14ac:dyDescent="0.25">
      <c r="A348" s="10"/>
      <c r="B348" s="7"/>
      <c r="D348" s="11"/>
      <c r="E348" s="16"/>
      <c r="F348" s="15"/>
    </row>
    <row r="349" spans="1:6" x14ac:dyDescent="0.25">
      <c r="A349" s="10"/>
      <c r="B349" s="7"/>
      <c r="D349" s="11"/>
      <c r="E349" s="16"/>
      <c r="F349" s="15"/>
    </row>
    <row r="350" spans="1:6" x14ac:dyDescent="0.25">
      <c r="A350" s="10"/>
      <c r="B350" s="7"/>
      <c r="D350" s="11"/>
      <c r="E350" s="16"/>
      <c r="F350" s="15"/>
    </row>
    <row r="351" spans="1:6" x14ac:dyDescent="0.25">
      <c r="A351" s="10"/>
      <c r="B351" s="7"/>
      <c r="D351" s="11"/>
      <c r="E351" s="16"/>
      <c r="F351" s="15"/>
    </row>
    <row r="352" spans="1:6" x14ac:dyDescent="0.25">
      <c r="A352" s="10"/>
      <c r="B352" s="7"/>
      <c r="D352" s="11"/>
      <c r="E352" s="16"/>
      <c r="F352" s="15"/>
    </row>
    <row r="353" spans="1:6" x14ac:dyDescent="0.25">
      <c r="A353" s="10"/>
      <c r="B353" s="7"/>
      <c r="D353" s="11"/>
      <c r="E353" s="16"/>
      <c r="F353" s="15"/>
    </row>
    <row r="354" spans="1:6" x14ac:dyDescent="0.25">
      <c r="A354" s="10"/>
      <c r="B354" s="7"/>
      <c r="D354" s="11"/>
      <c r="E354" s="16"/>
      <c r="F354" s="15"/>
    </row>
    <row r="355" spans="1:6" x14ac:dyDescent="0.25">
      <c r="A355" s="10"/>
      <c r="B355" s="7"/>
      <c r="D355" s="11"/>
      <c r="E355" s="16"/>
      <c r="F355" s="15"/>
    </row>
    <row r="356" spans="1:6" x14ac:dyDescent="0.25">
      <c r="A356" s="10"/>
      <c r="B356" s="7"/>
      <c r="D356" s="11"/>
      <c r="E356" s="16"/>
      <c r="F356" s="15"/>
    </row>
    <row r="357" spans="1:6" x14ac:dyDescent="0.25">
      <c r="A357" s="10"/>
      <c r="B357" s="7"/>
      <c r="D357" s="11"/>
      <c r="E357" s="16"/>
      <c r="F357" s="15"/>
    </row>
    <row r="358" spans="1:6" x14ac:dyDescent="0.25">
      <c r="A358" s="10"/>
      <c r="B358" s="7"/>
      <c r="D358" s="11"/>
      <c r="E358" s="16"/>
      <c r="F358" s="15"/>
    </row>
    <row r="359" spans="1:6" x14ac:dyDescent="0.25">
      <c r="A359" s="10"/>
      <c r="B359" s="7"/>
      <c r="D359" s="11"/>
      <c r="E359" s="16"/>
      <c r="F359" s="15"/>
    </row>
    <row r="360" spans="1:6" x14ac:dyDescent="0.25">
      <c r="A360" s="10"/>
      <c r="B360" s="7"/>
      <c r="D360" s="11"/>
      <c r="E360" s="16"/>
      <c r="F360" s="15"/>
    </row>
    <row r="361" spans="1:6" x14ac:dyDescent="0.25">
      <c r="A361" s="10"/>
      <c r="B361" s="7"/>
      <c r="D361" s="11"/>
      <c r="E361" s="16"/>
      <c r="F361" s="15"/>
    </row>
    <row r="362" spans="1:6" x14ac:dyDescent="0.25">
      <c r="A362" s="10"/>
      <c r="B362" s="7"/>
      <c r="D362" s="11"/>
      <c r="E362" s="16"/>
      <c r="F362" s="15"/>
    </row>
    <row r="363" spans="1:6" x14ac:dyDescent="0.25">
      <c r="A363" s="10"/>
      <c r="B363" s="7"/>
      <c r="D363" s="11"/>
      <c r="E363" s="16"/>
      <c r="F363" s="15"/>
    </row>
    <row r="364" spans="1:6" x14ac:dyDescent="0.25">
      <c r="A364" s="10"/>
      <c r="B364" s="7"/>
      <c r="D364" s="11"/>
      <c r="E364" s="16"/>
      <c r="F364" s="15"/>
    </row>
    <row r="365" spans="1:6" x14ac:dyDescent="0.25">
      <c r="A365" s="10"/>
      <c r="B365" s="7"/>
      <c r="D365" s="11"/>
      <c r="E365" s="16"/>
      <c r="F365" s="15"/>
    </row>
    <row r="366" spans="1:6" x14ac:dyDescent="0.25">
      <c r="A366" s="10"/>
      <c r="B366" s="7"/>
      <c r="D366" s="11"/>
      <c r="E366" s="16"/>
      <c r="F366" s="15"/>
    </row>
    <row r="367" spans="1:6" x14ac:dyDescent="0.25">
      <c r="A367" s="10"/>
      <c r="B367" s="7"/>
      <c r="D367" s="11"/>
      <c r="E367" s="16"/>
      <c r="F367" s="15"/>
    </row>
    <row r="368" spans="1:6" x14ac:dyDescent="0.25">
      <c r="A368" s="10"/>
      <c r="B368" s="7"/>
      <c r="D368" s="11"/>
      <c r="E368" s="16"/>
      <c r="F368" s="15"/>
    </row>
    <row r="369" spans="1:6" x14ac:dyDescent="0.25">
      <c r="A369" s="10"/>
      <c r="B369" s="7"/>
      <c r="D369" s="11"/>
      <c r="E369" s="16"/>
      <c r="F369" s="15"/>
    </row>
    <row r="370" spans="1:6" x14ac:dyDescent="0.25">
      <c r="A370" s="10"/>
      <c r="B370" s="7"/>
      <c r="D370" s="11"/>
      <c r="E370" s="16"/>
      <c r="F370" s="15"/>
    </row>
    <row r="371" spans="1:6" x14ac:dyDescent="0.25">
      <c r="A371" s="10"/>
      <c r="B371" s="7"/>
      <c r="D371" s="11"/>
      <c r="E371" s="16"/>
      <c r="F371" s="15"/>
    </row>
    <row r="372" spans="1:6" x14ac:dyDescent="0.25">
      <c r="A372" s="10"/>
      <c r="B372" s="7"/>
      <c r="D372" s="11"/>
      <c r="E372" s="16"/>
      <c r="F372" s="15"/>
    </row>
    <row r="373" spans="1:6" x14ac:dyDescent="0.25">
      <c r="A373" s="10"/>
      <c r="B373" s="7"/>
      <c r="D373" s="11"/>
      <c r="E373" s="16"/>
      <c r="F373" s="15"/>
    </row>
    <row r="374" spans="1:6" x14ac:dyDescent="0.25">
      <c r="A374" s="10"/>
      <c r="B374" s="7"/>
      <c r="D374" s="11"/>
      <c r="E374" s="16"/>
      <c r="F374" s="15"/>
    </row>
    <row r="375" spans="1:6" x14ac:dyDescent="0.25">
      <c r="A375" s="10"/>
      <c r="B375" s="7"/>
      <c r="D375" s="11"/>
      <c r="E375" s="16"/>
      <c r="F375" s="15"/>
    </row>
    <row r="376" spans="1:6" x14ac:dyDescent="0.25">
      <c r="A376" s="10"/>
      <c r="B376" s="7"/>
      <c r="D376" s="11"/>
      <c r="E376" s="16"/>
      <c r="F376" s="15"/>
    </row>
    <row r="377" spans="1:6" x14ac:dyDescent="0.25">
      <c r="A377" s="10"/>
      <c r="B377" s="7"/>
      <c r="D377" s="11"/>
      <c r="E377" s="16"/>
      <c r="F377" s="15"/>
    </row>
    <row r="378" spans="1:6" x14ac:dyDescent="0.25">
      <c r="A378" s="10"/>
      <c r="B378" s="7"/>
      <c r="D378" s="11"/>
      <c r="E378" s="16"/>
      <c r="F378" s="15"/>
    </row>
    <row r="379" spans="1:6" x14ac:dyDescent="0.25">
      <c r="A379" s="10"/>
      <c r="B379" s="7"/>
      <c r="D379" s="11"/>
      <c r="E379" s="16"/>
      <c r="F379" s="15"/>
    </row>
    <row r="380" spans="1:6" x14ac:dyDescent="0.25">
      <c r="A380" s="10"/>
      <c r="B380" s="7"/>
      <c r="D380" s="11"/>
      <c r="E380" s="16"/>
      <c r="F380" s="15"/>
    </row>
    <row r="381" spans="1:6" x14ac:dyDescent="0.25">
      <c r="A381" s="10"/>
      <c r="B381" s="7"/>
      <c r="D381" s="11"/>
      <c r="E381" s="16"/>
      <c r="F381" s="15"/>
    </row>
    <row r="382" spans="1:6" x14ac:dyDescent="0.25">
      <c r="A382" s="10"/>
      <c r="B382" s="7"/>
      <c r="D382" s="11"/>
      <c r="E382" s="16"/>
      <c r="F382" s="15"/>
    </row>
    <row r="383" spans="1:6" x14ac:dyDescent="0.25">
      <c r="A383" s="10"/>
      <c r="B383" s="7"/>
      <c r="D383" s="11"/>
      <c r="E383" s="16"/>
      <c r="F383" s="15"/>
    </row>
    <row r="384" spans="1:6" x14ac:dyDescent="0.25">
      <c r="A384" s="10"/>
      <c r="B384" s="7"/>
      <c r="D384" s="11"/>
      <c r="E384" s="16"/>
      <c r="F384" s="15"/>
    </row>
    <row r="385" spans="1:6" x14ac:dyDescent="0.25">
      <c r="A385" s="10"/>
      <c r="B385" s="7"/>
      <c r="D385" s="11"/>
      <c r="E385" s="16"/>
      <c r="F385" s="15"/>
    </row>
    <row r="386" spans="1:6" x14ac:dyDescent="0.25">
      <c r="A386" s="10"/>
      <c r="B386" s="7"/>
      <c r="D386" s="11"/>
      <c r="E386" s="16"/>
      <c r="F386" s="15"/>
    </row>
    <row r="387" spans="1:6" x14ac:dyDescent="0.25">
      <c r="A387" s="10"/>
      <c r="B387" s="7"/>
      <c r="D387" s="11"/>
      <c r="E387" s="16"/>
      <c r="F387" s="15"/>
    </row>
    <row r="388" spans="1:6" x14ac:dyDescent="0.25">
      <c r="A388" s="10"/>
      <c r="B388" s="7"/>
      <c r="D388" s="11"/>
      <c r="E388" s="16"/>
      <c r="F388" s="15"/>
    </row>
    <row r="389" spans="1:6" x14ac:dyDescent="0.25">
      <c r="A389" s="10"/>
      <c r="B389" s="7"/>
      <c r="D389" s="11"/>
      <c r="E389" s="16"/>
      <c r="F389" s="15"/>
    </row>
    <row r="390" spans="1:6" x14ac:dyDescent="0.25">
      <c r="A390" s="10"/>
      <c r="B390" s="7"/>
      <c r="D390" s="11"/>
      <c r="E390" s="16"/>
      <c r="F390" s="15"/>
    </row>
    <row r="391" spans="1:6" x14ac:dyDescent="0.25">
      <c r="A391" s="10"/>
      <c r="B391" s="7"/>
      <c r="D391" s="11"/>
      <c r="E391" s="16"/>
      <c r="F391" s="15"/>
    </row>
    <row r="392" spans="1:6" x14ac:dyDescent="0.25">
      <c r="A392" s="10"/>
      <c r="B392" s="7"/>
      <c r="D392" s="11"/>
      <c r="E392" s="16"/>
      <c r="F392" s="15"/>
    </row>
    <row r="393" spans="1:6" x14ac:dyDescent="0.25">
      <c r="A393" s="10"/>
      <c r="B393" s="7"/>
      <c r="D393" s="11"/>
      <c r="E393" s="16"/>
      <c r="F393" s="15"/>
    </row>
    <row r="394" spans="1:6" x14ac:dyDescent="0.25">
      <c r="A394" s="10"/>
      <c r="B394" s="7"/>
      <c r="D394" s="11"/>
      <c r="E394" s="16"/>
      <c r="F394" s="15"/>
    </row>
    <row r="395" spans="1:6" x14ac:dyDescent="0.25">
      <c r="A395" s="10"/>
      <c r="B395" s="7"/>
      <c r="D395" s="11"/>
      <c r="E395" s="16"/>
      <c r="F395" s="15"/>
    </row>
    <row r="396" spans="1:6" x14ac:dyDescent="0.25">
      <c r="A396" s="10"/>
      <c r="B396" s="7"/>
      <c r="D396" s="11"/>
      <c r="E396" s="16"/>
      <c r="F396" s="15"/>
    </row>
    <row r="397" spans="1:6" x14ac:dyDescent="0.25">
      <c r="A397" s="10"/>
      <c r="B397" s="7"/>
      <c r="D397" s="11"/>
      <c r="E397" s="16"/>
      <c r="F397" s="15"/>
    </row>
    <row r="398" spans="1:6" x14ac:dyDescent="0.25">
      <c r="A398" s="10"/>
      <c r="B398" s="7"/>
      <c r="D398" s="11"/>
      <c r="E398" s="16"/>
      <c r="F398" s="15"/>
    </row>
    <row r="399" spans="1:6" x14ac:dyDescent="0.25">
      <c r="A399" s="10"/>
      <c r="B399" s="7"/>
      <c r="D399" s="11"/>
      <c r="E399" s="16"/>
      <c r="F399" s="15"/>
    </row>
    <row r="400" spans="1:6" x14ac:dyDescent="0.25">
      <c r="A400" s="10"/>
      <c r="B400" s="7"/>
      <c r="D400" s="11"/>
      <c r="E400" s="16"/>
      <c r="F400" s="15"/>
    </row>
    <row r="401" spans="1:6" x14ac:dyDescent="0.25">
      <c r="A401" s="10"/>
      <c r="B401" s="7"/>
      <c r="D401" s="11"/>
      <c r="E401" s="16"/>
      <c r="F401" s="15"/>
    </row>
    <row r="402" spans="1:6" x14ac:dyDescent="0.25">
      <c r="A402" s="10"/>
      <c r="B402" s="7"/>
      <c r="D402" s="11"/>
      <c r="E402" s="16"/>
      <c r="F402" s="15"/>
    </row>
    <row r="403" spans="1:6" x14ac:dyDescent="0.25">
      <c r="A403" s="10"/>
      <c r="B403" s="7"/>
      <c r="D403" s="11"/>
      <c r="E403" s="16"/>
      <c r="F403" s="15"/>
    </row>
    <row r="404" spans="1:6" x14ac:dyDescent="0.25">
      <c r="A404" s="10"/>
      <c r="B404" s="7"/>
      <c r="D404" s="11"/>
      <c r="E404" s="16"/>
      <c r="F404" s="15"/>
    </row>
    <row r="405" spans="1:6" x14ac:dyDescent="0.25">
      <c r="A405" s="10"/>
      <c r="B405" s="7"/>
      <c r="D405" s="11"/>
      <c r="E405" s="16"/>
      <c r="F405" s="15"/>
    </row>
    <row r="406" spans="1:6" x14ac:dyDescent="0.25">
      <c r="A406" s="10"/>
      <c r="B406" s="7"/>
      <c r="D406" s="11"/>
      <c r="E406" s="16"/>
      <c r="F406" s="15"/>
    </row>
    <row r="407" spans="1:6" x14ac:dyDescent="0.25">
      <c r="A407" s="10"/>
      <c r="B407" s="7"/>
      <c r="D407" s="11"/>
      <c r="E407" s="16"/>
      <c r="F407" s="15"/>
    </row>
    <row r="408" spans="1:6" x14ac:dyDescent="0.25">
      <c r="A408" s="10"/>
      <c r="B408" s="7"/>
      <c r="D408" s="11"/>
      <c r="E408" s="16"/>
      <c r="F408" s="15"/>
    </row>
    <row r="409" spans="1:6" x14ac:dyDescent="0.25">
      <c r="A409" s="10"/>
      <c r="B409" s="7"/>
      <c r="D409" s="11"/>
      <c r="E409" s="16"/>
      <c r="F409" s="15"/>
    </row>
    <row r="410" spans="1:6" x14ac:dyDescent="0.25">
      <c r="A410" s="10"/>
      <c r="B410" s="7"/>
      <c r="D410" s="11"/>
      <c r="E410" s="16"/>
      <c r="F410" s="15"/>
    </row>
    <row r="411" spans="1:6" x14ac:dyDescent="0.25">
      <c r="A411" s="10"/>
      <c r="B411" s="7"/>
      <c r="D411" s="11"/>
      <c r="E411" s="16"/>
      <c r="F411" s="15"/>
    </row>
    <row r="412" spans="1:6" x14ac:dyDescent="0.25">
      <c r="A412" s="10"/>
      <c r="B412" s="7"/>
      <c r="D412" s="11"/>
      <c r="E412" s="16"/>
      <c r="F412" s="15"/>
    </row>
    <row r="413" spans="1:6" x14ac:dyDescent="0.25">
      <c r="A413" s="10"/>
      <c r="B413" s="7"/>
      <c r="D413" s="11"/>
      <c r="E413" s="16"/>
      <c r="F413" s="15"/>
    </row>
    <row r="414" spans="1:6" x14ac:dyDescent="0.25">
      <c r="A414" s="10"/>
      <c r="B414" s="7"/>
      <c r="D414" s="11"/>
      <c r="E414" s="16"/>
      <c r="F414" s="15"/>
    </row>
    <row r="415" spans="1:6" x14ac:dyDescent="0.25">
      <c r="A415" s="10"/>
      <c r="B415" s="7"/>
      <c r="D415" s="11"/>
      <c r="E415" s="16"/>
      <c r="F415" s="15"/>
    </row>
    <row r="416" spans="1:6" x14ac:dyDescent="0.25">
      <c r="A416" s="10"/>
      <c r="B416" s="7"/>
      <c r="D416" s="11"/>
      <c r="E416" s="16"/>
      <c r="F416" s="15"/>
    </row>
    <row r="417" spans="1:6" x14ac:dyDescent="0.25">
      <c r="A417" s="10"/>
      <c r="B417" s="7"/>
      <c r="D417" s="11"/>
      <c r="E417" s="16"/>
      <c r="F417" s="15"/>
    </row>
    <row r="418" spans="1:6" x14ac:dyDescent="0.25">
      <c r="A418" s="10"/>
      <c r="B418" s="7"/>
      <c r="D418" s="11"/>
      <c r="E418" s="16"/>
      <c r="F418" s="15"/>
    </row>
    <row r="419" spans="1:6" x14ac:dyDescent="0.25">
      <c r="A419" s="10"/>
      <c r="B419" s="7"/>
      <c r="D419" s="11"/>
      <c r="E419" s="16"/>
      <c r="F419" s="15"/>
    </row>
    <row r="420" spans="1:6" x14ac:dyDescent="0.25">
      <c r="A420" s="10"/>
      <c r="B420" s="7"/>
      <c r="D420" s="11"/>
      <c r="E420" s="16"/>
      <c r="F420" s="15"/>
    </row>
    <row r="421" spans="1:6" x14ac:dyDescent="0.25">
      <c r="A421" s="10"/>
      <c r="B421" s="7"/>
      <c r="D421" s="11"/>
      <c r="E421" s="16"/>
      <c r="F421" s="15"/>
    </row>
    <row r="422" spans="1:6" x14ac:dyDescent="0.25">
      <c r="A422" s="10"/>
      <c r="B422" s="7"/>
      <c r="D422" s="11"/>
      <c r="E422" s="16"/>
      <c r="F422" s="15"/>
    </row>
    <row r="423" spans="1:6" x14ac:dyDescent="0.25">
      <c r="A423" s="10"/>
      <c r="B423" s="7"/>
      <c r="D423" s="11"/>
      <c r="E423" s="16"/>
      <c r="F423" s="15"/>
    </row>
    <row r="424" spans="1:6" x14ac:dyDescent="0.25">
      <c r="A424" s="10"/>
      <c r="B424" s="7"/>
      <c r="D424" s="11"/>
      <c r="E424" s="16"/>
      <c r="F424" s="15"/>
    </row>
    <row r="425" spans="1:6" x14ac:dyDescent="0.25">
      <c r="A425" s="10"/>
      <c r="B425" s="7"/>
      <c r="D425" s="11"/>
      <c r="E425" s="16"/>
      <c r="F425" s="15"/>
    </row>
    <row r="426" spans="1:6" x14ac:dyDescent="0.25">
      <c r="A426" s="10"/>
      <c r="B426" s="7"/>
      <c r="D426" s="11"/>
      <c r="E426" s="16"/>
      <c r="F426" s="15"/>
    </row>
    <row r="427" spans="1:6" x14ac:dyDescent="0.25">
      <c r="A427" s="10"/>
      <c r="B427" s="7"/>
      <c r="D427" s="11"/>
      <c r="E427" s="16"/>
      <c r="F427" s="15"/>
    </row>
    <row r="428" spans="1:6" x14ac:dyDescent="0.25">
      <c r="A428" s="10"/>
      <c r="B428" s="7"/>
      <c r="D428" s="11"/>
      <c r="E428" s="16"/>
      <c r="F428" s="15"/>
    </row>
    <row r="429" spans="1:6" x14ac:dyDescent="0.25">
      <c r="A429" s="10"/>
      <c r="B429" s="7"/>
      <c r="D429" s="11"/>
      <c r="E429" s="16"/>
      <c r="F429" s="15"/>
    </row>
    <row r="430" spans="1:6" x14ac:dyDescent="0.25">
      <c r="A430" s="10"/>
      <c r="B430" s="7"/>
      <c r="D430" s="11"/>
      <c r="E430" s="16"/>
      <c r="F430" s="15"/>
    </row>
    <row r="431" spans="1:6" x14ac:dyDescent="0.25">
      <c r="A431" s="10"/>
      <c r="B431" s="7"/>
      <c r="D431" s="11"/>
      <c r="E431" s="16"/>
      <c r="F431" s="15"/>
    </row>
    <row r="432" spans="1:6" x14ac:dyDescent="0.25">
      <c r="A432" s="10"/>
      <c r="B432" s="7"/>
      <c r="D432" s="11"/>
      <c r="E432" s="16"/>
      <c r="F432" s="15"/>
    </row>
    <row r="433" spans="1:6" x14ac:dyDescent="0.25">
      <c r="A433" s="10"/>
      <c r="B433" s="7"/>
      <c r="D433" s="11"/>
      <c r="E433" s="16"/>
      <c r="F433" s="15"/>
    </row>
    <row r="434" spans="1:6" x14ac:dyDescent="0.25">
      <c r="A434" s="10"/>
      <c r="B434" s="7"/>
      <c r="D434" s="11"/>
      <c r="E434" s="16"/>
      <c r="F434" s="15"/>
    </row>
    <row r="435" spans="1:6" x14ac:dyDescent="0.25">
      <c r="A435" s="10"/>
      <c r="B435" s="7"/>
      <c r="D435" s="11"/>
      <c r="E435" s="16"/>
      <c r="F435" s="15"/>
    </row>
    <row r="436" spans="1:6" x14ac:dyDescent="0.25">
      <c r="A436" s="10"/>
      <c r="B436" s="7"/>
      <c r="D436" s="11"/>
      <c r="E436" s="16"/>
      <c r="F436" s="15"/>
    </row>
    <row r="437" spans="1:6" x14ac:dyDescent="0.25">
      <c r="A437" s="10"/>
      <c r="B437" s="7"/>
      <c r="D437" s="11"/>
      <c r="E437" s="16"/>
      <c r="F437" s="15"/>
    </row>
    <row r="438" spans="1:6" x14ac:dyDescent="0.25">
      <c r="A438" s="10"/>
      <c r="B438" s="7"/>
      <c r="D438" s="11"/>
      <c r="E438" s="16"/>
      <c r="F438" s="15"/>
    </row>
    <row r="439" spans="1:6" x14ac:dyDescent="0.25">
      <c r="A439" s="10"/>
      <c r="B439" s="7"/>
      <c r="D439" s="11"/>
      <c r="E439" s="16"/>
      <c r="F439" s="15"/>
    </row>
    <row r="440" spans="1:6" x14ac:dyDescent="0.25">
      <c r="A440" s="10"/>
      <c r="B440" s="7"/>
      <c r="D440" s="11"/>
      <c r="E440" s="16"/>
      <c r="F440" s="15"/>
    </row>
    <row r="441" spans="1:6" x14ac:dyDescent="0.25">
      <c r="A441" s="10"/>
      <c r="B441" s="7"/>
      <c r="D441" s="11"/>
      <c r="E441" s="16"/>
      <c r="F441" s="15"/>
    </row>
    <row r="442" spans="1:6" x14ac:dyDescent="0.25">
      <c r="A442" s="10"/>
      <c r="B442" s="7"/>
      <c r="D442" s="11"/>
      <c r="E442" s="16"/>
      <c r="F442" s="15"/>
    </row>
    <row r="443" spans="1:6" x14ac:dyDescent="0.25">
      <c r="A443" s="10"/>
      <c r="B443" s="7"/>
      <c r="D443" s="11"/>
      <c r="E443" s="16"/>
      <c r="F443" s="15"/>
    </row>
    <row r="444" spans="1:6" x14ac:dyDescent="0.25">
      <c r="A444" s="10"/>
      <c r="B444" s="7"/>
      <c r="D444" s="11"/>
      <c r="E444" s="16"/>
      <c r="F444" s="15"/>
    </row>
    <row r="445" spans="1:6" x14ac:dyDescent="0.25">
      <c r="A445" s="10"/>
      <c r="B445" s="7"/>
      <c r="D445" s="11"/>
      <c r="E445" s="16"/>
      <c r="F445" s="15"/>
    </row>
    <row r="446" spans="1:6" x14ac:dyDescent="0.25">
      <c r="A446" s="10"/>
      <c r="B446" s="7"/>
      <c r="D446" s="11"/>
      <c r="E446" s="16"/>
      <c r="F446" s="15"/>
    </row>
    <row r="447" spans="1:6" x14ac:dyDescent="0.25">
      <c r="A447" s="10"/>
      <c r="B447" s="7"/>
      <c r="D447" s="11"/>
      <c r="E447" s="16"/>
      <c r="F447" s="15"/>
    </row>
    <row r="448" spans="1:6" x14ac:dyDescent="0.25">
      <c r="A448" s="10"/>
      <c r="B448" s="7"/>
      <c r="D448" s="11"/>
      <c r="E448" s="16"/>
      <c r="F448" s="15"/>
    </row>
    <row r="449" spans="1:6" x14ac:dyDescent="0.25">
      <c r="A449" s="10"/>
      <c r="B449" s="7"/>
      <c r="D449" s="11"/>
      <c r="E449" s="16"/>
      <c r="F449" s="15"/>
    </row>
    <row r="450" spans="1:6" x14ac:dyDescent="0.25">
      <c r="A450" s="10"/>
      <c r="B450" s="7"/>
      <c r="D450" s="11"/>
      <c r="E450" s="16"/>
      <c r="F450" s="15"/>
    </row>
    <row r="451" spans="1:6" x14ac:dyDescent="0.25">
      <c r="A451" s="10"/>
      <c r="B451" s="7"/>
      <c r="D451" s="11"/>
      <c r="E451" s="16"/>
      <c r="F451" s="15"/>
    </row>
    <row r="452" spans="1:6" x14ac:dyDescent="0.25">
      <c r="A452" s="10"/>
      <c r="B452" s="7"/>
      <c r="D452" s="11"/>
      <c r="E452" s="16"/>
      <c r="F452" s="15"/>
    </row>
    <row r="453" spans="1:6" x14ac:dyDescent="0.25">
      <c r="A453" s="10"/>
      <c r="B453" s="7"/>
      <c r="D453" s="11"/>
      <c r="E453" s="16"/>
      <c r="F453" s="15"/>
    </row>
    <row r="454" spans="1:6" x14ac:dyDescent="0.25">
      <c r="A454" s="10"/>
      <c r="B454" s="7"/>
      <c r="D454" s="11"/>
      <c r="E454" s="16"/>
      <c r="F454" s="15"/>
    </row>
    <row r="455" spans="1:6" x14ac:dyDescent="0.25">
      <c r="A455" s="10"/>
      <c r="B455" s="7"/>
      <c r="D455" s="11"/>
      <c r="E455" s="16"/>
      <c r="F455" s="15"/>
    </row>
    <row r="456" spans="1:6" x14ac:dyDescent="0.25">
      <c r="A456" s="10"/>
      <c r="B456" s="7"/>
      <c r="D456" s="11"/>
      <c r="E456" s="16"/>
      <c r="F456" s="15"/>
    </row>
    <row r="457" spans="1:6" x14ac:dyDescent="0.25">
      <c r="A457" s="10"/>
      <c r="B457" s="7"/>
      <c r="D457" s="11"/>
      <c r="E457" s="16"/>
      <c r="F457" s="15"/>
    </row>
    <row r="458" spans="1:6" x14ac:dyDescent="0.25">
      <c r="A458" s="10"/>
      <c r="B458" s="7"/>
      <c r="D458" s="11"/>
      <c r="E458" s="16"/>
      <c r="F458" s="15"/>
    </row>
    <row r="459" spans="1:6" x14ac:dyDescent="0.25">
      <c r="A459" s="10"/>
      <c r="B459" s="7"/>
      <c r="D459" s="11"/>
      <c r="E459" s="16"/>
      <c r="F459" s="15"/>
    </row>
    <row r="460" spans="1:6" x14ac:dyDescent="0.25">
      <c r="A460" s="10"/>
      <c r="B460" s="7"/>
      <c r="D460" s="11"/>
      <c r="E460" s="16"/>
      <c r="F460" s="15"/>
    </row>
    <row r="461" spans="1:6" x14ac:dyDescent="0.25">
      <c r="A461" s="10"/>
      <c r="B461" s="7"/>
      <c r="D461" s="11"/>
      <c r="E461" s="16"/>
      <c r="F461" s="15"/>
    </row>
    <row r="462" spans="1:6" x14ac:dyDescent="0.25">
      <c r="A462" s="10"/>
      <c r="B462" s="7"/>
      <c r="D462" s="11"/>
      <c r="E462" s="16"/>
      <c r="F462" s="15"/>
    </row>
    <row r="463" spans="1:6" x14ac:dyDescent="0.25">
      <c r="A463" s="10"/>
      <c r="B463" s="7"/>
      <c r="D463" s="11"/>
      <c r="E463" s="16"/>
      <c r="F463" s="15"/>
    </row>
    <row r="464" spans="1:6" x14ac:dyDescent="0.25">
      <c r="A464" s="10"/>
      <c r="B464" s="7"/>
      <c r="D464" s="11"/>
      <c r="E464" s="16"/>
      <c r="F464" s="15"/>
    </row>
    <row r="465" spans="1:6" x14ac:dyDescent="0.25">
      <c r="A465" s="10"/>
      <c r="B465" s="7"/>
      <c r="D465" s="11"/>
      <c r="E465" s="16"/>
      <c r="F465" s="15"/>
    </row>
    <row r="466" spans="1:6" x14ac:dyDescent="0.25">
      <c r="A466" s="10"/>
      <c r="B466" s="7"/>
      <c r="D466" s="11"/>
      <c r="E466" s="16"/>
      <c r="F466" s="15"/>
    </row>
    <row r="467" spans="1:6" x14ac:dyDescent="0.25">
      <c r="A467" s="10"/>
      <c r="B467" s="7"/>
      <c r="D467" s="11"/>
      <c r="E467" s="16"/>
      <c r="F467" s="15"/>
    </row>
    <row r="468" spans="1:6" x14ac:dyDescent="0.25">
      <c r="A468" s="10"/>
      <c r="B468" s="7"/>
      <c r="D468" s="11"/>
      <c r="E468" s="16"/>
      <c r="F468" s="15"/>
    </row>
    <row r="469" spans="1:6" x14ac:dyDescent="0.25">
      <c r="A469" s="10"/>
      <c r="B469" s="7"/>
      <c r="D469" s="11"/>
      <c r="E469" s="16"/>
      <c r="F469" s="15"/>
    </row>
    <row r="470" spans="1:6" x14ac:dyDescent="0.25">
      <c r="A470" s="10"/>
      <c r="B470" s="7"/>
      <c r="D470" s="11"/>
      <c r="E470" s="16"/>
      <c r="F470" s="15"/>
    </row>
    <row r="471" spans="1:6" x14ac:dyDescent="0.25">
      <c r="A471" s="10"/>
      <c r="B471" s="7"/>
      <c r="D471" s="11"/>
      <c r="E471" s="16"/>
      <c r="F471" s="15"/>
    </row>
    <row r="472" spans="1:6" x14ac:dyDescent="0.25">
      <c r="A472" s="10"/>
      <c r="B472" s="7"/>
      <c r="D472" s="11"/>
      <c r="E472" s="16"/>
      <c r="F472" s="15"/>
    </row>
    <row r="473" spans="1:6" x14ac:dyDescent="0.25">
      <c r="A473" s="10"/>
      <c r="B473" s="7"/>
      <c r="D473" s="11"/>
      <c r="E473" s="16"/>
      <c r="F473" s="15"/>
    </row>
    <row r="474" spans="1:6" x14ac:dyDescent="0.25">
      <c r="A474" s="10"/>
      <c r="B474" s="7"/>
      <c r="D474" s="11"/>
      <c r="E474" s="16"/>
      <c r="F474" s="15"/>
    </row>
    <row r="475" spans="1:6" x14ac:dyDescent="0.25">
      <c r="A475" s="10"/>
      <c r="B475" s="7"/>
      <c r="D475" s="11"/>
      <c r="E475" s="16"/>
      <c r="F475" s="15"/>
    </row>
    <row r="476" spans="1:6" x14ac:dyDescent="0.25">
      <c r="A476" s="10"/>
      <c r="B476" s="7"/>
      <c r="D476" s="11"/>
      <c r="E476" s="16"/>
      <c r="F476" s="15"/>
    </row>
    <row r="477" spans="1:6" x14ac:dyDescent="0.25">
      <c r="A477" s="10"/>
      <c r="B477" s="7"/>
      <c r="D477" s="11"/>
      <c r="E477" s="16"/>
      <c r="F477" s="15"/>
    </row>
    <row r="478" spans="1:6" x14ac:dyDescent="0.25">
      <c r="A478" s="10"/>
      <c r="B478" s="7"/>
      <c r="D478" s="11"/>
      <c r="E478" s="16"/>
      <c r="F478" s="15"/>
    </row>
    <row r="479" spans="1:6" x14ac:dyDescent="0.25">
      <c r="A479" s="10"/>
      <c r="B479" s="7"/>
      <c r="D479" s="11"/>
      <c r="E479" s="16"/>
      <c r="F479" s="15"/>
    </row>
    <row r="480" spans="1:6" x14ac:dyDescent="0.25">
      <c r="A480" s="10"/>
      <c r="B480" s="7"/>
      <c r="D480" s="11"/>
      <c r="E480" s="16"/>
      <c r="F480" s="15"/>
    </row>
    <row r="481" spans="1:6" x14ac:dyDescent="0.25">
      <c r="A481" s="10"/>
      <c r="B481" s="7"/>
      <c r="D481" s="11"/>
      <c r="E481" s="16"/>
      <c r="F481" s="15"/>
    </row>
    <row r="482" spans="1:6" x14ac:dyDescent="0.25">
      <c r="A482" s="10"/>
      <c r="B482" s="7"/>
      <c r="D482" s="11"/>
      <c r="E482" s="16"/>
      <c r="F482" s="15"/>
    </row>
    <row r="483" spans="1:6" x14ac:dyDescent="0.25">
      <c r="A483" s="10"/>
      <c r="B483" s="7"/>
      <c r="D483" s="11"/>
      <c r="E483" s="16"/>
      <c r="F483" s="15"/>
    </row>
    <row r="484" spans="1:6" x14ac:dyDescent="0.25">
      <c r="A484" s="10"/>
      <c r="B484" s="7"/>
      <c r="D484" s="11"/>
      <c r="E484" s="16"/>
      <c r="F484" s="15"/>
    </row>
    <row r="485" spans="1:6" x14ac:dyDescent="0.25">
      <c r="A485" s="10"/>
      <c r="B485" s="7"/>
      <c r="D485" s="11"/>
      <c r="E485" s="16"/>
      <c r="F485" s="15"/>
    </row>
    <row r="486" spans="1:6" x14ac:dyDescent="0.25">
      <c r="A486" s="10"/>
      <c r="B486" s="7"/>
      <c r="D486" s="11"/>
      <c r="E486" s="16"/>
      <c r="F486" s="15"/>
    </row>
    <row r="487" spans="1:6" x14ac:dyDescent="0.25">
      <c r="A487" s="10"/>
      <c r="B487" s="7"/>
      <c r="D487" s="11"/>
      <c r="E487" s="16"/>
      <c r="F487" s="15"/>
    </row>
    <row r="488" spans="1:6" x14ac:dyDescent="0.25">
      <c r="A488" s="10"/>
      <c r="B488" s="7"/>
      <c r="D488" s="11"/>
      <c r="E488" s="16"/>
      <c r="F488" s="15"/>
    </row>
    <row r="489" spans="1:6" x14ac:dyDescent="0.25">
      <c r="A489" s="10"/>
      <c r="B489" s="7"/>
      <c r="D489" s="11"/>
      <c r="E489" s="16"/>
      <c r="F489" s="15"/>
    </row>
    <row r="490" spans="1:6" x14ac:dyDescent="0.25">
      <c r="A490" s="10"/>
      <c r="B490" s="7"/>
      <c r="D490" s="11"/>
      <c r="E490" s="16"/>
      <c r="F490" s="15"/>
    </row>
    <row r="491" spans="1:6" x14ac:dyDescent="0.25">
      <c r="A491" s="10"/>
      <c r="B491" s="7"/>
      <c r="D491" s="11"/>
      <c r="E491" s="16"/>
      <c r="F491" s="15"/>
    </row>
    <row r="492" spans="1:6" x14ac:dyDescent="0.25">
      <c r="A492" s="10"/>
      <c r="B492" s="7"/>
      <c r="D492" s="11"/>
      <c r="E492" s="16"/>
      <c r="F492" s="15"/>
    </row>
    <row r="493" spans="1:6" x14ac:dyDescent="0.25">
      <c r="A493" s="10"/>
      <c r="B493" s="7"/>
      <c r="D493" s="11"/>
      <c r="E493" s="16"/>
      <c r="F493" s="15"/>
    </row>
    <row r="494" spans="1:6" x14ac:dyDescent="0.25">
      <c r="A494" s="10"/>
      <c r="B494" s="7"/>
      <c r="D494" s="11"/>
      <c r="E494" s="16"/>
      <c r="F494" s="15"/>
    </row>
    <row r="495" spans="1:6" x14ac:dyDescent="0.25">
      <c r="A495" s="10"/>
      <c r="B495" s="7"/>
      <c r="D495" s="11"/>
      <c r="E495" s="16"/>
      <c r="F495" s="15"/>
    </row>
    <row r="496" spans="1:6" x14ac:dyDescent="0.25">
      <c r="A496" s="10"/>
      <c r="B496" s="7"/>
      <c r="D496" s="11"/>
      <c r="E496" s="16"/>
      <c r="F496" s="15"/>
    </row>
    <row r="497" spans="1:6" x14ac:dyDescent="0.25">
      <c r="A497" s="10"/>
      <c r="B497" s="7"/>
      <c r="D497" s="11"/>
      <c r="E497" s="16"/>
      <c r="F497" s="15"/>
    </row>
    <row r="498" spans="1:6" x14ac:dyDescent="0.25">
      <c r="A498" s="10"/>
      <c r="B498" s="7"/>
      <c r="D498" s="11"/>
      <c r="E498" s="16"/>
      <c r="F498" s="15"/>
    </row>
    <row r="499" spans="1:6" x14ac:dyDescent="0.25">
      <c r="A499" s="10"/>
      <c r="B499" s="7"/>
      <c r="D499" s="11"/>
      <c r="E499" s="16"/>
      <c r="F499" s="15"/>
    </row>
    <row r="500" spans="1:6" x14ac:dyDescent="0.25">
      <c r="A500" s="10"/>
      <c r="B500" s="7"/>
      <c r="D500" s="11"/>
      <c r="E500" s="16"/>
      <c r="F500" s="15"/>
    </row>
    <row r="501" spans="1:6" x14ac:dyDescent="0.25">
      <c r="A501" s="10"/>
      <c r="B501" s="7"/>
      <c r="D501" s="11"/>
      <c r="E501" s="16"/>
      <c r="F501" s="15"/>
    </row>
    <row r="502" spans="1:6" x14ac:dyDescent="0.25">
      <c r="A502" s="10"/>
      <c r="B502" s="7"/>
      <c r="D502" s="11"/>
      <c r="E502" s="16"/>
      <c r="F502" s="15"/>
    </row>
    <row r="503" spans="1:6" x14ac:dyDescent="0.25">
      <c r="A503" s="10"/>
      <c r="B503" s="7"/>
      <c r="D503" s="11"/>
      <c r="E503" s="16"/>
      <c r="F503" s="15"/>
    </row>
    <row r="504" spans="1:6" x14ac:dyDescent="0.25">
      <c r="A504" s="10"/>
      <c r="B504" s="7"/>
      <c r="D504" s="11"/>
      <c r="E504" s="16"/>
      <c r="F504" s="15"/>
    </row>
    <row r="505" spans="1:6" x14ac:dyDescent="0.25">
      <c r="A505" s="10"/>
      <c r="B505" s="7"/>
      <c r="D505" s="11"/>
      <c r="E505" s="16"/>
      <c r="F505" s="15"/>
    </row>
    <row r="506" spans="1:6" x14ac:dyDescent="0.25">
      <c r="A506" s="10"/>
      <c r="B506" s="7"/>
      <c r="D506" s="11"/>
      <c r="E506" s="16"/>
      <c r="F506" s="15"/>
    </row>
    <row r="507" spans="1:6" x14ac:dyDescent="0.25">
      <c r="A507" s="10"/>
      <c r="B507" s="7"/>
      <c r="D507" s="11"/>
      <c r="E507" s="16"/>
      <c r="F507" s="15"/>
    </row>
    <row r="508" spans="1:6" x14ac:dyDescent="0.25">
      <c r="A508" s="10"/>
      <c r="B508" s="7"/>
      <c r="D508" s="11"/>
      <c r="E508" s="16"/>
      <c r="F508" s="15"/>
    </row>
    <row r="509" spans="1:6" x14ac:dyDescent="0.25">
      <c r="A509" s="10"/>
      <c r="B509" s="7"/>
      <c r="D509" s="11"/>
      <c r="E509" s="16"/>
      <c r="F509" s="15"/>
    </row>
    <row r="510" spans="1:6" x14ac:dyDescent="0.25">
      <c r="A510" s="10"/>
      <c r="B510" s="7"/>
      <c r="D510" s="11"/>
      <c r="E510" s="16"/>
      <c r="F510" s="15"/>
    </row>
    <row r="511" spans="1:6" x14ac:dyDescent="0.25">
      <c r="A511" s="10"/>
      <c r="B511" s="7"/>
      <c r="D511" s="11"/>
      <c r="E511" s="16"/>
      <c r="F511" s="15"/>
    </row>
    <row r="512" spans="1:6" x14ac:dyDescent="0.25">
      <c r="A512" s="10"/>
      <c r="B512" s="7"/>
      <c r="D512" s="11"/>
      <c r="E512" s="16"/>
      <c r="F512" s="15"/>
    </row>
    <row r="513" spans="1:6" x14ac:dyDescent="0.25">
      <c r="A513" s="10"/>
      <c r="B513" s="7"/>
      <c r="D513" s="11"/>
      <c r="E513" s="16"/>
      <c r="F513" s="15"/>
    </row>
    <row r="514" spans="1:6" x14ac:dyDescent="0.25">
      <c r="A514" s="10"/>
      <c r="B514" s="7"/>
      <c r="D514" s="11"/>
      <c r="E514" s="16"/>
      <c r="F514" s="15"/>
    </row>
    <row r="515" spans="1:6" x14ac:dyDescent="0.25">
      <c r="A515" s="10"/>
      <c r="B515" s="7"/>
      <c r="D515" s="11"/>
      <c r="E515" s="16"/>
      <c r="F515" s="15"/>
    </row>
    <row r="516" spans="1:6" x14ac:dyDescent="0.25">
      <c r="A516" s="10"/>
      <c r="B516" s="7"/>
      <c r="D516" s="11"/>
      <c r="E516" s="16"/>
      <c r="F516" s="15"/>
    </row>
    <row r="517" spans="1:6" x14ac:dyDescent="0.25">
      <c r="A517" s="10"/>
      <c r="B517" s="7"/>
      <c r="D517" s="11"/>
      <c r="E517" s="16"/>
      <c r="F517" s="15"/>
    </row>
    <row r="518" spans="1:6" x14ac:dyDescent="0.25">
      <c r="A518" s="10"/>
      <c r="B518" s="7"/>
      <c r="D518" s="11"/>
      <c r="E518" s="16"/>
      <c r="F518" s="15"/>
    </row>
    <row r="519" spans="1:6" x14ac:dyDescent="0.25">
      <c r="A519" s="10"/>
      <c r="B519" s="7"/>
      <c r="D519" s="11"/>
      <c r="E519" s="16"/>
      <c r="F519" s="15"/>
    </row>
    <row r="520" spans="1:6" x14ac:dyDescent="0.25">
      <c r="A520" s="10"/>
      <c r="B520" s="7"/>
      <c r="D520" s="11"/>
      <c r="E520" s="16"/>
      <c r="F520" s="15"/>
    </row>
    <row r="521" spans="1:6" x14ac:dyDescent="0.25">
      <c r="A521" s="10"/>
      <c r="B521" s="7"/>
      <c r="D521" s="11"/>
      <c r="E521" s="16"/>
      <c r="F521" s="15"/>
    </row>
    <row r="522" spans="1:6" x14ac:dyDescent="0.25">
      <c r="A522" s="10"/>
      <c r="B522" s="7"/>
      <c r="D522" s="11"/>
      <c r="E522" s="16"/>
      <c r="F522" s="15"/>
    </row>
    <row r="523" spans="1:6" x14ac:dyDescent="0.25">
      <c r="A523" s="10"/>
      <c r="B523" s="7"/>
      <c r="D523" s="11"/>
      <c r="E523" s="16"/>
      <c r="F523" s="15"/>
    </row>
    <row r="524" spans="1:6" x14ac:dyDescent="0.25">
      <c r="A524" s="10"/>
      <c r="B524" s="7"/>
      <c r="D524" s="11"/>
      <c r="E524" s="16"/>
      <c r="F524" s="15"/>
    </row>
    <row r="525" spans="1:6" x14ac:dyDescent="0.25">
      <c r="A525" s="10"/>
      <c r="B525" s="7"/>
      <c r="D525" s="11"/>
      <c r="E525" s="16"/>
      <c r="F525" s="15"/>
    </row>
    <row r="526" spans="1:6" x14ac:dyDescent="0.25">
      <c r="A526" s="10"/>
      <c r="B526" s="7"/>
      <c r="D526" s="11"/>
      <c r="E526" s="16"/>
      <c r="F526" s="15"/>
    </row>
    <row r="527" spans="1:6" x14ac:dyDescent="0.25">
      <c r="A527" s="10"/>
      <c r="B527" s="7"/>
      <c r="D527" s="11"/>
      <c r="E527" s="16"/>
      <c r="F527" s="15"/>
    </row>
    <row r="528" spans="1:6" x14ac:dyDescent="0.25">
      <c r="A528" s="10"/>
      <c r="B528" s="7"/>
      <c r="D528" s="11"/>
      <c r="E528" s="16"/>
      <c r="F528" s="15"/>
    </row>
    <row r="529" spans="1:6" x14ac:dyDescent="0.25">
      <c r="A529" s="10"/>
      <c r="B529" s="7"/>
      <c r="D529" s="11"/>
      <c r="E529" s="16"/>
      <c r="F529" s="15"/>
    </row>
    <row r="530" spans="1:6" x14ac:dyDescent="0.25">
      <c r="A530" s="10"/>
      <c r="B530" s="7"/>
      <c r="D530" s="11"/>
      <c r="E530" s="16"/>
      <c r="F530" s="15"/>
    </row>
    <row r="531" spans="1:6" x14ac:dyDescent="0.25">
      <c r="A531" s="10"/>
      <c r="B531" s="7"/>
      <c r="D531" s="11"/>
      <c r="E531" s="16"/>
      <c r="F531" s="15"/>
    </row>
    <row r="532" spans="1:6" x14ac:dyDescent="0.25">
      <c r="A532" s="10"/>
      <c r="B532" s="7"/>
      <c r="D532" s="11"/>
      <c r="E532" s="16"/>
      <c r="F532" s="15"/>
    </row>
    <row r="533" spans="1:6" x14ac:dyDescent="0.25">
      <c r="A533" s="10"/>
      <c r="B533" s="7"/>
      <c r="D533" s="11"/>
      <c r="E533" s="16"/>
      <c r="F533" s="15"/>
    </row>
    <row r="534" spans="1:6" x14ac:dyDescent="0.25">
      <c r="A534" s="10"/>
      <c r="B534" s="7"/>
      <c r="D534" s="11"/>
      <c r="E534" s="16"/>
      <c r="F534" s="15"/>
    </row>
    <row r="535" spans="1:6" x14ac:dyDescent="0.25">
      <c r="A535" s="10"/>
      <c r="B535" s="7"/>
      <c r="D535" s="11"/>
      <c r="E535" s="16"/>
      <c r="F535" s="15"/>
    </row>
    <row r="536" spans="1:6" x14ac:dyDescent="0.25">
      <c r="A536" s="10"/>
      <c r="B536" s="7"/>
      <c r="D536" s="11"/>
      <c r="E536" s="16"/>
      <c r="F536" s="15"/>
    </row>
    <row r="537" spans="1:6" x14ac:dyDescent="0.25">
      <c r="A537" s="10"/>
      <c r="B537" s="7"/>
      <c r="D537" s="11"/>
      <c r="E537" s="16"/>
      <c r="F537" s="15"/>
    </row>
    <row r="538" spans="1:6" x14ac:dyDescent="0.25">
      <c r="A538" s="10"/>
      <c r="B538" s="7"/>
      <c r="D538" s="11"/>
      <c r="E538" s="16"/>
      <c r="F538" s="15"/>
    </row>
    <row r="539" spans="1:6" x14ac:dyDescent="0.25">
      <c r="A539" s="10"/>
      <c r="B539" s="7"/>
      <c r="D539" s="11"/>
      <c r="E539" s="16"/>
      <c r="F539" s="15"/>
    </row>
    <row r="540" spans="1:6" x14ac:dyDescent="0.25">
      <c r="A540" s="10"/>
      <c r="B540" s="7"/>
      <c r="D540" s="11"/>
      <c r="E540" s="16"/>
      <c r="F540" s="15"/>
    </row>
    <row r="541" spans="1:6" x14ac:dyDescent="0.25">
      <c r="A541" s="10"/>
      <c r="B541" s="7"/>
      <c r="D541" s="11"/>
      <c r="E541" s="16"/>
      <c r="F541" s="15"/>
    </row>
    <row r="542" spans="1:6" x14ac:dyDescent="0.25">
      <c r="A542" s="10"/>
      <c r="B542" s="7"/>
      <c r="D542" s="11"/>
      <c r="E542" s="16"/>
      <c r="F542" s="15"/>
    </row>
    <row r="543" spans="1:6" x14ac:dyDescent="0.25">
      <c r="A543" s="10"/>
      <c r="B543" s="7"/>
      <c r="D543" s="11"/>
      <c r="E543" s="16"/>
      <c r="F543" s="15"/>
    </row>
    <row r="544" spans="1:6" x14ac:dyDescent="0.25">
      <c r="A544" s="10"/>
      <c r="B544" s="7"/>
      <c r="D544" s="11"/>
      <c r="E544" s="16"/>
      <c r="F544" s="15"/>
    </row>
    <row r="545" spans="1:6" x14ac:dyDescent="0.25">
      <c r="A545" s="10"/>
      <c r="B545" s="7"/>
      <c r="D545" s="11"/>
      <c r="E545" s="16"/>
      <c r="F545" s="15"/>
    </row>
    <row r="546" spans="1:6" x14ac:dyDescent="0.25">
      <c r="A546" s="10"/>
      <c r="B546" s="7"/>
      <c r="D546" s="11"/>
      <c r="E546" s="16"/>
      <c r="F546" s="15"/>
    </row>
    <row r="547" spans="1:6" x14ac:dyDescent="0.25">
      <c r="A547" s="10"/>
      <c r="B547" s="7"/>
      <c r="D547" s="11"/>
      <c r="E547" s="16"/>
      <c r="F547" s="15"/>
    </row>
    <row r="548" spans="1:6" x14ac:dyDescent="0.25">
      <c r="A548" s="10"/>
      <c r="B548" s="7"/>
      <c r="D548" s="11"/>
      <c r="E548" s="16"/>
      <c r="F548" s="15"/>
    </row>
    <row r="549" spans="1:6" x14ac:dyDescent="0.25">
      <c r="A549" s="10"/>
      <c r="B549" s="7"/>
      <c r="D549" s="11"/>
      <c r="E549" s="16"/>
      <c r="F549" s="15"/>
    </row>
    <row r="550" spans="1:6" x14ac:dyDescent="0.25">
      <c r="A550" s="10"/>
      <c r="B550" s="7"/>
      <c r="D550" s="11"/>
      <c r="E550" s="16"/>
      <c r="F550" s="15"/>
    </row>
    <row r="551" spans="1:6" x14ac:dyDescent="0.25">
      <c r="A551" s="10"/>
      <c r="B551" s="7"/>
      <c r="D551" s="11"/>
      <c r="E551" s="16"/>
      <c r="F551" s="15"/>
    </row>
    <row r="552" spans="1:6" x14ac:dyDescent="0.25">
      <c r="A552" s="10"/>
      <c r="B552" s="7"/>
      <c r="D552" s="11"/>
      <c r="E552" s="16"/>
      <c r="F552" s="15"/>
    </row>
    <row r="553" spans="1:6" x14ac:dyDescent="0.25">
      <c r="A553" s="10"/>
      <c r="B553" s="7"/>
      <c r="D553" s="11"/>
      <c r="E553" s="16"/>
      <c r="F553" s="15"/>
    </row>
    <row r="554" spans="1:6" x14ac:dyDescent="0.25">
      <c r="A554" s="10"/>
      <c r="B554" s="7"/>
      <c r="D554" s="11"/>
      <c r="E554" s="16"/>
      <c r="F554" s="15"/>
    </row>
    <row r="555" spans="1:6" x14ac:dyDescent="0.25">
      <c r="A555" s="10"/>
      <c r="B555" s="7"/>
      <c r="D555" s="11"/>
      <c r="E555" s="16"/>
      <c r="F555" s="15"/>
    </row>
    <row r="556" spans="1:6" x14ac:dyDescent="0.25">
      <c r="A556" s="10"/>
      <c r="B556" s="7"/>
      <c r="D556" s="11"/>
      <c r="E556" s="16"/>
      <c r="F556" s="15"/>
    </row>
    <row r="557" spans="1:6" x14ac:dyDescent="0.25">
      <c r="A557" s="10"/>
      <c r="B557" s="7"/>
      <c r="D557" s="11"/>
      <c r="E557" s="16"/>
      <c r="F557" s="15"/>
    </row>
    <row r="558" spans="1:6" x14ac:dyDescent="0.25">
      <c r="A558" s="10"/>
      <c r="B558" s="7"/>
      <c r="D558" s="11"/>
      <c r="E558" s="16"/>
      <c r="F558" s="15"/>
    </row>
    <row r="559" spans="1:6" x14ac:dyDescent="0.25">
      <c r="A559" s="10"/>
      <c r="B559" s="7"/>
      <c r="D559" s="11"/>
      <c r="E559" s="16"/>
      <c r="F559" s="15"/>
    </row>
    <row r="560" spans="1:6" x14ac:dyDescent="0.25">
      <c r="A560" s="10"/>
      <c r="B560" s="7"/>
      <c r="D560" s="11"/>
      <c r="E560" s="16"/>
      <c r="F560" s="15"/>
    </row>
    <row r="561" spans="1:6" x14ac:dyDescent="0.25">
      <c r="A561" s="10"/>
      <c r="B561" s="7"/>
      <c r="D561" s="11"/>
      <c r="E561" s="16"/>
      <c r="F561" s="15"/>
    </row>
    <row r="562" spans="1:6" x14ac:dyDescent="0.25">
      <c r="A562" s="10"/>
      <c r="B562" s="7"/>
      <c r="D562" s="11"/>
      <c r="E562" s="16"/>
      <c r="F562" s="15"/>
    </row>
    <row r="563" spans="1:6" x14ac:dyDescent="0.25">
      <c r="A563" s="10"/>
      <c r="B563" s="7"/>
      <c r="D563" s="11"/>
      <c r="E563" s="16"/>
      <c r="F563" s="15"/>
    </row>
    <row r="564" spans="1:6" x14ac:dyDescent="0.25">
      <c r="A564" s="10"/>
      <c r="B564" s="7"/>
      <c r="D564" s="11"/>
      <c r="E564" s="16"/>
      <c r="F564" s="15"/>
    </row>
    <row r="565" spans="1:6" x14ac:dyDescent="0.25">
      <c r="A565" s="10"/>
      <c r="B565" s="7"/>
      <c r="D565" s="11"/>
      <c r="E565" s="16"/>
      <c r="F565" s="15"/>
    </row>
    <row r="566" spans="1:6" x14ac:dyDescent="0.25">
      <c r="A566" s="10"/>
      <c r="B566" s="7"/>
      <c r="D566" s="11"/>
      <c r="E566" s="16"/>
      <c r="F566" s="15"/>
    </row>
    <row r="567" spans="1:6" x14ac:dyDescent="0.25">
      <c r="A567" s="10"/>
      <c r="B567" s="7"/>
      <c r="D567" s="11"/>
      <c r="E567" s="16"/>
      <c r="F567" s="15"/>
    </row>
    <row r="568" spans="1:6" x14ac:dyDescent="0.25">
      <c r="A568" s="10"/>
      <c r="B568" s="7"/>
      <c r="D568" s="11"/>
      <c r="E568" s="16"/>
      <c r="F568" s="15"/>
    </row>
    <row r="569" spans="1:6" x14ac:dyDescent="0.25">
      <c r="A569" s="10"/>
      <c r="B569" s="7"/>
      <c r="D569" s="11"/>
      <c r="E569" s="16"/>
      <c r="F569" s="15"/>
    </row>
    <row r="570" spans="1:6" x14ac:dyDescent="0.25">
      <c r="A570" s="10"/>
      <c r="B570" s="7"/>
      <c r="D570" s="11"/>
      <c r="E570" s="16"/>
      <c r="F570" s="15"/>
    </row>
    <row r="571" spans="1:6" x14ac:dyDescent="0.25">
      <c r="A571" s="10"/>
      <c r="B571" s="7"/>
      <c r="D571" s="11"/>
      <c r="E571" s="16"/>
      <c r="F571" s="15"/>
    </row>
    <row r="572" spans="1:6" x14ac:dyDescent="0.25">
      <c r="A572" s="10"/>
      <c r="B572" s="7"/>
      <c r="D572" s="11"/>
      <c r="E572" s="16"/>
      <c r="F572" s="15"/>
    </row>
    <row r="573" spans="1:6" x14ac:dyDescent="0.25">
      <c r="A573" s="10"/>
      <c r="B573" s="7"/>
      <c r="D573" s="11"/>
      <c r="E573" s="16"/>
      <c r="F573" s="15"/>
    </row>
    <row r="574" spans="1:6" x14ac:dyDescent="0.25">
      <c r="A574" s="10"/>
      <c r="B574" s="7"/>
      <c r="D574" s="11"/>
      <c r="E574" s="16"/>
      <c r="F574" s="15"/>
    </row>
    <row r="575" spans="1:6" x14ac:dyDescent="0.25">
      <c r="A575" s="10"/>
      <c r="B575" s="7"/>
      <c r="D575" s="11"/>
      <c r="E575" s="16"/>
      <c r="F575" s="15"/>
    </row>
    <row r="576" spans="1:6" x14ac:dyDescent="0.25">
      <c r="A576" s="10"/>
      <c r="B576" s="7"/>
      <c r="D576" s="11"/>
      <c r="E576" s="16"/>
      <c r="F576" s="15"/>
    </row>
    <row r="577" spans="1:6" x14ac:dyDescent="0.25">
      <c r="A577" s="10"/>
      <c r="B577" s="7"/>
      <c r="D577" s="11"/>
      <c r="E577" s="16"/>
      <c r="F577" s="15"/>
    </row>
    <row r="578" spans="1:6" x14ac:dyDescent="0.25">
      <c r="A578" s="10"/>
      <c r="B578" s="7"/>
      <c r="D578" s="11"/>
      <c r="E578" s="16"/>
      <c r="F578" s="15"/>
    </row>
    <row r="579" spans="1:6" x14ac:dyDescent="0.25">
      <c r="A579" s="10"/>
      <c r="B579" s="7"/>
      <c r="D579" s="11"/>
      <c r="E579" s="16"/>
      <c r="F579" s="15"/>
    </row>
    <row r="580" spans="1:6" x14ac:dyDescent="0.25">
      <c r="A580" s="10"/>
      <c r="B580" s="7"/>
      <c r="D580" s="11"/>
      <c r="E580" s="16"/>
      <c r="F580" s="15"/>
    </row>
    <row r="581" spans="1:6" x14ac:dyDescent="0.25">
      <c r="A581" s="10"/>
      <c r="B581" s="7"/>
      <c r="D581" s="11"/>
      <c r="E581" s="16"/>
      <c r="F581" s="15"/>
    </row>
    <row r="582" spans="1:6" x14ac:dyDescent="0.25">
      <c r="A582" s="10"/>
      <c r="B582" s="7"/>
      <c r="D582" s="11"/>
      <c r="E582" s="16"/>
      <c r="F582" s="15"/>
    </row>
    <row r="583" spans="1:6" x14ac:dyDescent="0.25">
      <c r="A583" s="10"/>
      <c r="B583" s="7"/>
      <c r="D583" s="11"/>
      <c r="E583" s="16"/>
      <c r="F583" s="15"/>
    </row>
    <row r="584" spans="1:6" x14ac:dyDescent="0.25">
      <c r="A584" s="10"/>
      <c r="B584" s="7"/>
      <c r="D584" s="11"/>
      <c r="E584" s="16"/>
      <c r="F584" s="15"/>
    </row>
    <row r="585" spans="1:6" x14ac:dyDescent="0.25">
      <c r="A585" s="10"/>
      <c r="B585" s="7"/>
      <c r="D585" s="11"/>
      <c r="E585" s="16"/>
      <c r="F585" s="15"/>
    </row>
    <row r="586" spans="1:6" x14ac:dyDescent="0.25">
      <c r="A586" s="10"/>
      <c r="B586" s="7"/>
      <c r="D586" s="11"/>
      <c r="E586" s="16"/>
      <c r="F586" s="15"/>
    </row>
    <row r="587" spans="1:6" x14ac:dyDescent="0.25">
      <c r="A587" s="10"/>
      <c r="B587" s="7"/>
      <c r="D587" s="11"/>
      <c r="E587" s="16"/>
      <c r="F587" s="15"/>
    </row>
    <row r="588" spans="1:6" x14ac:dyDescent="0.25">
      <c r="A588" s="10"/>
      <c r="B588" s="7"/>
      <c r="D588" s="11"/>
      <c r="E588" s="16"/>
      <c r="F588" s="15"/>
    </row>
    <row r="589" spans="1:6" x14ac:dyDescent="0.25">
      <c r="A589" s="10"/>
      <c r="B589" s="7"/>
      <c r="D589" s="11"/>
      <c r="E589" s="16"/>
      <c r="F589" s="15"/>
    </row>
    <row r="590" spans="1:6" x14ac:dyDescent="0.25">
      <c r="A590" s="10"/>
      <c r="B590" s="7"/>
      <c r="D590" s="11"/>
      <c r="E590" s="16"/>
      <c r="F590" s="15"/>
    </row>
    <row r="591" spans="1:6" x14ac:dyDescent="0.25">
      <c r="A591" s="10"/>
      <c r="B591" s="7"/>
      <c r="D591" s="11"/>
      <c r="E591" s="16"/>
      <c r="F591" s="15"/>
    </row>
    <row r="592" spans="1:6" x14ac:dyDescent="0.25">
      <c r="A592" s="10"/>
      <c r="B592" s="7"/>
      <c r="D592" s="11"/>
      <c r="E592" s="16"/>
      <c r="F592" s="15"/>
    </row>
    <row r="593" spans="1:6" x14ac:dyDescent="0.25">
      <c r="A593" s="10"/>
      <c r="B593" s="7"/>
      <c r="D593" s="11"/>
      <c r="E593" s="16"/>
      <c r="F593" s="15"/>
    </row>
    <row r="594" spans="1:6" x14ac:dyDescent="0.25">
      <c r="A594" s="10"/>
      <c r="B594" s="7"/>
      <c r="D594" s="11"/>
      <c r="E594" s="16"/>
      <c r="F594" s="15"/>
    </row>
    <row r="595" spans="1:6" x14ac:dyDescent="0.25">
      <c r="A595" s="10"/>
      <c r="B595" s="7"/>
      <c r="D595" s="11"/>
      <c r="E595" s="16"/>
      <c r="F595" s="15"/>
    </row>
    <row r="596" spans="1:6" x14ac:dyDescent="0.25">
      <c r="A596" s="10"/>
      <c r="B596" s="7"/>
      <c r="D596" s="11"/>
      <c r="E596" s="16"/>
      <c r="F596" s="15"/>
    </row>
    <row r="597" spans="1:6" x14ac:dyDescent="0.25">
      <c r="A597" s="10"/>
      <c r="B597" s="7"/>
      <c r="D597" s="11"/>
      <c r="E597" s="16"/>
      <c r="F597" s="15"/>
    </row>
    <row r="598" spans="1:6" x14ac:dyDescent="0.25">
      <c r="A598" s="10"/>
      <c r="B598" s="7"/>
      <c r="D598" s="11"/>
      <c r="E598" s="16"/>
      <c r="F598" s="15"/>
    </row>
    <row r="599" spans="1:6" x14ac:dyDescent="0.25">
      <c r="A599" s="10"/>
      <c r="B599" s="7"/>
      <c r="D599" s="11"/>
      <c r="E599" s="16"/>
      <c r="F599" s="15"/>
    </row>
    <row r="600" spans="1:6" x14ac:dyDescent="0.25">
      <c r="A600" s="10"/>
      <c r="B600" s="7"/>
      <c r="D600" s="11"/>
      <c r="E600" s="16"/>
      <c r="F600" s="15"/>
    </row>
    <row r="601" spans="1:6" x14ac:dyDescent="0.25">
      <c r="A601" s="10"/>
      <c r="B601" s="7"/>
      <c r="D601" s="11"/>
      <c r="E601" s="16"/>
      <c r="F601" s="15"/>
    </row>
    <row r="602" spans="1:6" x14ac:dyDescent="0.25">
      <c r="A602" s="10"/>
      <c r="B602" s="7"/>
      <c r="D602" s="11"/>
      <c r="E602" s="16"/>
      <c r="F602" s="15"/>
    </row>
    <row r="603" spans="1:6" x14ac:dyDescent="0.25">
      <c r="A603" s="10"/>
      <c r="B603" s="7"/>
      <c r="D603" s="11"/>
      <c r="E603" s="16"/>
      <c r="F603" s="15"/>
    </row>
    <row r="604" spans="1:6" x14ac:dyDescent="0.25">
      <c r="A604" s="10"/>
      <c r="B604" s="7"/>
      <c r="D604" s="11"/>
      <c r="E604" s="16"/>
      <c r="F604" s="15"/>
    </row>
    <row r="605" spans="1:6" x14ac:dyDescent="0.25">
      <c r="A605" s="10"/>
      <c r="B605" s="7"/>
      <c r="D605" s="11"/>
      <c r="E605" s="16"/>
      <c r="F605" s="15"/>
    </row>
    <row r="606" spans="1:6" x14ac:dyDescent="0.25">
      <c r="A606" s="10"/>
      <c r="B606" s="7"/>
      <c r="D606" s="11"/>
      <c r="E606" s="16"/>
      <c r="F606" s="15"/>
    </row>
    <row r="607" spans="1:6" x14ac:dyDescent="0.25">
      <c r="A607" s="10"/>
      <c r="B607" s="7"/>
      <c r="D607" s="11"/>
      <c r="E607" s="16"/>
      <c r="F607" s="15"/>
    </row>
    <row r="608" spans="1:6" x14ac:dyDescent="0.25">
      <c r="A608" s="10"/>
      <c r="B608" s="7"/>
      <c r="D608" s="11"/>
      <c r="E608" s="16"/>
      <c r="F608" s="15"/>
    </row>
    <row r="609" spans="1:6" x14ac:dyDescent="0.25">
      <c r="A609" s="10"/>
      <c r="B609" s="7"/>
      <c r="D609" s="11"/>
      <c r="E609" s="16"/>
      <c r="F609" s="15"/>
    </row>
    <row r="610" spans="1:6" x14ac:dyDescent="0.25">
      <c r="A610" s="10"/>
      <c r="B610" s="7"/>
      <c r="D610" s="11"/>
      <c r="E610" s="16"/>
      <c r="F610" s="15"/>
    </row>
    <row r="611" spans="1:6" x14ac:dyDescent="0.25">
      <c r="A611" s="10"/>
      <c r="B611" s="7"/>
      <c r="D611" s="11"/>
      <c r="E611" s="16"/>
      <c r="F611" s="15"/>
    </row>
    <row r="612" spans="1:6" x14ac:dyDescent="0.25">
      <c r="A612" s="10"/>
      <c r="B612" s="7"/>
      <c r="D612" s="11"/>
      <c r="E612" s="16"/>
      <c r="F612" s="15"/>
    </row>
    <row r="613" spans="1:6" x14ac:dyDescent="0.25">
      <c r="A613" s="10"/>
      <c r="B613" s="7"/>
      <c r="D613" s="11"/>
      <c r="E613" s="16"/>
      <c r="F613" s="15"/>
    </row>
    <row r="614" spans="1:6" x14ac:dyDescent="0.25">
      <c r="A614" s="10"/>
      <c r="B614" s="7"/>
      <c r="D614" s="11"/>
      <c r="E614" s="16"/>
      <c r="F614" s="15"/>
    </row>
    <row r="615" spans="1:6" x14ac:dyDescent="0.25">
      <c r="A615" s="10"/>
      <c r="B615" s="7"/>
      <c r="D615" s="11"/>
      <c r="E615" s="16"/>
      <c r="F615" s="15"/>
    </row>
    <row r="616" spans="1:6" x14ac:dyDescent="0.25">
      <c r="A616" s="10"/>
      <c r="B616" s="7"/>
      <c r="D616" s="11"/>
      <c r="E616" s="16"/>
      <c r="F616" s="15"/>
    </row>
    <row r="617" spans="1:6" x14ac:dyDescent="0.25">
      <c r="A617" s="10"/>
      <c r="B617" s="7"/>
      <c r="D617" s="11"/>
      <c r="E617" s="16"/>
      <c r="F617" s="15"/>
    </row>
    <row r="618" spans="1:6" x14ac:dyDescent="0.25">
      <c r="A618" s="10"/>
      <c r="B618" s="7"/>
      <c r="D618" s="11"/>
      <c r="E618" s="16"/>
      <c r="F618" s="15"/>
    </row>
    <row r="619" spans="1:6" x14ac:dyDescent="0.25">
      <c r="A619" s="10"/>
      <c r="B619" s="7"/>
      <c r="D619" s="11"/>
      <c r="E619" s="16"/>
      <c r="F619" s="15"/>
    </row>
    <row r="620" spans="1:6" x14ac:dyDescent="0.25">
      <c r="A620" s="10"/>
      <c r="B620" s="7"/>
      <c r="D620" s="11"/>
      <c r="E620" s="16"/>
      <c r="F620" s="15"/>
    </row>
    <row r="621" spans="1:6" x14ac:dyDescent="0.25">
      <c r="A621" s="10"/>
      <c r="B621" s="7"/>
      <c r="D621" s="11"/>
      <c r="E621" s="16"/>
      <c r="F621" s="15"/>
    </row>
    <row r="622" spans="1:6" x14ac:dyDescent="0.25">
      <c r="A622" s="10"/>
      <c r="B622" s="7"/>
      <c r="D622" s="11"/>
      <c r="E622" s="16"/>
      <c r="F622" s="15"/>
    </row>
    <row r="623" spans="1:6" x14ac:dyDescent="0.25">
      <c r="A623" s="10"/>
      <c r="B623" s="7"/>
      <c r="D623" s="11"/>
      <c r="E623" s="16"/>
      <c r="F623" s="15"/>
    </row>
    <row r="624" spans="1:6" x14ac:dyDescent="0.25">
      <c r="A624" s="10"/>
      <c r="B624" s="7"/>
      <c r="D624" s="11"/>
      <c r="E624" s="16"/>
      <c r="F624" s="15"/>
    </row>
    <row r="625" spans="1:6" x14ac:dyDescent="0.25">
      <c r="A625" s="10"/>
      <c r="B625" s="7"/>
      <c r="D625" s="11"/>
      <c r="E625" s="16"/>
      <c r="F625" s="15"/>
    </row>
    <row r="626" spans="1:6" x14ac:dyDescent="0.25">
      <c r="A626" s="10"/>
      <c r="B626" s="7"/>
      <c r="D626" s="11"/>
      <c r="E626" s="16"/>
      <c r="F626" s="15"/>
    </row>
    <row r="627" spans="1:6" x14ac:dyDescent="0.25">
      <c r="A627" s="10"/>
      <c r="B627" s="7"/>
      <c r="D627" s="11"/>
      <c r="E627" s="16"/>
      <c r="F627" s="15"/>
    </row>
    <row r="628" spans="1:6" x14ac:dyDescent="0.25">
      <c r="A628" s="10"/>
      <c r="B628" s="7"/>
      <c r="D628" s="11"/>
      <c r="E628" s="16"/>
      <c r="F628" s="15"/>
    </row>
    <row r="629" spans="1:6" x14ac:dyDescent="0.25">
      <c r="A629" s="10"/>
      <c r="B629" s="7"/>
      <c r="D629" s="11"/>
      <c r="E629" s="16"/>
      <c r="F629" s="15"/>
    </row>
    <row r="630" spans="1:6" x14ac:dyDescent="0.25">
      <c r="A630" s="10"/>
      <c r="B630" s="7"/>
      <c r="D630" s="11"/>
      <c r="E630" s="16"/>
      <c r="F630" s="15"/>
    </row>
    <row r="631" spans="1:6" x14ac:dyDescent="0.25">
      <c r="A631" s="10"/>
      <c r="B631" s="7"/>
      <c r="D631" s="11"/>
      <c r="E631" s="16"/>
      <c r="F631" s="15"/>
    </row>
    <row r="632" spans="1:6" x14ac:dyDescent="0.25">
      <c r="A632" s="10"/>
      <c r="B632" s="7"/>
      <c r="D632" s="11"/>
      <c r="E632" s="16"/>
      <c r="F632" s="15"/>
    </row>
    <row r="633" spans="1:6" x14ac:dyDescent="0.25">
      <c r="A633" s="10"/>
      <c r="B633" s="7"/>
      <c r="D633" s="11"/>
      <c r="E633" s="16"/>
      <c r="F633" s="15"/>
    </row>
    <row r="634" spans="1:6" x14ac:dyDescent="0.25">
      <c r="A634" s="10"/>
      <c r="B634" s="7"/>
      <c r="D634" s="11"/>
      <c r="E634" s="16"/>
      <c r="F634" s="15"/>
    </row>
    <row r="635" spans="1:6" x14ac:dyDescent="0.25">
      <c r="A635" s="10"/>
      <c r="B635" s="7"/>
      <c r="D635" s="11"/>
      <c r="E635" s="16"/>
      <c r="F635" s="15"/>
    </row>
    <row r="636" spans="1:6" x14ac:dyDescent="0.25">
      <c r="A636" s="10"/>
      <c r="B636" s="7"/>
      <c r="D636" s="11"/>
      <c r="E636" s="16"/>
      <c r="F636" s="15"/>
    </row>
    <row r="637" spans="1:6" x14ac:dyDescent="0.25">
      <c r="A637" s="10"/>
      <c r="B637" s="7"/>
      <c r="D637" s="11"/>
      <c r="E637" s="16"/>
      <c r="F637" s="15"/>
    </row>
    <row r="638" spans="1:6" x14ac:dyDescent="0.25">
      <c r="A638" s="10"/>
      <c r="B638" s="7"/>
      <c r="D638" s="11"/>
      <c r="E638" s="16"/>
      <c r="F638" s="15"/>
    </row>
    <row r="639" spans="1:6" x14ac:dyDescent="0.25">
      <c r="A639" s="10"/>
      <c r="B639" s="7"/>
      <c r="D639" s="11"/>
      <c r="E639" s="16"/>
      <c r="F639" s="15"/>
    </row>
    <row r="640" spans="1:6" x14ac:dyDescent="0.25">
      <c r="A640" s="10"/>
      <c r="B640" s="7"/>
      <c r="D640" s="11"/>
      <c r="E640" s="16"/>
      <c r="F640" s="15"/>
    </row>
    <row r="641" spans="1:6" x14ac:dyDescent="0.25">
      <c r="A641" s="10"/>
      <c r="B641" s="7"/>
      <c r="D641" s="11"/>
      <c r="E641" s="16"/>
      <c r="F641" s="15"/>
    </row>
    <row r="642" spans="1:6" x14ac:dyDescent="0.25">
      <c r="A642" s="10"/>
      <c r="B642" s="7"/>
      <c r="D642" s="11"/>
      <c r="E642" s="16"/>
      <c r="F642" s="15"/>
    </row>
    <row r="643" spans="1:6" x14ac:dyDescent="0.25">
      <c r="A643" s="10"/>
      <c r="B643" s="7"/>
      <c r="D643" s="11"/>
      <c r="E643" s="16"/>
      <c r="F643" s="15"/>
    </row>
    <row r="644" spans="1:6" x14ac:dyDescent="0.25">
      <c r="A644" s="10"/>
      <c r="B644" s="7"/>
      <c r="D644" s="11"/>
      <c r="E644" s="16"/>
      <c r="F644" s="15"/>
    </row>
    <row r="645" spans="1:6" x14ac:dyDescent="0.25">
      <c r="A645" s="10"/>
      <c r="B645" s="7"/>
      <c r="D645" s="11"/>
      <c r="E645" s="16"/>
      <c r="F645" s="15"/>
    </row>
    <row r="646" spans="1:6" x14ac:dyDescent="0.25">
      <c r="A646" s="10"/>
      <c r="B646" s="7"/>
      <c r="D646" s="11"/>
      <c r="E646" s="16"/>
      <c r="F646" s="15"/>
    </row>
    <row r="647" spans="1:6" x14ac:dyDescent="0.25">
      <c r="A647" s="10"/>
      <c r="B647" s="7"/>
      <c r="D647" s="11"/>
      <c r="E647" s="16"/>
      <c r="F647" s="15"/>
    </row>
    <row r="648" spans="1:6" x14ac:dyDescent="0.25">
      <c r="A648" s="10"/>
      <c r="B648" s="7"/>
      <c r="D648" s="11"/>
      <c r="E648" s="16"/>
      <c r="F648" s="15"/>
    </row>
    <row r="649" spans="1:6" x14ac:dyDescent="0.25">
      <c r="A649" s="10"/>
      <c r="B649" s="7"/>
      <c r="D649" s="11"/>
      <c r="E649" s="16"/>
      <c r="F649" s="15"/>
    </row>
    <row r="650" spans="1:6" x14ac:dyDescent="0.25">
      <c r="A650" s="10"/>
      <c r="B650" s="7"/>
      <c r="D650" s="11"/>
      <c r="E650" s="16"/>
      <c r="F650" s="15"/>
    </row>
    <row r="651" spans="1:6" x14ac:dyDescent="0.25">
      <c r="A651" s="10"/>
      <c r="B651" s="7"/>
      <c r="D651" s="11"/>
      <c r="E651" s="16"/>
      <c r="F651" s="15"/>
    </row>
    <row r="652" spans="1:6" x14ac:dyDescent="0.25">
      <c r="A652" s="10"/>
      <c r="B652" s="7"/>
      <c r="D652" s="11"/>
      <c r="E652" s="16"/>
      <c r="F652" s="15"/>
    </row>
    <row r="653" spans="1:6" x14ac:dyDescent="0.25">
      <c r="A653" s="10"/>
      <c r="B653" s="7"/>
      <c r="D653" s="11"/>
      <c r="E653" s="16"/>
      <c r="F653" s="15"/>
    </row>
    <row r="654" spans="1:6" x14ac:dyDescent="0.25">
      <c r="A654" s="10"/>
      <c r="B654" s="7"/>
      <c r="D654" s="11"/>
      <c r="E654" s="16"/>
      <c r="F654" s="15"/>
    </row>
    <row r="655" spans="1:6" x14ac:dyDescent="0.25">
      <c r="A655" s="10"/>
      <c r="B655" s="7"/>
      <c r="D655" s="11"/>
      <c r="E655" s="16"/>
      <c r="F655" s="15"/>
    </row>
    <row r="656" spans="1:6" x14ac:dyDescent="0.25">
      <c r="A656" s="10"/>
      <c r="B656" s="7"/>
      <c r="D656" s="11"/>
      <c r="E656" s="16"/>
      <c r="F656" s="15"/>
    </row>
    <row r="657" spans="1:6" x14ac:dyDescent="0.25">
      <c r="A657" s="10"/>
      <c r="B657" s="7"/>
      <c r="D657" s="11"/>
      <c r="E657" s="16"/>
      <c r="F657" s="15"/>
    </row>
    <row r="658" spans="1:6" x14ac:dyDescent="0.25">
      <c r="A658" s="10"/>
      <c r="B658" s="7"/>
      <c r="D658" s="11"/>
      <c r="E658" s="16"/>
      <c r="F658" s="15"/>
    </row>
    <row r="659" spans="1:6" x14ac:dyDescent="0.25">
      <c r="A659" s="10"/>
      <c r="B659" s="7"/>
      <c r="D659" s="11"/>
      <c r="E659" s="16"/>
      <c r="F659" s="15"/>
    </row>
    <row r="660" spans="1:6" x14ac:dyDescent="0.25">
      <c r="A660" s="10"/>
      <c r="B660" s="7"/>
      <c r="D660" s="11"/>
      <c r="E660" s="16"/>
      <c r="F660" s="15"/>
    </row>
    <row r="661" spans="1:6" x14ac:dyDescent="0.25">
      <c r="A661" s="10"/>
      <c r="B661" s="7"/>
      <c r="D661" s="11"/>
      <c r="E661" s="16"/>
      <c r="F661" s="15"/>
    </row>
    <row r="662" spans="1:6" x14ac:dyDescent="0.25">
      <c r="A662" s="10"/>
      <c r="B662" s="7"/>
      <c r="D662" s="11"/>
      <c r="E662" s="16"/>
      <c r="F662" s="15"/>
    </row>
    <row r="663" spans="1:6" x14ac:dyDescent="0.25">
      <c r="A663" s="10"/>
      <c r="B663" s="7"/>
      <c r="D663" s="11"/>
      <c r="E663" s="16"/>
      <c r="F663" s="15"/>
    </row>
    <row r="664" spans="1:6" x14ac:dyDescent="0.25">
      <c r="A664" s="10"/>
      <c r="B664" s="7"/>
      <c r="D664" s="11"/>
      <c r="E664" s="16"/>
      <c r="F664" s="15"/>
    </row>
    <row r="665" spans="1:6" x14ac:dyDescent="0.25">
      <c r="A665" s="10"/>
      <c r="B665" s="7"/>
      <c r="D665" s="11"/>
      <c r="E665" s="16"/>
      <c r="F665" s="15"/>
    </row>
    <row r="666" spans="1:6" x14ac:dyDescent="0.25">
      <c r="A666" s="10"/>
      <c r="B666" s="7"/>
      <c r="D666" s="11"/>
      <c r="E666" s="16"/>
      <c r="F666" s="15"/>
    </row>
    <row r="667" spans="1:6" x14ac:dyDescent="0.25">
      <c r="A667" s="10"/>
      <c r="B667" s="7"/>
      <c r="D667" s="11"/>
      <c r="E667" s="16"/>
      <c r="F667" s="15"/>
    </row>
    <row r="668" spans="1:6" x14ac:dyDescent="0.25">
      <c r="A668" s="10"/>
      <c r="B668" s="7"/>
      <c r="D668" s="11"/>
      <c r="E668" s="16"/>
      <c r="F668" s="15"/>
    </row>
    <row r="669" spans="1:6" x14ac:dyDescent="0.25">
      <c r="A669" s="10"/>
      <c r="B669" s="7"/>
      <c r="D669" s="11"/>
      <c r="E669" s="16"/>
      <c r="F669" s="15"/>
    </row>
    <row r="670" spans="1:6" x14ac:dyDescent="0.25">
      <c r="A670" s="10"/>
      <c r="B670" s="7"/>
      <c r="D670" s="11"/>
      <c r="E670" s="16"/>
      <c r="F670" s="15"/>
    </row>
    <row r="671" spans="1:6" x14ac:dyDescent="0.25">
      <c r="A671" s="10"/>
      <c r="B671" s="7"/>
      <c r="D671" s="11"/>
      <c r="E671" s="16"/>
      <c r="F671" s="15"/>
    </row>
    <row r="672" spans="1:6" x14ac:dyDescent="0.25">
      <c r="A672" s="10"/>
      <c r="B672" s="7"/>
      <c r="D672" s="11"/>
      <c r="E672" s="16"/>
      <c r="F672" s="15"/>
    </row>
    <row r="673" spans="1:6" x14ac:dyDescent="0.25">
      <c r="A673" s="10"/>
      <c r="B673" s="7"/>
      <c r="D673" s="11"/>
      <c r="E673" s="16"/>
      <c r="F673" s="15"/>
    </row>
    <row r="674" spans="1:6" x14ac:dyDescent="0.25">
      <c r="A674" s="10"/>
      <c r="B674" s="7"/>
      <c r="D674" s="11"/>
      <c r="E674" s="16"/>
      <c r="F674" s="15"/>
    </row>
    <row r="675" spans="1:6" x14ac:dyDescent="0.25">
      <c r="A675" s="10"/>
      <c r="B675" s="7"/>
      <c r="D675" s="11"/>
      <c r="E675" s="16"/>
      <c r="F675" s="15"/>
    </row>
    <row r="676" spans="1:6" x14ac:dyDescent="0.25">
      <c r="A676" s="10"/>
      <c r="B676" s="7"/>
      <c r="D676" s="11"/>
      <c r="E676" s="16"/>
      <c r="F676" s="15"/>
    </row>
    <row r="677" spans="1:6" x14ac:dyDescent="0.25">
      <c r="A677" s="10"/>
      <c r="B677" s="7"/>
      <c r="D677" s="11"/>
      <c r="E677" s="16"/>
      <c r="F677" s="15"/>
    </row>
    <row r="678" spans="1:6" x14ac:dyDescent="0.25">
      <c r="A678" s="10"/>
      <c r="B678" s="7"/>
      <c r="D678" s="11"/>
      <c r="E678" s="16"/>
      <c r="F678" s="15"/>
    </row>
    <row r="679" spans="1:6" x14ac:dyDescent="0.25">
      <c r="A679" s="10"/>
      <c r="B679" s="7"/>
      <c r="D679" s="11"/>
      <c r="E679" s="16"/>
      <c r="F679" s="15"/>
    </row>
    <row r="680" spans="1:6" x14ac:dyDescent="0.25">
      <c r="A680" s="10"/>
      <c r="B680" s="7"/>
      <c r="D680" s="11"/>
      <c r="E680" s="16"/>
      <c r="F680" s="15"/>
    </row>
    <row r="681" spans="1:6" x14ac:dyDescent="0.25">
      <c r="A681" s="10"/>
      <c r="B681" s="7"/>
      <c r="D681" s="11"/>
      <c r="E681" s="16"/>
      <c r="F681" s="15"/>
    </row>
    <row r="682" spans="1:6" x14ac:dyDescent="0.25">
      <c r="A682" s="10"/>
      <c r="B682" s="7"/>
      <c r="D682" s="11"/>
      <c r="E682" s="16"/>
      <c r="F682" s="15"/>
    </row>
    <row r="683" spans="1:6" x14ac:dyDescent="0.25">
      <c r="A683" s="10"/>
      <c r="B683" s="7"/>
      <c r="D683" s="11"/>
      <c r="E683" s="16"/>
      <c r="F683" s="15"/>
    </row>
    <row r="684" spans="1:6" x14ac:dyDescent="0.25">
      <c r="A684" s="10"/>
      <c r="B684" s="7"/>
      <c r="D684" s="11"/>
      <c r="E684" s="16"/>
      <c r="F684" s="15"/>
    </row>
    <row r="685" spans="1:6" x14ac:dyDescent="0.25">
      <c r="A685" s="10"/>
      <c r="B685" s="7"/>
      <c r="D685" s="11"/>
      <c r="E685" s="16"/>
      <c r="F685" s="15"/>
    </row>
    <row r="686" spans="1:6" x14ac:dyDescent="0.25">
      <c r="A686" s="10"/>
      <c r="B686" s="7"/>
      <c r="D686" s="11"/>
      <c r="E686" s="16"/>
      <c r="F686" s="15"/>
    </row>
    <row r="687" spans="1:6" x14ac:dyDescent="0.25">
      <c r="A687" s="10"/>
      <c r="B687" s="7"/>
      <c r="D687" s="11"/>
      <c r="E687" s="16"/>
      <c r="F687" s="15"/>
    </row>
    <row r="688" spans="1:6" x14ac:dyDescent="0.25">
      <c r="A688" s="10"/>
      <c r="B688" s="7"/>
      <c r="D688" s="11"/>
      <c r="E688" s="16"/>
      <c r="F688" s="15"/>
    </row>
    <row r="689" spans="1:6" x14ac:dyDescent="0.25">
      <c r="A689" s="10"/>
      <c r="B689" s="7"/>
      <c r="D689" s="11"/>
      <c r="E689" s="16"/>
      <c r="F689" s="15"/>
    </row>
    <row r="690" spans="1:6" x14ac:dyDescent="0.25">
      <c r="A690" s="10"/>
      <c r="B690" s="7"/>
      <c r="D690" s="11"/>
      <c r="E690" s="16"/>
      <c r="F690" s="15"/>
    </row>
    <row r="691" spans="1:6" x14ac:dyDescent="0.25">
      <c r="A691" s="10"/>
      <c r="B691" s="7"/>
      <c r="D691" s="11"/>
      <c r="E691" s="16"/>
      <c r="F691" s="15"/>
    </row>
    <row r="692" spans="1:6" x14ac:dyDescent="0.25">
      <c r="A692" s="10"/>
      <c r="B692" s="7"/>
      <c r="D692" s="11"/>
      <c r="E692" s="16"/>
      <c r="F692" s="15"/>
    </row>
    <row r="693" spans="1:6" x14ac:dyDescent="0.25">
      <c r="A693" s="10"/>
      <c r="B693" s="7"/>
      <c r="D693" s="11"/>
      <c r="E693" s="16"/>
      <c r="F693" s="15"/>
    </row>
    <row r="694" spans="1:6" x14ac:dyDescent="0.25">
      <c r="A694" s="10"/>
      <c r="B694" s="7"/>
      <c r="D694" s="11"/>
      <c r="E694" s="16"/>
      <c r="F694" s="15"/>
    </row>
    <row r="695" spans="1:6" x14ac:dyDescent="0.25">
      <c r="A695" s="10"/>
      <c r="B695" s="7"/>
      <c r="D695" s="11"/>
      <c r="E695" s="16"/>
      <c r="F695" s="15"/>
    </row>
    <row r="696" spans="1:6" x14ac:dyDescent="0.25">
      <c r="A696" s="10"/>
      <c r="B696" s="7"/>
      <c r="D696" s="11"/>
      <c r="E696" s="16"/>
      <c r="F696" s="15"/>
    </row>
    <row r="697" spans="1:6" x14ac:dyDescent="0.25">
      <c r="A697" s="10"/>
      <c r="B697" s="7"/>
      <c r="D697" s="11"/>
      <c r="E697" s="16"/>
      <c r="F697" s="15"/>
    </row>
    <row r="698" spans="1:6" x14ac:dyDescent="0.25">
      <c r="A698" s="10"/>
      <c r="B698" s="7"/>
      <c r="D698" s="11"/>
      <c r="E698" s="16"/>
      <c r="F698" s="15"/>
    </row>
    <row r="699" spans="1:6" x14ac:dyDescent="0.25">
      <c r="A699" s="10"/>
      <c r="B699" s="7"/>
      <c r="D699" s="11"/>
      <c r="E699" s="16"/>
      <c r="F699" s="15"/>
    </row>
    <row r="700" spans="1:6" x14ac:dyDescent="0.25">
      <c r="A700" s="10"/>
      <c r="B700" s="7"/>
      <c r="D700" s="11"/>
      <c r="E700" s="16"/>
      <c r="F700" s="15"/>
    </row>
    <row r="701" spans="1:6" x14ac:dyDescent="0.25">
      <c r="A701" s="10"/>
      <c r="B701" s="7"/>
      <c r="D701" s="11"/>
      <c r="E701" s="16"/>
      <c r="F701" s="15"/>
    </row>
    <row r="702" spans="1:6" x14ac:dyDescent="0.25">
      <c r="A702" s="10"/>
      <c r="B702" s="7"/>
      <c r="D702" s="11"/>
      <c r="E702" s="16"/>
      <c r="F702" s="15"/>
    </row>
    <row r="703" spans="1:6" x14ac:dyDescent="0.25">
      <c r="A703" s="10"/>
      <c r="B703" s="7"/>
      <c r="D703" s="11"/>
      <c r="E703" s="16"/>
      <c r="F703" s="15"/>
    </row>
    <row r="704" spans="1:6" x14ac:dyDescent="0.25">
      <c r="A704" s="10"/>
      <c r="B704" s="7"/>
      <c r="D704" s="11"/>
      <c r="E704" s="16"/>
      <c r="F704" s="15"/>
    </row>
    <row r="705" spans="1:6" x14ac:dyDescent="0.25">
      <c r="A705" s="10"/>
      <c r="B705" s="7"/>
      <c r="D705" s="11"/>
      <c r="E705" s="16"/>
      <c r="F705" s="15"/>
    </row>
    <row r="706" spans="1:6" x14ac:dyDescent="0.25">
      <c r="A706" s="10"/>
      <c r="B706" s="7"/>
      <c r="D706" s="11"/>
      <c r="E706" s="16"/>
      <c r="F706" s="15"/>
    </row>
    <row r="707" spans="1:6" x14ac:dyDescent="0.25">
      <c r="A707" s="10"/>
      <c r="B707" s="7"/>
      <c r="D707" s="11"/>
      <c r="E707" s="16"/>
      <c r="F707" s="15"/>
    </row>
    <row r="708" spans="1:6" x14ac:dyDescent="0.25">
      <c r="A708" s="10"/>
      <c r="B708" s="7"/>
      <c r="D708" s="11"/>
      <c r="E708" s="16"/>
      <c r="F708" s="15"/>
    </row>
    <row r="709" spans="1:6" x14ac:dyDescent="0.25">
      <c r="A709" s="10"/>
      <c r="B709" s="7"/>
      <c r="D709" s="11"/>
      <c r="E709" s="16"/>
      <c r="F709" s="15"/>
    </row>
    <row r="710" spans="1:6" x14ac:dyDescent="0.25">
      <c r="A710" s="10"/>
      <c r="B710" s="7"/>
      <c r="D710" s="11"/>
      <c r="E710" s="16"/>
      <c r="F710" s="15"/>
    </row>
    <row r="711" spans="1:6" x14ac:dyDescent="0.25">
      <c r="A711" s="10"/>
      <c r="B711" s="7"/>
      <c r="D711" s="11"/>
      <c r="E711" s="16"/>
      <c r="F711" s="15"/>
    </row>
    <row r="712" spans="1:6" x14ac:dyDescent="0.25">
      <c r="A712" s="10"/>
      <c r="B712" s="7"/>
      <c r="D712" s="11"/>
      <c r="E712" s="16"/>
      <c r="F712" s="15"/>
    </row>
    <row r="713" spans="1:6" x14ac:dyDescent="0.25">
      <c r="A713" s="10"/>
      <c r="B713" s="7"/>
      <c r="D713" s="11"/>
      <c r="E713" s="16"/>
      <c r="F713" s="15"/>
    </row>
    <row r="714" spans="1:6" x14ac:dyDescent="0.25">
      <c r="A714" s="10"/>
      <c r="B714" s="7"/>
      <c r="D714" s="11"/>
      <c r="E714" s="16"/>
      <c r="F714" s="15"/>
    </row>
    <row r="715" spans="1:6" x14ac:dyDescent="0.25">
      <c r="A715" s="10"/>
      <c r="B715" s="7"/>
      <c r="D715" s="11"/>
      <c r="E715" s="16"/>
      <c r="F715" s="15"/>
    </row>
    <row r="716" spans="1:6" x14ac:dyDescent="0.25">
      <c r="A716" s="10"/>
      <c r="B716" s="7"/>
      <c r="D716" s="11"/>
      <c r="E716" s="16"/>
      <c r="F716" s="15"/>
    </row>
    <row r="717" spans="1:6" x14ac:dyDescent="0.25">
      <c r="A717" s="10"/>
      <c r="B717" s="7"/>
      <c r="D717" s="11"/>
      <c r="E717" s="16"/>
      <c r="F717" s="15"/>
    </row>
    <row r="718" spans="1:6" x14ac:dyDescent="0.25">
      <c r="A718" s="10"/>
      <c r="B718" s="7"/>
      <c r="D718" s="11"/>
      <c r="E718" s="16"/>
      <c r="F718" s="15"/>
    </row>
    <row r="719" spans="1:6" x14ac:dyDescent="0.25">
      <c r="A719" s="10"/>
      <c r="B719" s="7"/>
      <c r="D719" s="11"/>
      <c r="E719" s="16"/>
      <c r="F719" s="15"/>
    </row>
    <row r="720" spans="1:6" x14ac:dyDescent="0.25">
      <c r="A720" s="10"/>
      <c r="B720" s="7"/>
      <c r="D720" s="11"/>
      <c r="E720" s="16"/>
      <c r="F720" s="15"/>
    </row>
    <row r="721" spans="1:6" x14ac:dyDescent="0.25">
      <c r="A721" s="10"/>
      <c r="B721" s="7"/>
      <c r="D721" s="11"/>
      <c r="E721" s="16"/>
      <c r="F721" s="15"/>
    </row>
    <row r="722" spans="1:6" x14ac:dyDescent="0.25">
      <c r="A722" s="10"/>
      <c r="B722" s="7"/>
      <c r="D722" s="11"/>
      <c r="E722" s="16"/>
      <c r="F722" s="15"/>
    </row>
    <row r="723" spans="1:6" x14ac:dyDescent="0.25">
      <c r="A723" s="10"/>
      <c r="B723" s="7"/>
      <c r="D723" s="11"/>
      <c r="E723" s="16"/>
      <c r="F723" s="15"/>
    </row>
    <row r="724" spans="1:6" x14ac:dyDescent="0.25">
      <c r="A724" s="10"/>
      <c r="B724" s="7"/>
      <c r="D724" s="11"/>
      <c r="E724" s="16"/>
      <c r="F724" s="15"/>
    </row>
    <row r="725" spans="1:6" x14ac:dyDescent="0.25">
      <c r="A725" s="10"/>
      <c r="B725" s="7"/>
      <c r="D725" s="11"/>
      <c r="E725" s="16"/>
      <c r="F725" s="15"/>
    </row>
    <row r="726" spans="1:6" x14ac:dyDescent="0.25">
      <c r="A726" s="10"/>
      <c r="B726" s="7"/>
      <c r="D726" s="11"/>
      <c r="E726" s="16"/>
      <c r="F726" s="15"/>
    </row>
    <row r="727" spans="1:6" x14ac:dyDescent="0.25">
      <c r="A727" s="10"/>
      <c r="B727" s="7"/>
      <c r="D727" s="11"/>
      <c r="E727" s="16"/>
      <c r="F727" s="15"/>
    </row>
    <row r="728" spans="1:6" x14ac:dyDescent="0.25">
      <c r="A728" s="10"/>
      <c r="B728" s="7"/>
      <c r="D728" s="11"/>
      <c r="E728" s="16"/>
      <c r="F728" s="15"/>
    </row>
    <row r="729" spans="1:6" x14ac:dyDescent="0.25">
      <c r="A729" s="10"/>
      <c r="B729" s="7"/>
      <c r="D729" s="11"/>
      <c r="E729" s="16"/>
      <c r="F729" s="15"/>
    </row>
    <row r="730" spans="1:6" x14ac:dyDescent="0.25">
      <c r="A730" s="10"/>
      <c r="B730" s="7"/>
      <c r="D730" s="11"/>
      <c r="E730" s="16"/>
      <c r="F730" s="15"/>
    </row>
    <row r="731" spans="1:6" x14ac:dyDescent="0.25">
      <c r="A731" s="10"/>
      <c r="B731" s="7"/>
      <c r="D731" s="11"/>
      <c r="E731" s="16"/>
      <c r="F731" s="15"/>
    </row>
    <row r="732" spans="1:6" x14ac:dyDescent="0.25">
      <c r="A732" s="10"/>
      <c r="B732" s="7"/>
      <c r="D732" s="11"/>
      <c r="E732" s="16"/>
      <c r="F732" s="15"/>
    </row>
    <row r="733" spans="1:6" x14ac:dyDescent="0.25">
      <c r="A733" s="10"/>
      <c r="B733" s="7"/>
      <c r="D733" s="11"/>
      <c r="E733" s="16"/>
      <c r="F733" s="15"/>
    </row>
    <row r="734" spans="1:6" x14ac:dyDescent="0.25">
      <c r="A734" s="10"/>
      <c r="B734" s="7"/>
      <c r="D734" s="11"/>
      <c r="E734" s="16"/>
      <c r="F734" s="15"/>
    </row>
    <row r="735" spans="1:6" x14ac:dyDescent="0.25">
      <c r="A735" s="10"/>
      <c r="B735" s="7"/>
      <c r="D735" s="11"/>
      <c r="E735" s="16"/>
      <c r="F735" s="15"/>
    </row>
    <row r="736" spans="1:6" x14ac:dyDescent="0.25">
      <c r="A736" s="10"/>
      <c r="B736" s="7"/>
      <c r="D736" s="11"/>
      <c r="E736" s="16"/>
      <c r="F736" s="15"/>
    </row>
    <row r="737" spans="1:6" x14ac:dyDescent="0.25">
      <c r="A737" s="10"/>
      <c r="B737" s="7"/>
      <c r="D737" s="11"/>
      <c r="E737" s="16"/>
      <c r="F737" s="15"/>
    </row>
    <row r="738" spans="1:6" x14ac:dyDescent="0.25">
      <c r="A738" s="10"/>
      <c r="B738" s="7"/>
      <c r="D738" s="11"/>
      <c r="E738" s="16"/>
      <c r="F738" s="15"/>
    </row>
    <row r="739" spans="1:6" x14ac:dyDescent="0.25">
      <c r="A739" s="10"/>
      <c r="B739" s="7"/>
      <c r="D739" s="11"/>
      <c r="E739" s="16"/>
      <c r="F739" s="15"/>
    </row>
    <row r="740" spans="1:6" x14ac:dyDescent="0.25">
      <c r="A740" s="10"/>
      <c r="B740" s="7"/>
      <c r="D740" s="11"/>
      <c r="E740" s="16"/>
      <c r="F740" s="15"/>
    </row>
    <row r="741" spans="1:6" x14ac:dyDescent="0.25">
      <c r="A741" s="10"/>
      <c r="B741" s="7"/>
      <c r="D741" s="11"/>
      <c r="E741" s="16"/>
      <c r="F741" s="15"/>
    </row>
    <row r="742" spans="1:6" x14ac:dyDescent="0.25">
      <c r="A742" s="10"/>
      <c r="B742" s="7"/>
      <c r="D742" s="11"/>
      <c r="E742" s="16"/>
      <c r="F742" s="15"/>
    </row>
    <row r="743" spans="1:6" x14ac:dyDescent="0.25">
      <c r="A743" s="10"/>
      <c r="B743" s="7"/>
      <c r="D743" s="11"/>
      <c r="E743" s="16"/>
      <c r="F743" s="15"/>
    </row>
    <row r="744" spans="1:6" x14ac:dyDescent="0.25">
      <c r="A744" s="10"/>
      <c r="B744" s="7"/>
      <c r="D744" s="11"/>
      <c r="E744" s="16"/>
      <c r="F744" s="15"/>
    </row>
    <row r="745" spans="1:6" x14ac:dyDescent="0.25">
      <c r="A745" s="10"/>
      <c r="B745" s="7"/>
      <c r="D745" s="11"/>
      <c r="E745" s="16"/>
      <c r="F745" s="15"/>
    </row>
    <row r="746" spans="1:6" x14ac:dyDescent="0.25">
      <c r="A746" s="10"/>
      <c r="B746" s="7"/>
      <c r="D746" s="11"/>
      <c r="E746" s="16"/>
      <c r="F746" s="15"/>
    </row>
    <row r="747" spans="1:6" x14ac:dyDescent="0.25">
      <c r="A747" s="10"/>
      <c r="B747" s="7"/>
      <c r="D747" s="11"/>
      <c r="E747" s="16"/>
      <c r="F747" s="15"/>
    </row>
    <row r="748" spans="1:6" x14ac:dyDescent="0.25">
      <c r="A748" s="10"/>
      <c r="B748" s="7"/>
      <c r="D748" s="11"/>
      <c r="E748" s="16"/>
      <c r="F748" s="15"/>
    </row>
    <row r="749" spans="1:6" x14ac:dyDescent="0.25">
      <c r="A749" s="10"/>
      <c r="B749" s="7"/>
      <c r="D749" s="11"/>
      <c r="E749" s="16"/>
      <c r="F749" s="15"/>
    </row>
    <row r="750" spans="1:6" x14ac:dyDescent="0.25">
      <c r="A750" s="10"/>
      <c r="B750" s="7"/>
      <c r="D750" s="11"/>
      <c r="E750" s="16"/>
      <c r="F750" s="15"/>
    </row>
    <row r="751" spans="1:6" x14ac:dyDescent="0.25">
      <c r="A751" s="10"/>
      <c r="B751" s="7"/>
      <c r="D751" s="11"/>
      <c r="E751" s="16"/>
      <c r="F751" s="15"/>
    </row>
    <row r="752" spans="1:6" x14ac:dyDescent="0.25">
      <c r="A752" s="10"/>
      <c r="B752" s="7"/>
      <c r="D752" s="11"/>
      <c r="E752" s="16"/>
      <c r="F752" s="15"/>
    </row>
    <row r="753" spans="1:6" x14ac:dyDescent="0.25">
      <c r="A753" s="10"/>
      <c r="B753" s="7"/>
      <c r="D753" s="11"/>
      <c r="E753" s="16"/>
      <c r="F753" s="15"/>
    </row>
    <row r="754" spans="1:6" x14ac:dyDescent="0.25">
      <c r="A754" s="10"/>
      <c r="B754" s="7"/>
      <c r="D754" s="11"/>
      <c r="E754" s="16"/>
      <c r="F754" s="15"/>
    </row>
    <row r="755" spans="1:6" x14ac:dyDescent="0.25">
      <c r="A755" s="10"/>
      <c r="B755" s="7"/>
      <c r="D755" s="11"/>
      <c r="E755" s="16"/>
      <c r="F755" s="15"/>
    </row>
    <row r="756" spans="1:6" x14ac:dyDescent="0.25">
      <c r="A756" s="10"/>
      <c r="B756" s="7"/>
      <c r="D756" s="11"/>
      <c r="E756" s="16"/>
      <c r="F756" s="15"/>
    </row>
    <row r="757" spans="1:6" x14ac:dyDescent="0.25">
      <c r="A757" s="10"/>
      <c r="B757" s="7"/>
      <c r="D757" s="11"/>
      <c r="E757" s="16"/>
      <c r="F757" s="15"/>
    </row>
    <row r="758" spans="1:6" x14ac:dyDescent="0.25">
      <c r="A758" s="10"/>
      <c r="B758" s="7"/>
      <c r="D758" s="11"/>
      <c r="E758" s="16"/>
      <c r="F758" s="15"/>
    </row>
    <row r="759" spans="1:6" x14ac:dyDescent="0.25">
      <c r="A759" s="10"/>
      <c r="B759" s="7"/>
      <c r="D759" s="11"/>
      <c r="E759" s="16"/>
      <c r="F759" s="15"/>
    </row>
    <row r="760" spans="1:6" x14ac:dyDescent="0.25">
      <c r="A760" s="10"/>
      <c r="B760" s="7"/>
      <c r="D760" s="11"/>
      <c r="E760" s="16"/>
      <c r="F760" s="15"/>
    </row>
    <row r="761" spans="1:6" x14ac:dyDescent="0.25">
      <c r="A761" s="10"/>
      <c r="B761" s="7"/>
      <c r="D761" s="11"/>
      <c r="E761" s="16"/>
      <c r="F761" s="15"/>
    </row>
    <row r="762" spans="1:6" x14ac:dyDescent="0.25">
      <c r="A762" s="10"/>
      <c r="B762" s="7"/>
      <c r="D762" s="11"/>
      <c r="E762" s="16"/>
      <c r="F762" s="15"/>
    </row>
    <row r="763" spans="1:6" x14ac:dyDescent="0.25">
      <c r="A763" s="10"/>
      <c r="B763" s="7"/>
      <c r="D763" s="11"/>
      <c r="E763" s="16"/>
      <c r="F763" s="15"/>
    </row>
    <row r="764" spans="1:6" x14ac:dyDescent="0.25">
      <c r="A764" s="10"/>
      <c r="B764" s="7"/>
      <c r="D764" s="11"/>
      <c r="E764" s="16"/>
      <c r="F764" s="15"/>
    </row>
    <row r="765" spans="1:6" x14ac:dyDescent="0.25">
      <c r="A765" s="10"/>
      <c r="B765" s="7"/>
      <c r="D765" s="11"/>
      <c r="E765" s="16"/>
      <c r="F765" s="15"/>
    </row>
    <row r="766" spans="1:6" x14ac:dyDescent="0.25">
      <c r="A766" s="10"/>
      <c r="B766" s="7"/>
      <c r="D766" s="11"/>
      <c r="E766" s="16"/>
      <c r="F766" s="15"/>
    </row>
    <row r="767" spans="1:6" x14ac:dyDescent="0.25">
      <c r="A767" s="10"/>
      <c r="B767" s="7"/>
      <c r="D767" s="11"/>
      <c r="E767" s="16"/>
      <c r="F767" s="15"/>
    </row>
    <row r="768" spans="1:6" x14ac:dyDescent="0.25">
      <c r="A768" s="10"/>
      <c r="B768" s="7"/>
      <c r="D768" s="11"/>
      <c r="E768" s="16"/>
      <c r="F768" s="15"/>
    </row>
    <row r="769" spans="1:6" x14ac:dyDescent="0.25">
      <c r="A769" s="10"/>
      <c r="B769" s="7"/>
      <c r="D769" s="11"/>
      <c r="E769" s="16"/>
      <c r="F769" s="15"/>
    </row>
    <row r="770" spans="1:6" x14ac:dyDescent="0.25">
      <c r="A770" s="10"/>
      <c r="B770" s="7"/>
      <c r="D770" s="11"/>
      <c r="E770" s="16"/>
      <c r="F770" s="15"/>
    </row>
    <row r="771" spans="1:6" x14ac:dyDescent="0.25">
      <c r="A771" s="10"/>
      <c r="B771" s="7"/>
      <c r="D771" s="11"/>
      <c r="E771" s="16"/>
      <c r="F771" s="15"/>
    </row>
    <row r="772" spans="1:6" x14ac:dyDescent="0.25">
      <c r="A772" s="10"/>
      <c r="B772" s="7"/>
      <c r="D772" s="11"/>
      <c r="E772" s="16"/>
      <c r="F772" s="15"/>
    </row>
    <row r="773" spans="1:6" x14ac:dyDescent="0.25">
      <c r="A773" s="10"/>
      <c r="B773" s="7"/>
      <c r="D773" s="11"/>
      <c r="E773" s="16"/>
      <c r="F773" s="15"/>
    </row>
    <row r="774" spans="1:6" x14ac:dyDescent="0.25">
      <c r="A774" s="10"/>
      <c r="B774" s="7"/>
      <c r="D774" s="11"/>
      <c r="E774" s="16"/>
      <c r="F774" s="15"/>
    </row>
    <row r="775" spans="1:6" x14ac:dyDescent="0.25">
      <c r="A775" s="10"/>
      <c r="B775" s="7"/>
      <c r="D775" s="11"/>
      <c r="E775" s="16"/>
      <c r="F775" s="15"/>
    </row>
    <row r="776" spans="1:6" x14ac:dyDescent="0.25">
      <c r="A776" s="10"/>
      <c r="B776" s="7"/>
      <c r="D776" s="11"/>
      <c r="E776" s="16"/>
      <c r="F776" s="15"/>
    </row>
    <row r="777" spans="1:6" x14ac:dyDescent="0.25">
      <c r="A777" s="10"/>
      <c r="B777" s="7"/>
      <c r="D777" s="11"/>
      <c r="E777" s="16"/>
      <c r="F777" s="15"/>
    </row>
    <row r="778" spans="1:6" x14ac:dyDescent="0.25">
      <c r="A778" s="10"/>
      <c r="B778" s="7"/>
      <c r="D778" s="11"/>
      <c r="E778" s="16"/>
      <c r="F778" s="15"/>
    </row>
    <row r="779" spans="1:6" x14ac:dyDescent="0.25">
      <c r="A779" s="10"/>
      <c r="B779" s="7"/>
      <c r="D779" s="11"/>
      <c r="E779" s="16"/>
      <c r="F779" s="15"/>
    </row>
    <row r="780" spans="1:6" x14ac:dyDescent="0.25">
      <c r="A780" s="10"/>
      <c r="B780" s="7"/>
      <c r="D780" s="11"/>
      <c r="E780" s="16"/>
      <c r="F780" s="15"/>
    </row>
    <row r="781" spans="1:6" x14ac:dyDescent="0.25">
      <c r="A781" s="10"/>
      <c r="B781" s="7"/>
      <c r="D781" s="11"/>
      <c r="E781" s="16"/>
      <c r="F781" s="15"/>
    </row>
    <row r="782" spans="1:6" x14ac:dyDescent="0.25">
      <c r="A782" s="10"/>
      <c r="B782" s="7"/>
      <c r="D782" s="11"/>
      <c r="E782" s="16"/>
      <c r="F782" s="15"/>
    </row>
    <row r="783" spans="1:6" x14ac:dyDescent="0.25">
      <c r="A783" s="10"/>
      <c r="B783" s="7"/>
      <c r="D783" s="11"/>
      <c r="E783" s="16"/>
      <c r="F783" s="15"/>
    </row>
    <row r="784" spans="1:6" x14ac:dyDescent="0.25">
      <c r="A784" s="10"/>
      <c r="B784" s="7"/>
      <c r="D784" s="11"/>
      <c r="E784" s="16"/>
      <c r="F784" s="15"/>
    </row>
    <row r="785" spans="1:6" x14ac:dyDescent="0.25">
      <c r="A785" s="10"/>
      <c r="B785" s="7"/>
      <c r="D785" s="11"/>
      <c r="E785" s="16"/>
      <c r="F785" s="15"/>
    </row>
    <row r="786" spans="1:6" x14ac:dyDescent="0.25">
      <c r="A786" s="10"/>
      <c r="B786" s="7"/>
      <c r="D786" s="11"/>
      <c r="E786" s="16"/>
      <c r="F786" s="15"/>
    </row>
    <row r="787" spans="1:6" x14ac:dyDescent="0.25">
      <c r="A787" s="10"/>
      <c r="B787" s="7"/>
      <c r="D787" s="11"/>
      <c r="E787" s="16"/>
      <c r="F787" s="15"/>
    </row>
    <row r="788" spans="1:6" x14ac:dyDescent="0.25">
      <c r="A788" s="10"/>
      <c r="B788" s="7"/>
      <c r="D788" s="11"/>
      <c r="E788" s="16"/>
      <c r="F788" s="15"/>
    </row>
    <row r="789" spans="1:6" x14ac:dyDescent="0.25">
      <c r="A789" s="10"/>
      <c r="B789" s="7"/>
      <c r="D789" s="11"/>
      <c r="E789" s="16"/>
      <c r="F789" s="15"/>
    </row>
    <row r="790" spans="1:6" x14ac:dyDescent="0.25">
      <c r="A790" s="10"/>
      <c r="B790" s="7"/>
      <c r="D790" s="11"/>
      <c r="E790" s="16"/>
      <c r="F790" s="15"/>
    </row>
    <row r="791" spans="1:6" x14ac:dyDescent="0.25">
      <c r="A791" s="10"/>
      <c r="B791" s="7"/>
      <c r="D791" s="11"/>
      <c r="E791" s="16"/>
      <c r="F791" s="15"/>
    </row>
    <row r="792" spans="1:6" x14ac:dyDescent="0.25">
      <c r="A792" s="10"/>
      <c r="B792" s="7"/>
      <c r="D792" s="11"/>
      <c r="E792" s="16"/>
      <c r="F792" s="15"/>
    </row>
    <row r="793" spans="1:6" x14ac:dyDescent="0.25">
      <c r="A793" s="10"/>
      <c r="B793" s="7"/>
      <c r="D793" s="11"/>
      <c r="E793" s="16"/>
      <c r="F793" s="15"/>
    </row>
    <row r="794" spans="1:6" x14ac:dyDescent="0.25">
      <c r="A794" s="10"/>
      <c r="B794" s="7"/>
      <c r="D794" s="11"/>
      <c r="E794" s="16"/>
      <c r="F794" s="15"/>
    </row>
    <row r="795" spans="1:6" x14ac:dyDescent="0.25">
      <c r="A795" s="10"/>
      <c r="B795" s="7"/>
      <c r="D795" s="11"/>
      <c r="E795" s="16"/>
      <c r="F795" s="15"/>
    </row>
    <row r="796" spans="1:6" x14ac:dyDescent="0.25">
      <c r="A796" s="10"/>
      <c r="B796" s="7"/>
      <c r="D796" s="11"/>
      <c r="E796" s="16"/>
      <c r="F796" s="15"/>
    </row>
    <row r="797" spans="1:6" x14ac:dyDescent="0.25">
      <c r="A797" s="10"/>
      <c r="B797" s="7"/>
      <c r="D797" s="11"/>
      <c r="E797" s="16"/>
      <c r="F797" s="15"/>
    </row>
    <row r="798" spans="1:6" x14ac:dyDescent="0.25">
      <c r="A798" s="10"/>
      <c r="B798" s="7"/>
      <c r="D798" s="11"/>
      <c r="E798" s="16"/>
      <c r="F798" s="15"/>
    </row>
    <row r="799" spans="1:6" x14ac:dyDescent="0.25">
      <c r="A799" s="10"/>
      <c r="B799" s="7"/>
      <c r="D799" s="11"/>
      <c r="E799" s="16"/>
      <c r="F799" s="15"/>
    </row>
    <row r="800" spans="1:6" x14ac:dyDescent="0.25">
      <c r="A800" s="10"/>
      <c r="B800" s="7"/>
      <c r="D800" s="11"/>
      <c r="E800" s="16"/>
      <c r="F800" s="15"/>
    </row>
    <row r="801" spans="1:6" x14ac:dyDescent="0.25">
      <c r="A801" s="10"/>
      <c r="B801" s="7"/>
      <c r="D801" s="11"/>
      <c r="E801" s="16"/>
      <c r="F801" s="15"/>
    </row>
    <row r="802" spans="1:6" x14ac:dyDescent="0.25">
      <c r="A802" s="10"/>
      <c r="B802" s="7"/>
      <c r="D802" s="11"/>
      <c r="E802" s="16"/>
      <c r="F802" s="15"/>
    </row>
    <row r="803" spans="1:6" x14ac:dyDescent="0.25">
      <c r="A803" s="10"/>
      <c r="B803" s="7"/>
      <c r="D803" s="11"/>
      <c r="E803" s="16"/>
      <c r="F803" s="15"/>
    </row>
    <row r="804" spans="1:6" x14ac:dyDescent="0.25">
      <c r="A804" s="10"/>
      <c r="B804" s="7"/>
      <c r="D804" s="11"/>
      <c r="E804" s="16"/>
      <c r="F804" s="15"/>
    </row>
    <row r="805" spans="1:6" x14ac:dyDescent="0.25">
      <c r="A805" s="10"/>
      <c r="B805" s="7"/>
      <c r="D805" s="11"/>
      <c r="E805" s="16"/>
      <c r="F805" s="15"/>
    </row>
    <row r="806" spans="1:6" x14ac:dyDescent="0.25">
      <c r="A806" s="10"/>
      <c r="B806" s="7"/>
      <c r="D806" s="11"/>
      <c r="E806" s="16"/>
      <c r="F806" s="15"/>
    </row>
    <row r="807" spans="1:6" x14ac:dyDescent="0.25">
      <c r="A807" s="10"/>
      <c r="B807" s="7"/>
      <c r="D807" s="11"/>
      <c r="E807" s="16"/>
      <c r="F807" s="15"/>
    </row>
    <row r="808" spans="1:6" x14ac:dyDescent="0.25">
      <c r="A808" s="10"/>
      <c r="B808" s="7"/>
      <c r="D808" s="11"/>
      <c r="E808" s="16"/>
      <c r="F808" s="15"/>
    </row>
    <row r="809" spans="1:6" x14ac:dyDescent="0.25">
      <c r="A809" s="10"/>
      <c r="B809" s="7"/>
      <c r="D809" s="11"/>
      <c r="E809" s="16"/>
      <c r="F809" s="15"/>
    </row>
    <row r="810" spans="1:6" x14ac:dyDescent="0.25">
      <c r="A810" s="10"/>
      <c r="B810" s="7"/>
      <c r="D810" s="11"/>
      <c r="E810" s="16"/>
      <c r="F810" s="15"/>
    </row>
    <row r="811" spans="1:6" x14ac:dyDescent="0.25">
      <c r="A811" s="10"/>
      <c r="B811" s="7"/>
      <c r="D811" s="11"/>
      <c r="E811" s="16"/>
      <c r="F811" s="15"/>
    </row>
    <row r="812" spans="1:6" x14ac:dyDescent="0.25">
      <c r="A812" s="10"/>
      <c r="B812" s="7"/>
      <c r="D812" s="11"/>
      <c r="E812" s="16"/>
      <c r="F812" s="15"/>
    </row>
    <row r="813" spans="1:6" x14ac:dyDescent="0.25">
      <c r="A813" s="10"/>
      <c r="B813" s="7"/>
      <c r="D813" s="11"/>
      <c r="E813" s="16"/>
      <c r="F813" s="15"/>
    </row>
    <row r="814" spans="1:6" x14ac:dyDescent="0.25">
      <c r="A814" s="10"/>
      <c r="B814" s="7"/>
      <c r="D814" s="11"/>
      <c r="E814" s="16"/>
      <c r="F814" s="15"/>
    </row>
    <row r="815" spans="1:6" x14ac:dyDescent="0.25">
      <c r="A815" s="10"/>
      <c r="B815" s="7"/>
      <c r="D815" s="11"/>
      <c r="E815" s="16"/>
      <c r="F815" s="15"/>
    </row>
    <row r="816" spans="1:6" x14ac:dyDescent="0.25">
      <c r="A816" s="10"/>
      <c r="B816" s="7"/>
      <c r="D816" s="11"/>
      <c r="E816" s="16"/>
      <c r="F816" s="15"/>
    </row>
    <row r="817" spans="1:6" x14ac:dyDescent="0.25">
      <c r="A817" s="10"/>
      <c r="B817" s="7"/>
      <c r="D817" s="11"/>
      <c r="E817" s="16"/>
      <c r="F817" s="15"/>
    </row>
    <row r="818" spans="1:6" x14ac:dyDescent="0.25">
      <c r="A818" s="10"/>
      <c r="B818" s="7"/>
      <c r="D818" s="11"/>
      <c r="E818" s="16"/>
      <c r="F818" s="15"/>
    </row>
    <row r="819" spans="1:6" x14ac:dyDescent="0.25">
      <c r="A819" s="10"/>
      <c r="B819" s="7"/>
      <c r="D819" s="11"/>
      <c r="E819" s="16"/>
      <c r="F819" s="15"/>
    </row>
    <row r="820" spans="1:6" x14ac:dyDescent="0.25">
      <c r="A820" s="10"/>
      <c r="B820" s="7"/>
      <c r="D820" s="11"/>
      <c r="E820" s="16"/>
      <c r="F820" s="15"/>
    </row>
    <row r="821" spans="1:6" x14ac:dyDescent="0.25">
      <c r="A821" s="10"/>
      <c r="B821" s="7"/>
      <c r="D821" s="11"/>
      <c r="E821" s="16"/>
      <c r="F821" s="15"/>
    </row>
    <row r="822" spans="1:6" x14ac:dyDescent="0.25">
      <c r="A822" s="10"/>
      <c r="B822" s="7"/>
      <c r="D822" s="11"/>
      <c r="E822" s="16"/>
      <c r="F822" s="15"/>
    </row>
    <row r="823" spans="1:6" x14ac:dyDescent="0.25">
      <c r="A823" s="10"/>
      <c r="B823" s="7"/>
      <c r="D823" s="11"/>
      <c r="E823" s="16"/>
      <c r="F823" s="15"/>
    </row>
    <row r="824" spans="1:6" x14ac:dyDescent="0.25">
      <c r="A824" s="10"/>
      <c r="B824" s="7"/>
      <c r="D824" s="11"/>
      <c r="E824" s="16"/>
      <c r="F824" s="15"/>
    </row>
    <row r="825" spans="1:6" x14ac:dyDescent="0.25">
      <c r="A825" s="10"/>
      <c r="B825" s="7"/>
      <c r="D825" s="11"/>
      <c r="E825" s="16"/>
      <c r="F825" s="15"/>
    </row>
    <row r="826" spans="1:6" x14ac:dyDescent="0.25">
      <c r="A826" s="10"/>
      <c r="B826" s="7"/>
      <c r="D826" s="11"/>
      <c r="E826" s="16"/>
      <c r="F826" s="15"/>
    </row>
    <row r="827" spans="1:6" x14ac:dyDescent="0.25">
      <c r="A827" s="10"/>
      <c r="B827" s="7"/>
      <c r="D827" s="11"/>
      <c r="E827" s="16"/>
      <c r="F827" s="15"/>
    </row>
    <row r="828" spans="1:6" x14ac:dyDescent="0.25">
      <c r="A828" s="10"/>
      <c r="B828" s="7"/>
      <c r="D828" s="11"/>
      <c r="E828" s="16"/>
      <c r="F828" s="15"/>
    </row>
    <row r="829" spans="1:6" x14ac:dyDescent="0.25">
      <c r="A829" s="10"/>
      <c r="B829" s="7"/>
      <c r="D829" s="11"/>
      <c r="E829" s="16"/>
      <c r="F829" s="15"/>
    </row>
    <row r="830" spans="1:6" x14ac:dyDescent="0.25">
      <c r="A830" s="10"/>
      <c r="B830" s="7"/>
      <c r="D830" s="11"/>
      <c r="E830" s="16"/>
      <c r="F830" s="15"/>
    </row>
    <row r="831" spans="1:6" x14ac:dyDescent="0.25">
      <c r="A831" s="10"/>
      <c r="B831" s="7"/>
      <c r="D831" s="11"/>
      <c r="E831" s="16"/>
      <c r="F831" s="15"/>
    </row>
    <row r="832" spans="1:6" x14ac:dyDescent="0.25">
      <c r="A832" s="10"/>
      <c r="B832" s="7"/>
      <c r="D832" s="11"/>
      <c r="E832" s="16"/>
      <c r="F832" s="15"/>
    </row>
    <row r="833" spans="1:6" x14ac:dyDescent="0.25">
      <c r="A833" s="10"/>
      <c r="B833" s="7"/>
      <c r="D833" s="11"/>
      <c r="E833" s="16"/>
      <c r="F833" s="15"/>
    </row>
    <row r="834" spans="1:6" x14ac:dyDescent="0.25">
      <c r="A834" s="10"/>
      <c r="B834" s="7"/>
      <c r="D834" s="11"/>
      <c r="E834" s="16"/>
      <c r="F834" s="15"/>
    </row>
    <row r="835" spans="1:6" x14ac:dyDescent="0.25">
      <c r="A835" s="10"/>
      <c r="B835" s="7"/>
      <c r="D835" s="11"/>
      <c r="E835" s="16"/>
      <c r="F835" s="15"/>
    </row>
    <row r="836" spans="1:6" x14ac:dyDescent="0.25">
      <c r="A836" s="10"/>
      <c r="B836" s="7"/>
      <c r="D836" s="11"/>
      <c r="E836" s="16"/>
      <c r="F836" s="15"/>
    </row>
    <row r="837" spans="1:6" x14ac:dyDescent="0.25">
      <c r="A837" s="10"/>
      <c r="B837" s="7"/>
      <c r="D837" s="11"/>
      <c r="E837" s="16"/>
      <c r="F837" s="15"/>
    </row>
    <row r="838" spans="1:6" x14ac:dyDescent="0.25">
      <c r="A838" s="10"/>
      <c r="B838" s="7"/>
      <c r="D838" s="11"/>
      <c r="E838" s="16"/>
      <c r="F838" s="15"/>
    </row>
    <row r="839" spans="1:6" x14ac:dyDescent="0.25">
      <c r="A839" s="10"/>
      <c r="B839" s="7"/>
      <c r="D839" s="11"/>
      <c r="E839" s="16"/>
      <c r="F839" s="15"/>
    </row>
    <row r="840" spans="1:6" x14ac:dyDescent="0.25">
      <c r="A840" s="10"/>
      <c r="B840" s="7"/>
      <c r="D840" s="11"/>
      <c r="E840" s="16"/>
      <c r="F840" s="15"/>
    </row>
    <row r="841" spans="1:6" x14ac:dyDescent="0.25">
      <c r="A841" s="10"/>
      <c r="B841" s="7"/>
      <c r="D841" s="11"/>
      <c r="E841" s="16"/>
      <c r="F841" s="15"/>
    </row>
    <row r="842" spans="1:6" x14ac:dyDescent="0.25">
      <c r="A842" s="10"/>
      <c r="B842" s="7"/>
      <c r="D842" s="11"/>
      <c r="E842" s="16"/>
      <c r="F842" s="15"/>
    </row>
    <row r="843" spans="1:6" x14ac:dyDescent="0.25">
      <c r="A843" s="10"/>
      <c r="B843" s="7"/>
      <c r="D843" s="11"/>
      <c r="E843" s="16"/>
      <c r="F843" s="15"/>
    </row>
    <row r="844" spans="1:6" x14ac:dyDescent="0.25">
      <c r="A844" s="10"/>
      <c r="B844" s="7"/>
      <c r="D844" s="11"/>
      <c r="E844" s="16"/>
      <c r="F844" s="15"/>
    </row>
    <row r="845" spans="1:6" x14ac:dyDescent="0.25">
      <c r="A845" s="10"/>
      <c r="B845" s="7"/>
      <c r="D845" s="11"/>
      <c r="E845" s="16"/>
      <c r="F845" s="15"/>
    </row>
    <row r="846" spans="1:6" x14ac:dyDescent="0.25">
      <c r="A846" s="10"/>
      <c r="B846" s="7"/>
      <c r="D846" s="11"/>
      <c r="E846" s="16"/>
      <c r="F846" s="15"/>
    </row>
    <row r="847" spans="1:6" x14ac:dyDescent="0.25">
      <c r="A847" s="10"/>
      <c r="B847" s="7"/>
      <c r="D847" s="11"/>
      <c r="E847" s="16"/>
      <c r="F847" s="15"/>
    </row>
    <row r="848" spans="1:6" x14ac:dyDescent="0.25">
      <c r="A848" s="10"/>
      <c r="B848" s="7"/>
      <c r="D848" s="11"/>
      <c r="E848" s="16"/>
      <c r="F848" s="15"/>
    </row>
    <row r="849" spans="1:6" x14ac:dyDescent="0.25">
      <c r="A849" s="10"/>
      <c r="B849" s="7"/>
      <c r="D849" s="11"/>
      <c r="E849" s="16"/>
      <c r="F849" s="15"/>
    </row>
    <row r="850" spans="1:6" x14ac:dyDescent="0.25">
      <c r="A850" s="10"/>
      <c r="B850" s="7"/>
      <c r="D850" s="11"/>
      <c r="E850" s="16"/>
      <c r="F850" s="15"/>
    </row>
    <row r="851" spans="1:6" x14ac:dyDescent="0.25">
      <c r="A851" s="10"/>
      <c r="B851" s="7"/>
      <c r="D851" s="11"/>
      <c r="E851" s="16"/>
      <c r="F851" s="15"/>
    </row>
    <row r="852" spans="1:6" x14ac:dyDescent="0.25">
      <c r="A852" s="10"/>
      <c r="B852" s="7"/>
      <c r="D852" s="11"/>
      <c r="E852" s="16"/>
      <c r="F852" s="15"/>
    </row>
    <row r="853" spans="1:6" x14ac:dyDescent="0.25">
      <c r="A853" s="10"/>
      <c r="B853" s="7"/>
      <c r="D853" s="11"/>
      <c r="E853" s="16"/>
      <c r="F853" s="15"/>
    </row>
    <row r="854" spans="1:6" x14ac:dyDescent="0.25">
      <c r="A854" s="10"/>
      <c r="B854" s="7"/>
      <c r="D854" s="11"/>
      <c r="E854" s="16"/>
      <c r="F854" s="15"/>
    </row>
    <row r="855" spans="1:6" x14ac:dyDescent="0.25">
      <c r="A855" s="10"/>
      <c r="B855" s="7"/>
      <c r="D855" s="11"/>
      <c r="F855" s="15"/>
    </row>
    <row r="856" spans="1:6" x14ac:dyDescent="0.25">
      <c r="A856" s="10"/>
      <c r="B856" s="7"/>
      <c r="D856" s="11"/>
      <c r="F856" s="15"/>
    </row>
  </sheetData>
  <mergeCells count="2">
    <mergeCell ref="A10:B10"/>
    <mergeCell ref="G1:J1"/>
  </mergeCells>
  <phoneticPr fontId="10" type="noConversion"/>
  <conditionalFormatting sqref="C6">
    <cfRule type="expression" dxfId="1" priority="2" stopIfTrue="1">
      <formula>LEN(C6)&gt;40</formula>
    </cfRule>
  </conditionalFormatting>
  <conditionalFormatting sqref="B6">
    <cfRule type="expression" dxfId="0" priority="1" stopIfTrue="1">
      <formula>LEN(B6)&gt;40</formula>
    </cfRule>
  </conditionalFormatting>
  <pageMargins left="0.78740157480314965" right="0.39370078740157483" top="0.78740157480314965" bottom="0.78740157480314965" header="0.31496062992125984" footer="0.31496062992125984"/>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M10" sqref="M10"/>
    </sheetView>
  </sheetViews>
  <sheetFormatPr defaultColWidth="9.140625" defaultRowHeight="15.75" x14ac:dyDescent="0.25"/>
  <cols>
    <col min="1" max="1" width="1.5703125" style="32" customWidth="1"/>
    <col min="2" max="2" width="9.7109375" style="32" customWidth="1"/>
    <col min="3" max="3" width="31.7109375" style="32" customWidth="1"/>
    <col min="4" max="4" width="7.7109375" style="32" customWidth="1"/>
    <col min="5" max="5" width="12.28515625" style="32" customWidth="1"/>
    <col min="6" max="6" width="12.85546875" style="32" customWidth="1"/>
    <col min="7" max="7" width="12.7109375" style="32" customWidth="1"/>
    <col min="8" max="8" width="16.7109375" style="32" customWidth="1"/>
    <col min="9" max="9" width="16" style="32" customWidth="1"/>
    <col min="10" max="16384" width="9.140625" style="32"/>
  </cols>
  <sheetData>
    <row r="1" spans="1:12" s="2" customFormat="1" x14ac:dyDescent="0.25">
      <c r="A1" s="1"/>
      <c r="B1" s="1"/>
      <c r="D1" s="26"/>
      <c r="E1" s="26"/>
      <c r="F1" s="3"/>
      <c r="G1" s="3"/>
      <c r="H1" s="42" t="s">
        <v>14</v>
      </c>
      <c r="I1" s="42"/>
      <c r="J1" s="43"/>
      <c r="K1" s="43"/>
      <c r="L1" s="44"/>
    </row>
    <row r="2" spans="1:12" s="2" customFormat="1" x14ac:dyDescent="0.25">
      <c r="A2" s="4"/>
      <c r="B2" s="4"/>
      <c r="C2" s="5"/>
      <c r="D2" s="20"/>
      <c r="E2" s="7"/>
      <c r="F2" s="3"/>
      <c r="G2" s="6"/>
      <c r="H2" s="168" t="s">
        <v>15</v>
      </c>
      <c r="I2" s="168"/>
      <c r="J2" s="43"/>
      <c r="K2" s="43"/>
      <c r="L2" s="44"/>
    </row>
    <row r="4" spans="1:12" x14ac:dyDescent="0.25">
      <c r="A4" s="180" t="s">
        <v>16</v>
      </c>
      <c r="B4" s="180"/>
      <c r="C4" s="180"/>
      <c r="D4" s="180"/>
      <c r="E4" s="180"/>
      <c r="F4" s="180"/>
      <c r="G4" s="180"/>
      <c r="H4" s="180"/>
      <c r="I4" s="180"/>
    </row>
    <row r="5" spans="1:12" ht="18.75" x14ac:dyDescent="0.3">
      <c r="C5" s="45"/>
      <c r="D5" s="181"/>
      <c r="E5" s="181"/>
      <c r="F5" s="181"/>
      <c r="G5" s="181"/>
    </row>
    <row r="6" spans="1:12" x14ac:dyDescent="0.25">
      <c r="D6" s="182" t="s">
        <v>17</v>
      </c>
      <c r="E6" s="182"/>
      <c r="F6" s="182"/>
      <c r="G6" s="182"/>
      <c r="H6" s="46"/>
      <c r="I6" s="46"/>
    </row>
    <row r="7" spans="1:12" x14ac:dyDescent="0.25">
      <c r="A7" s="183" t="s">
        <v>18</v>
      </c>
      <c r="B7" s="183"/>
      <c r="C7" s="184"/>
      <c r="D7" s="184"/>
      <c r="E7" s="184"/>
      <c r="F7" s="184"/>
      <c r="G7" s="46"/>
      <c r="H7" s="46"/>
      <c r="I7" s="46"/>
    </row>
    <row r="8" spans="1:12" x14ac:dyDescent="0.25">
      <c r="C8" s="179" t="s">
        <v>19</v>
      </c>
      <c r="D8" s="179"/>
      <c r="E8" s="179"/>
      <c r="F8" s="179"/>
      <c r="G8" s="46"/>
      <c r="H8" s="46"/>
      <c r="I8" s="46"/>
    </row>
    <row r="10" spans="1:12" ht="16.5" thickBot="1" x14ac:dyDescent="0.3">
      <c r="B10" s="32" t="s">
        <v>20</v>
      </c>
    </row>
    <row r="11" spans="1:12" x14ac:dyDescent="0.25">
      <c r="B11" s="160" t="s">
        <v>21</v>
      </c>
      <c r="C11" s="162" t="s">
        <v>22</v>
      </c>
      <c r="D11" s="164" t="s">
        <v>3</v>
      </c>
      <c r="E11" s="166" t="s">
        <v>23</v>
      </c>
      <c r="F11" s="175" t="s">
        <v>24</v>
      </c>
      <c r="G11" s="177" t="s">
        <v>25</v>
      </c>
      <c r="H11" s="169" t="s">
        <v>26</v>
      </c>
      <c r="I11" s="169" t="s">
        <v>27</v>
      </c>
    </row>
    <row r="12" spans="1:12" ht="30.75" customHeight="1" thickBot="1" x14ac:dyDescent="0.3">
      <c r="B12" s="161"/>
      <c r="C12" s="163"/>
      <c r="D12" s="165"/>
      <c r="E12" s="167"/>
      <c r="F12" s="176"/>
      <c r="G12" s="178"/>
      <c r="H12" s="170"/>
      <c r="I12" s="170"/>
    </row>
    <row r="13" spans="1:12" customFormat="1" x14ac:dyDescent="0.25">
      <c r="B13" s="47"/>
      <c r="C13" s="48"/>
      <c r="D13" s="49"/>
      <c r="E13" s="49"/>
      <c r="F13" s="50"/>
      <c r="G13" s="50"/>
      <c r="H13" s="49"/>
      <c r="I13" s="51"/>
    </row>
    <row r="14" spans="1:12" customFormat="1" x14ac:dyDescent="0.25">
      <c r="B14" s="47"/>
      <c r="C14" s="52"/>
      <c r="D14" s="49"/>
      <c r="E14" s="49"/>
      <c r="F14" s="50"/>
      <c r="G14" s="50"/>
      <c r="H14" s="49"/>
      <c r="I14" s="51"/>
    </row>
    <row r="15" spans="1:12" customFormat="1" x14ac:dyDescent="0.25">
      <c r="B15" s="53"/>
      <c r="C15" s="54"/>
      <c r="D15" s="55"/>
      <c r="E15" s="55"/>
      <c r="F15" s="56"/>
      <c r="G15" s="56"/>
      <c r="H15" s="55"/>
      <c r="I15" s="57"/>
    </row>
    <row r="16" spans="1:12" customFormat="1" x14ac:dyDescent="0.25">
      <c r="B16" s="47"/>
      <c r="C16" s="54"/>
      <c r="D16" s="55"/>
      <c r="E16" s="55"/>
      <c r="F16" s="56"/>
      <c r="G16" s="56"/>
      <c r="H16" s="55"/>
      <c r="I16" s="57"/>
    </row>
    <row r="17" spans="2:11" customFormat="1" x14ac:dyDescent="0.25">
      <c r="B17" s="53"/>
      <c r="C17" s="54"/>
      <c r="D17" s="55"/>
      <c r="E17" s="55"/>
      <c r="F17" s="56"/>
      <c r="G17" s="56"/>
      <c r="H17" s="55"/>
      <c r="I17" s="57"/>
    </row>
    <row r="18" spans="2:11" customFormat="1" x14ac:dyDescent="0.25">
      <c r="B18" s="53"/>
      <c r="C18" s="58"/>
      <c r="D18" s="55"/>
      <c r="E18" s="55"/>
      <c r="F18" s="56"/>
      <c r="G18" s="56"/>
      <c r="H18" s="55"/>
      <c r="I18" s="57"/>
    </row>
    <row r="19" spans="2:11" customFormat="1" ht="16.5" thickBot="1" x14ac:dyDescent="0.3">
      <c r="B19" s="171" t="s">
        <v>28</v>
      </c>
      <c r="C19" s="172"/>
      <c r="D19" s="172"/>
      <c r="E19" s="172"/>
      <c r="F19" s="173"/>
      <c r="G19" s="59"/>
      <c r="H19" s="60"/>
      <c r="I19" s="61"/>
    </row>
    <row r="20" spans="2:11" customFormat="1" x14ac:dyDescent="0.25">
      <c r="B20" s="62"/>
      <c r="C20" s="62"/>
      <c r="D20" s="62"/>
      <c r="E20" s="62"/>
      <c r="F20" s="62"/>
      <c r="G20" s="63"/>
      <c r="H20" s="64"/>
      <c r="I20" s="65"/>
    </row>
    <row r="22" spans="2:11" x14ac:dyDescent="0.25">
      <c r="B22" s="174"/>
      <c r="C22" s="174"/>
      <c r="H22" s="174"/>
      <c r="I22" s="174"/>
    </row>
    <row r="23" spans="2:11" x14ac:dyDescent="0.25">
      <c r="B23" s="159"/>
      <c r="C23" s="159"/>
      <c r="D23" s="159"/>
      <c r="E23" s="37"/>
      <c r="F23" s="66"/>
      <c r="G23" s="39"/>
      <c r="H23" s="67"/>
      <c r="I23" s="37"/>
      <c r="K23" s="37"/>
    </row>
    <row r="24" spans="2:11" x14ac:dyDescent="0.25">
      <c r="B24" s="41"/>
      <c r="C24" s="30"/>
      <c r="D24" s="40"/>
      <c r="E24" s="37"/>
      <c r="F24" s="29"/>
      <c r="G24" s="39"/>
      <c r="H24" s="37"/>
      <c r="I24" s="37"/>
      <c r="K24" s="37"/>
    </row>
    <row r="25" spans="2:11" x14ac:dyDescent="0.25">
      <c r="B25" s="38"/>
      <c r="C25" s="30"/>
      <c r="D25" s="40"/>
      <c r="E25" s="37"/>
      <c r="F25" s="29"/>
      <c r="G25" s="39"/>
      <c r="H25" s="37"/>
      <c r="I25" s="37"/>
      <c r="K25" s="37"/>
    </row>
    <row r="26" spans="2:11" x14ac:dyDescent="0.25">
      <c r="B26" s="38"/>
      <c r="C26" s="30"/>
      <c r="D26" s="40"/>
      <c r="E26" s="37"/>
      <c r="F26" s="29"/>
      <c r="G26" s="39"/>
      <c r="I26" s="37"/>
      <c r="K26" s="37"/>
    </row>
  </sheetData>
  <mergeCells count="19">
    <mergeCell ref="H2:I2"/>
    <mergeCell ref="H11:H12"/>
    <mergeCell ref="I11:I12"/>
    <mergeCell ref="B19:F19"/>
    <mergeCell ref="B22:C22"/>
    <mergeCell ref="H22:I22"/>
    <mergeCell ref="F11:F12"/>
    <mergeCell ref="G11:G12"/>
    <mergeCell ref="C8:F8"/>
    <mergeCell ref="A4:I4"/>
    <mergeCell ref="D5:G5"/>
    <mergeCell ref="D6:G6"/>
    <mergeCell ref="A7:B7"/>
    <mergeCell ref="C7:F7"/>
    <mergeCell ref="B23:D23"/>
    <mergeCell ref="B11:B12"/>
    <mergeCell ref="C11:C12"/>
    <mergeCell ref="D11:D12"/>
    <mergeCell ref="E11:E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4"/>
  <sheetViews>
    <sheetView topLeftCell="A30" workbookViewId="0">
      <selection activeCell="I802" sqref="I802"/>
    </sheetView>
  </sheetViews>
  <sheetFormatPr defaultColWidth="12.42578125" defaultRowHeight="15" x14ac:dyDescent="0.25"/>
  <cols>
    <col min="1" max="1" width="10.42578125" style="130" customWidth="1"/>
    <col min="2" max="2" width="65.140625" style="132" customWidth="1"/>
    <col min="3" max="3" width="13.28515625" style="88" customWidth="1"/>
    <col min="4" max="4" width="33.5703125" style="88" customWidth="1"/>
    <col min="5" max="5" width="12.140625" style="89" customWidth="1"/>
    <col min="6" max="6" width="33.5703125" style="91" customWidth="1"/>
    <col min="7" max="7" width="20.28515625" style="91" customWidth="1"/>
    <col min="8" max="8" width="30.28515625" style="88" customWidth="1"/>
    <col min="9" max="15" width="28.5703125" style="130" customWidth="1"/>
    <col min="16" max="16" width="12.42578125" style="130" customWidth="1"/>
    <col min="17" max="16384" width="12.42578125" style="130"/>
  </cols>
  <sheetData>
    <row r="1" spans="1:6" ht="30" x14ac:dyDescent="0.25">
      <c r="F1" s="90" t="s">
        <v>83</v>
      </c>
    </row>
    <row r="2" spans="1:6" x14ac:dyDescent="0.25">
      <c r="A2" s="92" t="s">
        <v>36</v>
      </c>
      <c r="B2" s="93"/>
    </row>
    <row r="3" spans="1:6" x14ac:dyDescent="0.25">
      <c r="B3" s="94"/>
    </row>
    <row r="4" spans="1:6" x14ac:dyDescent="0.25">
      <c r="A4" s="92" t="s">
        <v>37</v>
      </c>
      <c r="B4" s="93"/>
    </row>
    <row r="5" spans="1:6" x14ac:dyDescent="0.25">
      <c r="A5" s="131"/>
      <c r="B5" s="93"/>
    </row>
    <row r="6" spans="1:6" x14ac:dyDescent="0.25">
      <c r="A6" s="130" t="s">
        <v>38</v>
      </c>
      <c r="B6" s="95" t="s">
        <v>39</v>
      </c>
    </row>
    <row r="7" spans="1:6" x14ac:dyDescent="0.25">
      <c r="B7" s="93"/>
    </row>
    <row r="8" spans="1:6" x14ac:dyDescent="0.25">
      <c r="A8" s="96" t="s">
        <v>40</v>
      </c>
      <c r="B8" s="194">
        <v>45789</v>
      </c>
    </row>
    <row r="9" spans="1:6" x14ac:dyDescent="0.25">
      <c r="A9" s="96" t="s">
        <v>41</v>
      </c>
      <c r="B9" s="97">
        <v>2</v>
      </c>
    </row>
    <row r="10" spans="1:6" x14ac:dyDescent="0.25">
      <c r="A10" s="96" t="s">
        <v>42</v>
      </c>
      <c r="B10" s="97" t="s">
        <v>108</v>
      </c>
    </row>
    <row r="12" spans="1:6" ht="15.75" x14ac:dyDescent="0.25">
      <c r="A12" s="195" t="s">
        <v>43</v>
      </c>
      <c r="B12" s="196"/>
      <c r="C12" s="197" t="s">
        <v>214</v>
      </c>
      <c r="D12" s="198"/>
      <c r="E12" s="198"/>
      <c r="F12" s="199"/>
    </row>
    <row r="13" spans="1:6" ht="15.95" customHeight="1" x14ac:dyDescent="0.25">
      <c r="A13" s="200" t="s">
        <v>44</v>
      </c>
      <c r="B13" s="201"/>
      <c r="C13" s="197">
        <v>110323729</v>
      </c>
      <c r="D13" s="198"/>
      <c r="E13" s="198"/>
      <c r="F13" s="199"/>
    </row>
    <row r="14" spans="1:6" ht="15.95" customHeight="1" x14ac:dyDescent="0.25">
      <c r="A14" s="200" t="s">
        <v>45</v>
      </c>
      <c r="B14" s="201"/>
      <c r="C14" s="197" t="s">
        <v>215</v>
      </c>
      <c r="D14" s="198"/>
      <c r="E14" s="198"/>
      <c r="F14" s="199"/>
    </row>
    <row r="15" spans="1:6" ht="15.95" customHeight="1" x14ac:dyDescent="0.25">
      <c r="A15" s="195" t="s">
        <v>46</v>
      </c>
      <c r="B15" s="196"/>
      <c r="C15" s="197" t="s">
        <v>216</v>
      </c>
      <c r="D15" s="198"/>
      <c r="E15" s="198"/>
      <c r="F15" s="199"/>
    </row>
    <row r="16" spans="1:6" ht="30" customHeight="1" x14ac:dyDescent="0.25">
      <c r="A16" s="202" t="s">
        <v>47</v>
      </c>
      <c r="B16" s="201"/>
      <c r="C16" s="197" t="s">
        <v>217</v>
      </c>
      <c r="D16" s="198"/>
      <c r="E16" s="198"/>
      <c r="F16" s="199"/>
    </row>
    <row r="17" spans="1:7" ht="15.95" customHeight="1" x14ac:dyDescent="0.25">
      <c r="A17" s="195" t="s">
        <v>48</v>
      </c>
      <c r="B17" s="196"/>
      <c r="C17" s="197" t="s">
        <v>218</v>
      </c>
      <c r="D17" s="198"/>
      <c r="E17" s="198"/>
      <c r="F17" s="199"/>
    </row>
    <row r="18" spans="1:7" ht="15.95" customHeight="1" x14ac:dyDescent="0.25">
      <c r="A18" s="195" t="s">
        <v>49</v>
      </c>
      <c r="B18" s="196"/>
      <c r="C18" s="197" t="s">
        <v>219</v>
      </c>
      <c r="D18" s="198"/>
      <c r="E18" s="198"/>
      <c r="F18" s="199"/>
    </row>
    <row r="19" spans="1:7" ht="48" customHeight="1" x14ac:dyDescent="0.25">
      <c r="A19" s="195" t="s">
        <v>50</v>
      </c>
      <c r="B19" s="196"/>
      <c r="C19" s="197" t="s">
        <v>220</v>
      </c>
      <c r="D19" s="198"/>
      <c r="E19" s="198"/>
      <c r="F19" s="199"/>
    </row>
    <row r="20" spans="1:7" ht="54.95" customHeight="1" x14ac:dyDescent="0.25">
      <c r="A20" s="195" t="s">
        <v>51</v>
      </c>
      <c r="B20" s="196"/>
      <c r="C20" s="197" t="s">
        <v>221</v>
      </c>
      <c r="D20" s="198"/>
      <c r="E20" s="198"/>
      <c r="F20" s="199"/>
    </row>
    <row r="21" spans="1:7" ht="71.099999999999994" customHeight="1" x14ac:dyDescent="0.25">
      <c r="A21" s="203" t="s">
        <v>52</v>
      </c>
      <c r="B21" s="204"/>
      <c r="C21" s="205" t="s">
        <v>222</v>
      </c>
      <c r="D21" s="206"/>
      <c r="E21" s="206"/>
      <c r="F21" s="206"/>
      <c r="G21" s="98" t="str">
        <f>IF((SUMPRODUCT(--(C21=""))&gt;0), "Privaloma užpildyti, kai taikomi pašalinimo pagrindai", "")</f>
        <v/>
      </c>
    </row>
    <row r="22" spans="1:7" ht="18" customHeight="1" x14ac:dyDescent="0.25">
      <c r="A22" s="132"/>
      <c r="C22" s="99"/>
      <c r="D22" s="99"/>
      <c r="E22" s="99"/>
      <c r="F22" s="100"/>
    </row>
    <row r="23" spans="1:7" x14ac:dyDescent="0.25">
      <c r="A23" s="188" t="s">
        <v>53</v>
      </c>
      <c r="B23" s="186"/>
      <c r="C23" s="186"/>
      <c r="D23" s="186"/>
      <c r="E23" s="186"/>
      <c r="F23" s="186"/>
    </row>
    <row r="24" spans="1:7" x14ac:dyDescent="0.25">
      <c r="A24" s="186" t="s">
        <v>54</v>
      </c>
      <c r="B24" s="186"/>
      <c r="C24" s="186"/>
      <c r="D24" s="186"/>
      <c r="E24" s="186"/>
      <c r="F24" s="186"/>
    </row>
    <row r="25" spans="1:7" x14ac:dyDescent="0.25">
      <c r="A25" s="186" t="s">
        <v>55</v>
      </c>
      <c r="B25" s="186"/>
      <c r="C25" s="186"/>
      <c r="D25" s="186"/>
      <c r="E25" s="186"/>
      <c r="F25" s="186"/>
    </row>
    <row r="26" spans="1:7" x14ac:dyDescent="0.25">
      <c r="A26" s="186" t="s">
        <v>56</v>
      </c>
      <c r="B26" s="186"/>
      <c r="C26" s="186"/>
      <c r="D26" s="186"/>
      <c r="E26" s="186"/>
      <c r="F26" s="186"/>
    </row>
    <row r="27" spans="1:7" x14ac:dyDescent="0.25">
      <c r="A27" s="186" t="s">
        <v>57</v>
      </c>
      <c r="B27" s="186"/>
      <c r="C27" s="186"/>
      <c r="D27" s="186"/>
      <c r="E27" s="186"/>
      <c r="F27" s="186"/>
    </row>
    <row r="28" spans="1:7" ht="32.1" customHeight="1" x14ac:dyDescent="0.25">
      <c r="A28" s="189" t="s">
        <v>58</v>
      </c>
      <c r="B28" s="186"/>
      <c r="C28" s="186"/>
      <c r="D28" s="186"/>
      <c r="E28" s="186"/>
      <c r="F28" s="186"/>
    </row>
    <row r="29" spans="1:7" x14ac:dyDescent="0.25">
      <c r="A29" s="186" t="s">
        <v>59</v>
      </c>
      <c r="B29" s="186"/>
      <c r="C29" s="186"/>
      <c r="D29" s="186"/>
      <c r="E29" s="186"/>
      <c r="F29" s="186"/>
    </row>
    <row r="30" spans="1:7" ht="36.75" customHeight="1" x14ac:dyDescent="0.25">
      <c r="A30" s="187" t="s">
        <v>60</v>
      </c>
      <c r="B30" s="187"/>
      <c r="C30" s="187"/>
      <c r="D30" s="101"/>
    </row>
    <row r="31" spans="1:7" ht="22.5" customHeight="1" x14ac:dyDescent="0.25">
      <c r="A31" s="102" t="s">
        <v>61</v>
      </c>
    </row>
    <row r="32" spans="1:7" ht="28.5" x14ac:dyDescent="0.25">
      <c r="A32" s="92" t="s">
        <v>297</v>
      </c>
      <c r="B32" s="95" t="s">
        <v>298</v>
      </c>
    </row>
    <row r="34" spans="1:9" x14ac:dyDescent="0.25">
      <c r="A34" s="92" t="s">
        <v>62</v>
      </c>
    </row>
    <row r="35" spans="1:9" ht="28.5" x14ac:dyDescent="0.25">
      <c r="A35" s="103" t="s">
        <v>63</v>
      </c>
      <c r="B35" s="104" t="s">
        <v>0</v>
      </c>
      <c r="C35" s="104" t="s">
        <v>64</v>
      </c>
      <c r="D35" s="104" t="s">
        <v>65</v>
      </c>
      <c r="E35" s="104" t="s">
        <v>66</v>
      </c>
      <c r="F35" s="105" t="s">
        <v>67</v>
      </c>
      <c r="G35" s="105" t="s">
        <v>68</v>
      </c>
      <c r="H35" s="104" t="s">
        <v>69</v>
      </c>
    </row>
    <row r="36" spans="1:9" x14ac:dyDescent="0.25">
      <c r="A36" s="106" t="s">
        <v>183</v>
      </c>
      <c r="B36" s="107" t="s">
        <v>179</v>
      </c>
      <c r="C36" s="108"/>
      <c r="D36" s="108"/>
      <c r="E36" s="109"/>
      <c r="F36" s="110"/>
      <c r="G36" s="110"/>
      <c r="H36" s="108"/>
    </row>
    <row r="37" spans="1:9" ht="49.5" customHeight="1" x14ac:dyDescent="0.25">
      <c r="A37" s="111" t="s">
        <v>299</v>
      </c>
      <c r="B37" s="124" t="s">
        <v>179</v>
      </c>
      <c r="C37" s="108">
        <v>4</v>
      </c>
      <c r="D37" s="108"/>
      <c r="E37" s="109" t="s">
        <v>1</v>
      </c>
      <c r="F37" s="112">
        <v>9000</v>
      </c>
      <c r="G37" s="110">
        <f>IF(ISBLANK(F37),"", PRODUCT(C37,F37))</f>
        <v>36000</v>
      </c>
      <c r="H37" s="125" t="s">
        <v>178</v>
      </c>
    </row>
    <row r="38" spans="1:9" x14ac:dyDescent="0.25">
      <c r="A38" s="111" t="s">
        <v>300</v>
      </c>
      <c r="B38" s="124" t="s">
        <v>301</v>
      </c>
      <c r="C38" s="108"/>
      <c r="D38" s="113" t="s">
        <v>81</v>
      </c>
      <c r="E38" s="109"/>
      <c r="F38" s="110"/>
      <c r="G38" s="110"/>
      <c r="H38" s="108"/>
    </row>
    <row r="39" spans="1:9" x14ac:dyDescent="0.25">
      <c r="A39" s="111" t="s">
        <v>302</v>
      </c>
      <c r="B39" s="124" t="s">
        <v>303</v>
      </c>
      <c r="C39" s="108"/>
      <c r="D39" s="113" t="s">
        <v>304</v>
      </c>
      <c r="E39" s="109"/>
      <c r="F39" s="110"/>
      <c r="G39" s="110"/>
      <c r="H39" s="108"/>
    </row>
    <row r="40" spans="1:9" x14ac:dyDescent="0.25">
      <c r="A40" s="111" t="s">
        <v>305</v>
      </c>
      <c r="B40" s="124" t="s">
        <v>306</v>
      </c>
      <c r="C40" s="108"/>
      <c r="D40" s="113" t="s">
        <v>81</v>
      </c>
      <c r="E40" s="109"/>
      <c r="F40" s="110"/>
      <c r="G40" s="110"/>
      <c r="H40" s="108"/>
    </row>
    <row r="41" spans="1:9" x14ac:dyDescent="0.25">
      <c r="F41" s="105" t="s">
        <v>70</v>
      </c>
      <c r="G41" s="105">
        <f>IF((COUNT(C37:C40)&lt;&gt;COUNT(G37:G40)),"", ROUND(SUM(G37:G40),2))</f>
        <v>36000</v>
      </c>
      <c r="H41" s="114" t="str">
        <f>IF((COUNT(C37:C40)&lt;&gt;COUNT(G37:G40)),"Neužpildytos visų objektų kainos", "")</f>
        <v/>
      </c>
    </row>
    <row r="42" spans="1:9" x14ac:dyDescent="0.25">
      <c r="D42" s="103" t="s">
        <v>71</v>
      </c>
      <c r="E42" s="125">
        <v>21</v>
      </c>
      <c r="F42" s="105" t="s">
        <v>72</v>
      </c>
      <c r="G42" s="105">
        <f>IF(OR(G41="",E42=""),"", ROUND(PRODUCT(E42,G41)/100,2))</f>
        <v>7560</v>
      </c>
      <c r="H42" s="114" t="str">
        <f>IF(E42="", "Nurodykite taikomą PVM dydį", "")</f>
        <v/>
      </c>
    </row>
    <row r="43" spans="1:9" x14ac:dyDescent="0.25">
      <c r="F43" s="105" t="s">
        <v>73</v>
      </c>
      <c r="G43" s="105">
        <f>IF(ISBLANK(G42), "", ROUND(SUM(G41:G42),2))</f>
        <v>43560</v>
      </c>
      <c r="I43" s="130">
        <f>G37*0.15</f>
        <v>5400</v>
      </c>
    </row>
    <row r="45" spans="1:9" hidden="1" x14ac:dyDescent="0.25"/>
    <row r="46" spans="1:9" hidden="1" x14ac:dyDescent="0.25"/>
    <row r="47" spans="1:9" ht="28.5" hidden="1" x14ac:dyDescent="0.25">
      <c r="A47" s="92" t="s">
        <v>307</v>
      </c>
      <c r="B47" s="95" t="s">
        <v>308</v>
      </c>
    </row>
    <row r="48" spans="1:9" hidden="1" x14ac:dyDescent="0.25"/>
    <row r="49" spans="1:8" hidden="1" x14ac:dyDescent="0.25">
      <c r="A49" s="92" t="s">
        <v>62</v>
      </c>
    </row>
    <row r="50" spans="1:8" ht="28.5" hidden="1" x14ac:dyDescent="0.25">
      <c r="A50" s="103" t="s">
        <v>63</v>
      </c>
      <c r="B50" s="104" t="s">
        <v>0</v>
      </c>
      <c r="C50" s="104" t="s">
        <v>64</v>
      </c>
      <c r="D50" s="104" t="s">
        <v>65</v>
      </c>
      <c r="E50" s="104" t="s">
        <v>66</v>
      </c>
      <c r="F50" s="105" t="s">
        <v>67</v>
      </c>
      <c r="G50" s="105" t="s">
        <v>68</v>
      </c>
      <c r="H50" s="104" t="s">
        <v>69</v>
      </c>
    </row>
    <row r="51" spans="1:8" hidden="1" x14ac:dyDescent="0.25">
      <c r="A51" s="106" t="s">
        <v>309</v>
      </c>
      <c r="B51" s="107" t="s">
        <v>310</v>
      </c>
      <c r="C51" s="108"/>
      <c r="D51" s="108"/>
      <c r="E51" s="109"/>
      <c r="F51" s="110"/>
      <c r="G51" s="110"/>
      <c r="H51" s="108"/>
    </row>
    <row r="52" spans="1:8" ht="37.5" hidden="1" customHeight="1" x14ac:dyDescent="0.25">
      <c r="A52" s="111" t="s">
        <v>311</v>
      </c>
      <c r="B52" s="124" t="s">
        <v>310</v>
      </c>
      <c r="C52" s="108">
        <v>4</v>
      </c>
      <c r="D52" s="108"/>
      <c r="E52" s="109" t="s">
        <v>312</v>
      </c>
      <c r="F52" s="112"/>
      <c r="G52" s="110" t="str">
        <f>IF(ISBLANK(F52),"", PRODUCT(C52,F52))</f>
        <v/>
      </c>
      <c r="H52" s="207"/>
    </row>
    <row r="53" spans="1:8" hidden="1" x14ac:dyDescent="0.25">
      <c r="A53" s="111" t="s">
        <v>313</v>
      </c>
      <c r="B53" s="124" t="s">
        <v>314</v>
      </c>
      <c r="C53" s="108"/>
      <c r="D53" s="113" t="s">
        <v>230</v>
      </c>
      <c r="E53" s="109"/>
      <c r="F53" s="110"/>
      <c r="G53" s="110"/>
      <c r="H53" s="108"/>
    </row>
    <row r="54" spans="1:8" hidden="1" x14ac:dyDescent="0.25">
      <c r="F54" s="105" t="s">
        <v>70</v>
      </c>
      <c r="G54" s="105" t="str">
        <f>IF((COUNT(C52:C53)&lt;&gt;COUNT(G52:G53)),"", ROUND(SUM(G52:G53),2))</f>
        <v/>
      </c>
      <c r="H54" s="114" t="str">
        <f>IF((COUNT(C52:C53)&lt;&gt;COUNT(G52:G53)),"Neužpildytos visų objektų kainos", "")</f>
        <v>Neužpildytos visų objektų kainos</v>
      </c>
    </row>
    <row r="55" spans="1:8" hidden="1" x14ac:dyDescent="0.25">
      <c r="D55" s="103" t="s">
        <v>71</v>
      </c>
      <c r="E55" s="125"/>
      <c r="F55" s="105" t="s">
        <v>72</v>
      </c>
      <c r="G55" s="105" t="str">
        <f>IF(OR(G54="",E55=""),"", ROUND(PRODUCT(E55,G54)/100,2))</f>
        <v/>
      </c>
      <c r="H55" s="114" t="str">
        <f>IF(E55="", "Nurodykite taikomą PVM dydį", "")</f>
        <v>Nurodykite taikomą PVM dydį</v>
      </c>
    </row>
    <row r="56" spans="1:8" hidden="1" x14ac:dyDescent="0.25">
      <c r="F56" s="105" t="s">
        <v>73</v>
      </c>
      <c r="G56" s="105">
        <f>IF(ISBLANK(G55), "", ROUND(SUM(G54:G55),2))</f>
        <v>0</v>
      </c>
    </row>
    <row r="57" spans="1:8" hidden="1" x14ac:dyDescent="0.25"/>
    <row r="58" spans="1:8" hidden="1" x14ac:dyDescent="0.25"/>
    <row r="59" spans="1:8" hidden="1" x14ac:dyDescent="0.25"/>
    <row r="60" spans="1:8" ht="28.5" hidden="1" x14ac:dyDescent="0.25">
      <c r="A60" s="92" t="s">
        <v>315</v>
      </c>
      <c r="B60" s="95" t="s">
        <v>316</v>
      </c>
    </row>
    <row r="61" spans="1:8" hidden="1" x14ac:dyDescent="0.25"/>
    <row r="62" spans="1:8" hidden="1" x14ac:dyDescent="0.25">
      <c r="A62" s="92" t="s">
        <v>62</v>
      </c>
    </row>
    <row r="63" spans="1:8" ht="28.5" hidden="1" x14ac:dyDescent="0.25">
      <c r="A63" s="103" t="s">
        <v>63</v>
      </c>
      <c r="B63" s="104" t="s">
        <v>0</v>
      </c>
      <c r="C63" s="104" t="s">
        <v>64</v>
      </c>
      <c r="D63" s="104" t="s">
        <v>65</v>
      </c>
      <c r="E63" s="104" t="s">
        <v>66</v>
      </c>
      <c r="F63" s="105" t="s">
        <v>67</v>
      </c>
      <c r="G63" s="105" t="s">
        <v>68</v>
      </c>
      <c r="H63" s="104" t="s">
        <v>69</v>
      </c>
    </row>
    <row r="64" spans="1:8" hidden="1" x14ac:dyDescent="0.25">
      <c r="A64" s="106" t="s">
        <v>317</v>
      </c>
      <c r="B64" s="107" t="s">
        <v>318</v>
      </c>
      <c r="C64" s="108"/>
      <c r="D64" s="108"/>
      <c r="E64" s="109"/>
      <c r="F64" s="110"/>
      <c r="G64" s="110"/>
      <c r="H64" s="108"/>
    </row>
    <row r="65" spans="1:8" ht="36" hidden="1" customHeight="1" x14ac:dyDescent="0.25">
      <c r="A65" s="111" t="s">
        <v>319</v>
      </c>
      <c r="B65" s="124" t="s">
        <v>318</v>
      </c>
      <c r="C65" s="108">
        <v>4</v>
      </c>
      <c r="D65" s="108"/>
      <c r="E65" s="109" t="s">
        <v>312</v>
      </c>
      <c r="F65" s="112"/>
      <c r="G65" s="110" t="str">
        <f>IF(ISBLANK(F65),"", PRODUCT(C65,F65))</f>
        <v/>
      </c>
      <c r="H65" s="207"/>
    </row>
    <row r="66" spans="1:8" hidden="1" x14ac:dyDescent="0.25">
      <c r="A66" s="111" t="s">
        <v>320</v>
      </c>
      <c r="B66" s="124" t="s">
        <v>314</v>
      </c>
      <c r="C66" s="108"/>
      <c r="D66" s="113" t="s">
        <v>230</v>
      </c>
      <c r="E66" s="109"/>
      <c r="F66" s="110"/>
      <c r="G66" s="110"/>
      <c r="H66" s="108"/>
    </row>
    <row r="67" spans="1:8" hidden="1" x14ac:dyDescent="0.25">
      <c r="F67" s="105" t="s">
        <v>70</v>
      </c>
      <c r="G67" s="105" t="str">
        <f>IF((COUNT(C65:C66)&lt;&gt;COUNT(G65:G66)),"", ROUND(SUM(G65:G66),2))</f>
        <v/>
      </c>
      <c r="H67" s="114" t="str">
        <f>IF((COUNT(C65:C66)&lt;&gt;COUNT(G65:G66)),"Neužpildytos visų objektų kainos", "")</f>
        <v>Neužpildytos visų objektų kainos</v>
      </c>
    </row>
    <row r="68" spans="1:8" hidden="1" x14ac:dyDescent="0.25">
      <c r="D68" s="103" t="s">
        <v>71</v>
      </c>
      <c r="E68" s="125"/>
      <c r="F68" s="105" t="s">
        <v>72</v>
      </c>
      <c r="G68" s="105" t="str">
        <f>IF(OR(G67="",E68=""),"", ROUND(PRODUCT(E68,G67)/100,2))</f>
        <v/>
      </c>
      <c r="H68" s="114" t="str">
        <f>IF(E68="", "Nurodykite taikomą PVM dydį", "")</f>
        <v>Nurodykite taikomą PVM dydį</v>
      </c>
    </row>
    <row r="69" spans="1:8" hidden="1" x14ac:dyDescent="0.25">
      <c r="F69" s="105" t="s">
        <v>73</v>
      </c>
      <c r="G69" s="105">
        <f>IF(ISBLANK(G68), "", ROUND(SUM(G67:G68),2))</f>
        <v>0</v>
      </c>
    </row>
    <row r="70" spans="1:8" hidden="1" x14ac:dyDescent="0.25"/>
    <row r="71" spans="1:8" hidden="1" x14ac:dyDescent="0.25"/>
    <row r="72" spans="1:8" hidden="1" x14ac:dyDescent="0.25"/>
    <row r="73" spans="1:8" hidden="1" x14ac:dyDescent="0.25">
      <c r="A73" s="92" t="s">
        <v>321</v>
      </c>
      <c r="B73" s="95" t="s">
        <v>322</v>
      </c>
    </row>
    <row r="74" spans="1:8" hidden="1" x14ac:dyDescent="0.25"/>
    <row r="75" spans="1:8" hidden="1" x14ac:dyDescent="0.25">
      <c r="A75" s="92" t="s">
        <v>62</v>
      </c>
    </row>
    <row r="76" spans="1:8" ht="28.5" hidden="1" x14ac:dyDescent="0.25">
      <c r="A76" s="103" t="s">
        <v>63</v>
      </c>
      <c r="B76" s="104" t="s">
        <v>0</v>
      </c>
      <c r="C76" s="104" t="s">
        <v>64</v>
      </c>
      <c r="D76" s="104" t="s">
        <v>65</v>
      </c>
      <c r="E76" s="104" t="s">
        <v>66</v>
      </c>
      <c r="F76" s="105" t="s">
        <v>67</v>
      </c>
      <c r="G76" s="105" t="s">
        <v>68</v>
      </c>
      <c r="H76" s="104" t="s">
        <v>69</v>
      </c>
    </row>
    <row r="77" spans="1:8" hidden="1" x14ac:dyDescent="0.25">
      <c r="A77" s="106" t="s">
        <v>323</v>
      </c>
      <c r="B77" s="107" t="s">
        <v>324</v>
      </c>
      <c r="C77" s="108"/>
      <c r="D77" s="108"/>
      <c r="E77" s="109"/>
      <c r="F77" s="110"/>
      <c r="G77" s="110"/>
      <c r="H77" s="108"/>
    </row>
    <row r="78" spans="1:8" ht="37.5" hidden="1" customHeight="1" x14ac:dyDescent="0.25">
      <c r="A78" s="111" t="s">
        <v>325</v>
      </c>
      <c r="B78" s="124" t="s">
        <v>324</v>
      </c>
      <c r="C78" s="108">
        <v>5</v>
      </c>
      <c r="D78" s="108"/>
      <c r="E78" s="109" t="s">
        <v>1</v>
      </c>
      <c r="F78" s="112"/>
      <c r="G78" s="110" t="str">
        <f>IF(ISBLANK(F78),"", PRODUCT(C78,F78))</f>
        <v/>
      </c>
      <c r="H78" s="207"/>
    </row>
    <row r="79" spans="1:8" hidden="1" x14ac:dyDescent="0.25">
      <c r="A79" s="111" t="s">
        <v>326</v>
      </c>
      <c r="B79" s="124" t="s">
        <v>327</v>
      </c>
      <c r="C79" s="108"/>
      <c r="D79" s="113" t="s">
        <v>230</v>
      </c>
      <c r="E79" s="109"/>
      <c r="F79" s="110"/>
      <c r="G79" s="110"/>
      <c r="H79" s="108"/>
    </row>
    <row r="80" spans="1:8" ht="30" hidden="1" x14ac:dyDescent="0.25">
      <c r="A80" s="111" t="s">
        <v>328</v>
      </c>
      <c r="B80" s="124" t="s">
        <v>329</v>
      </c>
      <c r="C80" s="108"/>
      <c r="D80" s="113" t="s">
        <v>230</v>
      </c>
      <c r="E80" s="109"/>
      <c r="F80" s="110"/>
      <c r="G80" s="110"/>
      <c r="H80" s="108"/>
    </row>
    <row r="81" spans="1:8" hidden="1" x14ac:dyDescent="0.25">
      <c r="A81" s="111" t="s">
        <v>330</v>
      </c>
      <c r="B81" s="124" t="s">
        <v>331</v>
      </c>
      <c r="C81" s="108"/>
      <c r="D81" s="113" t="s">
        <v>230</v>
      </c>
      <c r="E81" s="109"/>
      <c r="F81" s="110"/>
      <c r="G81" s="110"/>
      <c r="H81" s="108"/>
    </row>
    <row r="82" spans="1:8" hidden="1" x14ac:dyDescent="0.25">
      <c r="F82" s="105" t="s">
        <v>70</v>
      </c>
      <c r="G82" s="105" t="str">
        <f>IF((COUNT(C78:C81)&lt;&gt;COUNT(G78:G81)),"", ROUND(SUM(G78:G81),2))</f>
        <v/>
      </c>
      <c r="H82" s="114" t="str">
        <f>IF((COUNT(C78:C81)&lt;&gt;COUNT(G78:G81)),"Neužpildytos visų objektų kainos", "")</f>
        <v>Neužpildytos visų objektų kainos</v>
      </c>
    </row>
    <row r="83" spans="1:8" hidden="1" x14ac:dyDescent="0.25">
      <c r="D83" s="103" t="s">
        <v>71</v>
      </c>
      <c r="E83" s="125"/>
      <c r="F83" s="105" t="s">
        <v>72</v>
      </c>
      <c r="G83" s="105" t="str">
        <f>IF(OR(G82="",E83=""),"", ROUND(PRODUCT(E83,G82)/100,2))</f>
        <v/>
      </c>
      <c r="H83" s="114" t="str">
        <f>IF(E83="", "Nurodykite taikomą PVM dydį", "")</f>
        <v>Nurodykite taikomą PVM dydį</v>
      </c>
    </row>
    <row r="84" spans="1:8" hidden="1" x14ac:dyDescent="0.25">
      <c r="F84" s="105" t="s">
        <v>73</v>
      </c>
      <c r="G84" s="105">
        <f>IF(ISBLANK(G83), "", ROUND(SUM(G82:G83),2))</f>
        <v>0</v>
      </c>
    </row>
    <row r="85" spans="1:8" hidden="1" x14ac:dyDescent="0.25"/>
    <row r="86" spans="1:8" hidden="1" x14ac:dyDescent="0.25"/>
    <row r="87" spans="1:8" hidden="1" x14ac:dyDescent="0.25"/>
    <row r="88" spans="1:8" hidden="1" x14ac:dyDescent="0.25">
      <c r="A88" s="92" t="s">
        <v>332</v>
      </c>
      <c r="B88" s="95" t="s">
        <v>333</v>
      </c>
    </row>
    <row r="89" spans="1:8" hidden="1" x14ac:dyDescent="0.25"/>
    <row r="90" spans="1:8" hidden="1" x14ac:dyDescent="0.25">
      <c r="A90" s="92" t="s">
        <v>62</v>
      </c>
    </row>
    <row r="91" spans="1:8" ht="28.5" hidden="1" x14ac:dyDescent="0.25">
      <c r="A91" s="103" t="s">
        <v>63</v>
      </c>
      <c r="B91" s="104" t="s">
        <v>0</v>
      </c>
      <c r="C91" s="104" t="s">
        <v>64</v>
      </c>
      <c r="D91" s="104" t="s">
        <v>65</v>
      </c>
      <c r="E91" s="104" t="s">
        <v>66</v>
      </c>
      <c r="F91" s="105" t="s">
        <v>67</v>
      </c>
      <c r="G91" s="105" t="s">
        <v>68</v>
      </c>
      <c r="H91" s="104" t="s">
        <v>69</v>
      </c>
    </row>
    <row r="92" spans="1:8" hidden="1" x14ac:dyDescent="0.25">
      <c r="A92" s="106" t="s">
        <v>334</v>
      </c>
      <c r="B92" s="107" t="s">
        <v>335</v>
      </c>
      <c r="C92" s="108"/>
      <c r="D92" s="108"/>
      <c r="E92" s="109"/>
      <c r="F92" s="110"/>
      <c r="G92" s="110"/>
      <c r="H92" s="108"/>
    </row>
    <row r="93" spans="1:8" ht="44.25" hidden="1" customHeight="1" x14ac:dyDescent="0.25">
      <c r="A93" s="111" t="s">
        <v>336</v>
      </c>
      <c r="B93" s="124" t="s">
        <v>335</v>
      </c>
      <c r="C93" s="108">
        <v>5</v>
      </c>
      <c r="D93" s="108"/>
      <c r="E93" s="109" t="s">
        <v>1</v>
      </c>
      <c r="F93" s="112"/>
      <c r="G93" s="110" t="str">
        <f>IF(ISBLANK(F93),"", PRODUCT(C93,F93))</f>
        <v/>
      </c>
      <c r="H93" s="207"/>
    </row>
    <row r="94" spans="1:8" hidden="1" x14ac:dyDescent="0.25">
      <c r="A94" s="111" t="s">
        <v>337</v>
      </c>
      <c r="B94" s="124" t="s">
        <v>338</v>
      </c>
      <c r="C94" s="108"/>
      <c r="D94" s="113" t="s">
        <v>230</v>
      </c>
      <c r="E94" s="109"/>
      <c r="F94" s="110"/>
      <c r="G94" s="110"/>
      <c r="H94" s="108"/>
    </row>
    <row r="95" spans="1:8" hidden="1" x14ac:dyDescent="0.25">
      <c r="A95" s="111" t="s">
        <v>339</v>
      </c>
      <c r="B95" s="124" t="s">
        <v>340</v>
      </c>
      <c r="C95" s="108"/>
      <c r="D95" s="113" t="s">
        <v>230</v>
      </c>
      <c r="E95" s="109"/>
      <c r="F95" s="110"/>
      <c r="G95" s="110"/>
      <c r="H95" s="108"/>
    </row>
    <row r="96" spans="1:8" hidden="1" x14ac:dyDescent="0.25">
      <c r="F96" s="105" t="s">
        <v>70</v>
      </c>
      <c r="G96" s="105" t="str">
        <f>IF((COUNT(C93:C95)&lt;&gt;COUNT(G93:G95)),"", ROUND(SUM(G93:G95),2))</f>
        <v/>
      </c>
      <c r="H96" s="114" t="str">
        <f>IF((COUNT(C93:C95)&lt;&gt;COUNT(G93:G95)),"Neužpildytos visų objektų kainos", "")</f>
        <v>Neužpildytos visų objektų kainos</v>
      </c>
    </row>
    <row r="97" spans="1:8" hidden="1" x14ac:dyDescent="0.25">
      <c r="D97" s="103" t="s">
        <v>71</v>
      </c>
      <c r="E97" s="125"/>
      <c r="F97" s="105" t="s">
        <v>72</v>
      </c>
      <c r="G97" s="105" t="str">
        <f>IF(OR(G96="",E97=""),"", ROUND(PRODUCT(E97,G96)/100,2))</f>
        <v/>
      </c>
      <c r="H97" s="114" t="str">
        <f>IF(E97="", "Nurodykite taikomą PVM dydį", "")</f>
        <v>Nurodykite taikomą PVM dydį</v>
      </c>
    </row>
    <row r="98" spans="1:8" hidden="1" x14ac:dyDescent="0.25">
      <c r="F98" s="105" t="s">
        <v>73</v>
      </c>
      <c r="G98" s="105">
        <f>IF(ISBLANK(G97), "", ROUND(SUM(G96:G97),2))</f>
        <v>0</v>
      </c>
    </row>
    <row r="99" spans="1:8" hidden="1" x14ac:dyDescent="0.25"/>
    <row r="100" spans="1:8" hidden="1" x14ac:dyDescent="0.25"/>
    <row r="101" spans="1:8" hidden="1" x14ac:dyDescent="0.25"/>
    <row r="102" spans="1:8" hidden="1" x14ac:dyDescent="0.25">
      <c r="A102" s="92" t="s">
        <v>341</v>
      </c>
      <c r="B102" s="95" t="s">
        <v>342</v>
      </c>
    </row>
    <row r="103" spans="1:8" hidden="1" x14ac:dyDescent="0.25"/>
    <row r="104" spans="1:8" hidden="1" x14ac:dyDescent="0.25">
      <c r="A104" s="92" t="s">
        <v>62</v>
      </c>
    </row>
    <row r="105" spans="1:8" ht="28.5" hidden="1" x14ac:dyDescent="0.25">
      <c r="A105" s="103" t="s">
        <v>63</v>
      </c>
      <c r="B105" s="104" t="s">
        <v>0</v>
      </c>
      <c r="C105" s="104" t="s">
        <v>64</v>
      </c>
      <c r="D105" s="104" t="s">
        <v>65</v>
      </c>
      <c r="E105" s="104" t="s">
        <v>66</v>
      </c>
      <c r="F105" s="105" t="s">
        <v>67</v>
      </c>
      <c r="G105" s="105" t="s">
        <v>68</v>
      </c>
      <c r="H105" s="104" t="s">
        <v>69</v>
      </c>
    </row>
    <row r="106" spans="1:8" hidden="1" x14ac:dyDescent="0.25">
      <c r="A106" s="106" t="s">
        <v>343</v>
      </c>
      <c r="B106" s="107" t="s">
        <v>344</v>
      </c>
      <c r="C106" s="108"/>
      <c r="D106" s="108"/>
      <c r="E106" s="109"/>
      <c r="F106" s="110"/>
      <c r="G106" s="110"/>
      <c r="H106" s="108"/>
    </row>
    <row r="107" spans="1:8" ht="38.25" hidden="1" customHeight="1" x14ac:dyDescent="0.25">
      <c r="A107" s="111" t="s">
        <v>345</v>
      </c>
      <c r="B107" s="124" t="s">
        <v>344</v>
      </c>
      <c r="C107" s="108">
        <v>5</v>
      </c>
      <c r="D107" s="108"/>
      <c r="E107" s="109" t="s">
        <v>1</v>
      </c>
      <c r="F107" s="112"/>
      <c r="G107" s="110" t="str">
        <f>IF(ISBLANK(F107),"", PRODUCT(C107,F107))</f>
        <v/>
      </c>
      <c r="H107" s="207"/>
    </row>
    <row r="108" spans="1:8" hidden="1" x14ac:dyDescent="0.25">
      <c r="A108" s="111" t="s">
        <v>346</v>
      </c>
      <c r="B108" s="124" t="s">
        <v>347</v>
      </c>
      <c r="C108" s="108"/>
      <c r="D108" s="113" t="s">
        <v>230</v>
      </c>
      <c r="E108" s="109"/>
      <c r="F108" s="110"/>
      <c r="G108" s="110"/>
      <c r="H108" s="108"/>
    </row>
    <row r="109" spans="1:8" hidden="1" x14ac:dyDescent="0.25">
      <c r="A109" s="111" t="s">
        <v>348</v>
      </c>
      <c r="B109" s="124" t="s">
        <v>349</v>
      </c>
      <c r="C109" s="108"/>
      <c r="D109" s="113" t="s">
        <v>230</v>
      </c>
      <c r="E109" s="109"/>
      <c r="F109" s="110"/>
      <c r="G109" s="110"/>
      <c r="H109" s="108"/>
    </row>
    <row r="110" spans="1:8" hidden="1" x14ac:dyDescent="0.25">
      <c r="F110" s="105" t="s">
        <v>70</v>
      </c>
      <c r="G110" s="105" t="str">
        <f>IF((COUNT(C107:C109)&lt;&gt;COUNT(G107:G109)),"", ROUND(SUM(G107:G109),2))</f>
        <v/>
      </c>
      <c r="H110" s="114" t="str">
        <f>IF((COUNT(C107:C109)&lt;&gt;COUNT(G107:G109)),"Neužpildytos visų objektų kainos", "")</f>
        <v>Neužpildytos visų objektų kainos</v>
      </c>
    </row>
    <row r="111" spans="1:8" hidden="1" x14ac:dyDescent="0.25">
      <c r="D111" s="103" t="s">
        <v>71</v>
      </c>
      <c r="E111" s="125"/>
      <c r="F111" s="105" t="s">
        <v>72</v>
      </c>
      <c r="G111" s="105" t="str">
        <f>IF(OR(G110="",E111=""),"", ROUND(PRODUCT(E111,G110)/100,2))</f>
        <v/>
      </c>
      <c r="H111" s="114" t="str">
        <f>IF(E111="", "Nurodykite taikomą PVM dydį", "")</f>
        <v>Nurodykite taikomą PVM dydį</v>
      </c>
    </row>
    <row r="112" spans="1:8" hidden="1" x14ac:dyDescent="0.25">
      <c r="F112" s="105" t="s">
        <v>73</v>
      </c>
      <c r="G112" s="105">
        <f>IF(ISBLANK(G111), "", ROUND(SUM(G110:G111),2))</f>
        <v>0</v>
      </c>
    </row>
    <row r="113" spans="1:8" hidden="1" x14ac:dyDescent="0.25"/>
    <row r="114" spans="1:8" hidden="1" x14ac:dyDescent="0.25"/>
    <row r="115" spans="1:8" hidden="1" x14ac:dyDescent="0.25"/>
    <row r="116" spans="1:8" hidden="1" x14ac:dyDescent="0.25">
      <c r="A116" s="92" t="s">
        <v>350</v>
      </c>
      <c r="B116" s="95" t="s">
        <v>351</v>
      </c>
    </row>
    <row r="117" spans="1:8" hidden="1" x14ac:dyDescent="0.25"/>
    <row r="118" spans="1:8" hidden="1" x14ac:dyDescent="0.25">
      <c r="A118" s="92" t="s">
        <v>62</v>
      </c>
    </row>
    <row r="119" spans="1:8" ht="28.5" hidden="1" x14ac:dyDescent="0.25">
      <c r="A119" s="103" t="s">
        <v>63</v>
      </c>
      <c r="B119" s="104" t="s">
        <v>0</v>
      </c>
      <c r="C119" s="104" t="s">
        <v>64</v>
      </c>
      <c r="D119" s="104" t="s">
        <v>65</v>
      </c>
      <c r="E119" s="104" t="s">
        <v>66</v>
      </c>
      <c r="F119" s="105" t="s">
        <v>67</v>
      </c>
      <c r="G119" s="105" t="s">
        <v>68</v>
      </c>
      <c r="H119" s="104" t="s">
        <v>69</v>
      </c>
    </row>
    <row r="120" spans="1:8" hidden="1" x14ac:dyDescent="0.25">
      <c r="A120" s="106" t="s">
        <v>352</v>
      </c>
      <c r="B120" s="107" t="s">
        <v>353</v>
      </c>
      <c r="C120" s="108"/>
      <c r="D120" s="108"/>
      <c r="E120" s="109"/>
      <c r="F120" s="110"/>
      <c r="G120" s="110"/>
      <c r="H120" s="108"/>
    </row>
    <row r="121" spans="1:8" ht="48.75" hidden="1" customHeight="1" x14ac:dyDescent="0.25">
      <c r="A121" s="111" t="s">
        <v>354</v>
      </c>
      <c r="B121" s="124" t="s">
        <v>353</v>
      </c>
      <c r="C121" s="108">
        <v>4</v>
      </c>
      <c r="D121" s="108"/>
      <c r="E121" s="109" t="s">
        <v>1</v>
      </c>
      <c r="F121" s="112"/>
      <c r="G121" s="110" t="str">
        <f>IF(ISBLANK(F121),"", PRODUCT(C121,F121))</f>
        <v/>
      </c>
      <c r="H121" s="207"/>
    </row>
    <row r="122" spans="1:8" ht="30" hidden="1" x14ac:dyDescent="0.25">
      <c r="A122" s="111" t="s">
        <v>355</v>
      </c>
      <c r="B122" s="124" t="s">
        <v>356</v>
      </c>
      <c r="C122" s="108"/>
      <c r="D122" s="113" t="s">
        <v>230</v>
      </c>
      <c r="E122" s="109"/>
      <c r="F122" s="110"/>
      <c r="G122" s="110"/>
      <c r="H122" s="108"/>
    </row>
    <row r="123" spans="1:8" hidden="1" x14ac:dyDescent="0.25">
      <c r="A123" s="111" t="s">
        <v>357</v>
      </c>
      <c r="B123" s="124" t="s">
        <v>358</v>
      </c>
      <c r="C123" s="108"/>
      <c r="D123" s="113" t="s">
        <v>230</v>
      </c>
      <c r="E123" s="109"/>
      <c r="F123" s="110"/>
      <c r="G123" s="110"/>
      <c r="H123" s="108"/>
    </row>
    <row r="124" spans="1:8" hidden="1" x14ac:dyDescent="0.25">
      <c r="F124" s="105" t="s">
        <v>70</v>
      </c>
      <c r="G124" s="105" t="str">
        <f>IF((COUNT(C121:C123)&lt;&gt;COUNT(G121:G123)),"", ROUND(SUM(G121:G123),2))</f>
        <v/>
      </c>
      <c r="H124" s="114" t="str">
        <f>IF((COUNT(C121:C123)&lt;&gt;COUNT(G121:G123)),"Neužpildytos visų objektų kainos", "")</f>
        <v>Neužpildytos visų objektų kainos</v>
      </c>
    </row>
    <row r="125" spans="1:8" hidden="1" x14ac:dyDescent="0.25">
      <c r="D125" s="103" t="s">
        <v>71</v>
      </c>
      <c r="E125" s="125"/>
      <c r="F125" s="105" t="s">
        <v>72</v>
      </c>
      <c r="G125" s="105" t="str">
        <f>IF(OR(G124="",E125=""),"", ROUND(PRODUCT(E125,G124)/100,2))</f>
        <v/>
      </c>
      <c r="H125" s="114" t="str">
        <f>IF(E125="", "Nurodykite taikomą PVM dydį", "")</f>
        <v>Nurodykite taikomą PVM dydį</v>
      </c>
    </row>
    <row r="126" spans="1:8" hidden="1" x14ac:dyDescent="0.25">
      <c r="F126" s="105" t="s">
        <v>73</v>
      </c>
      <c r="G126" s="105">
        <f>IF(ISBLANK(G125), "", ROUND(SUM(G124:G125),2))</f>
        <v>0</v>
      </c>
    </row>
    <row r="127" spans="1:8" hidden="1" x14ac:dyDescent="0.25"/>
    <row r="128" spans="1:8" hidden="1" x14ac:dyDescent="0.25"/>
    <row r="129" spans="1:8" hidden="1" x14ac:dyDescent="0.25"/>
    <row r="130" spans="1:8" ht="28.5" hidden="1" x14ac:dyDescent="0.25">
      <c r="A130" s="92" t="s">
        <v>359</v>
      </c>
      <c r="B130" s="95" t="s">
        <v>360</v>
      </c>
    </row>
    <row r="131" spans="1:8" hidden="1" x14ac:dyDescent="0.25"/>
    <row r="132" spans="1:8" hidden="1" x14ac:dyDescent="0.25">
      <c r="A132" s="92" t="s">
        <v>62</v>
      </c>
    </row>
    <row r="133" spans="1:8" ht="28.5" hidden="1" x14ac:dyDescent="0.25">
      <c r="A133" s="103" t="s">
        <v>63</v>
      </c>
      <c r="B133" s="104" t="s">
        <v>0</v>
      </c>
      <c r="C133" s="104" t="s">
        <v>64</v>
      </c>
      <c r="D133" s="104" t="s">
        <v>65</v>
      </c>
      <c r="E133" s="104" t="s">
        <v>66</v>
      </c>
      <c r="F133" s="105" t="s">
        <v>67</v>
      </c>
      <c r="G133" s="105" t="s">
        <v>68</v>
      </c>
      <c r="H133" s="104" t="s">
        <v>69</v>
      </c>
    </row>
    <row r="134" spans="1:8" hidden="1" x14ac:dyDescent="0.25">
      <c r="A134" s="106" t="s">
        <v>361</v>
      </c>
      <c r="B134" s="107" t="s">
        <v>362</v>
      </c>
      <c r="C134" s="108"/>
      <c r="D134" s="108"/>
      <c r="E134" s="109"/>
      <c r="F134" s="110"/>
      <c r="G134" s="110"/>
      <c r="H134" s="108"/>
    </row>
    <row r="135" spans="1:8" ht="47.25" hidden="1" customHeight="1" x14ac:dyDescent="0.25">
      <c r="A135" s="111" t="s">
        <v>363</v>
      </c>
      <c r="B135" s="124" t="s">
        <v>362</v>
      </c>
      <c r="C135" s="108">
        <v>3</v>
      </c>
      <c r="D135" s="108"/>
      <c r="E135" s="109" t="s">
        <v>1</v>
      </c>
      <c r="F135" s="112"/>
      <c r="G135" s="110" t="str">
        <f>IF(ISBLANK(F135),"", PRODUCT(C135,F135))</f>
        <v/>
      </c>
      <c r="H135" s="207"/>
    </row>
    <row r="136" spans="1:8" hidden="1" x14ac:dyDescent="0.25">
      <c r="A136" s="111" t="s">
        <v>364</v>
      </c>
      <c r="B136" s="124" t="s">
        <v>365</v>
      </c>
      <c r="C136" s="108"/>
      <c r="D136" s="113" t="s">
        <v>230</v>
      </c>
      <c r="E136" s="109"/>
      <c r="F136" s="110"/>
      <c r="G136" s="110"/>
      <c r="H136" s="108"/>
    </row>
    <row r="137" spans="1:8" hidden="1" x14ac:dyDescent="0.25">
      <c r="A137" s="111" t="s">
        <v>366</v>
      </c>
      <c r="B137" s="124" t="s">
        <v>367</v>
      </c>
      <c r="C137" s="108"/>
      <c r="D137" s="113" t="s">
        <v>230</v>
      </c>
      <c r="E137" s="109"/>
      <c r="F137" s="110"/>
      <c r="G137" s="110"/>
      <c r="H137" s="108"/>
    </row>
    <row r="138" spans="1:8" hidden="1" x14ac:dyDescent="0.25">
      <c r="A138" s="111" t="s">
        <v>368</v>
      </c>
      <c r="B138" s="124" t="s">
        <v>369</v>
      </c>
      <c r="C138" s="108"/>
      <c r="D138" s="113" t="s">
        <v>230</v>
      </c>
      <c r="E138" s="109"/>
      <c r="F138" s="110"/>
      <c r="G138" s="110"/>
      <c r="H138" s="108"/>
    </row>
    <row r="139" spans="1:8" hidden="1" x14ac:dyDescent="0.25">
      <c r="F139" s="105" t="s">
        <v>70</v>
      </c>
      <c r="G139" s="105" t="str">
        <f>IF((COUNT(C135:C138)&lt;&gt;COUNT(G135:G138)),"", ROUND(SUM(G135:G138),2))</f>
        <v/>
      </c>
      <c r="H139" s="114" t="str">
        <f>IF((COUNT(C135:C138)&lt;&gt;COUNT(G135:G138)),"Neužpildytos visų objektų kainos", "")</f>
        <v>Neužpildytos visų objektų kainos</v>
      </c>
    </row>
    <row r="140" spans="1:8" hidden="1" x14ac:dyDescent="0.25">
      <c r="D140" s="103" t="s">
        <v>71</v>
      </c>
      <c r="E140" s="125"/>
      <c r="F140" s="105" t="s">
        <v>72</v>
      </c>
      <c r="G140" s="105" t="str">
        <f>IF(OR(G139="",E140=""),"", ROUND(PRODUCT(E140,G139)/100,2))</f>
        <v/>
      </c>
      <c r="H140" s="114" t="str">
        <f>IF(E140="", "Nurodykite taikomą PVM dydį", "")</f>
        <v>Nurodykite taikomą PVM dydį</v>
      </c>
    </row>
    <row r="141" spans="1:8" hidden="1" x14ac:dyDescent="0.25">
      <c r="F141" s="105" t="s">
        <v>73</v>
      </c>
      <c r="G141" s="105">
        <f>IF(ISBLANK(G140), "", ROUND(SUM(G139:G140),2))</f>
        <v>0</v>
      </c>
    </row>
    <row r="142" spans="1:8" hidden="1" x14ac:dyDescent="0.25"/>
    <row r="143" spans="1:8" hidden="1" x14ac:dyDescent="0.25"/>
    <row r="144" spans="1:8" hidden="1" x14ac:dyDescent="0.25"/>
    <row r="145" spans="1:8" hidden="1" x14ac:dyDescent="0.25">
      <c r="A145" s="92" t="s">
        <v>370</v>
      </c>
      <c r="B145" s="95" t="s">
        <v>371</v>
      </c>
    </row>
    <row r="146" spans="1:8" hidden="1" x14ac:dyDescent="0.25"/>
    <row r="147" spans="1:8" hidden="1" x14ac:dyDescent="0.25">
      <c r="A147" s="92" t="s">
        <v>62</v>
      </c>
    </row>
    <row r="148" spans="1:8" ht="28.5" hidden="1" x14ac:dyDescent="0.25">
      <c r="A148" s="103" t="s">
        <v>63</v>
      </c>
      <c r="B148" s="104" t="s">
        <v>0</v>
      </c>
      <c r="C148" s="104" t="s">
        <v>64</v>
      </c>
      <c r="D148" s="104" t="s">
        <v>65</v>
      </c>
      <c r="E148" s="104" t="s">
        <v>66</v>
      </c>
      <c r="F148" s="105" t="s">
        <v>67</v>
      </c>
      <c r="G148" s="105" t="s">
        <v>68</v>
      </c>
      <c r="H148" s="104" t="s">
        <v>69</v>
      </c>
    </row>
    <row r="149" spans="1:8" hidden="1" x14ac:dyDescent="0.25">
      <c r="A149" s="106" t="s">
        <v>372</v>
      </c>
      <c r="B149" s="107" t="s">
        <v>373</v>
      </c>
      <c r="C149" s="108"/>
      <c r="D149" s="108"/>
      <c r="E149" s="109"/>
      <c r="F149" s="110"/>
      <c r="G149" s="110"/>
      <c r="H149" s="108"/>
    </row>
    <row r="150" spans="1:8" ht="40.5" hidden="1" customHeight="1" x14ac:dyDescent="0.25">
      <c r="A150" s="111" t="s">
        <v>374</v>
      </c>
      <c r="B150" s="124" t="s">
        <v>373</v>
      </c>
      <c r="C150" s="108">
        <v>5</v>
      </c>
      <c r="D150" s="108"/>
      <c r="E150" s="109" t="s">
        <v>1</v>
      </c>
      <c r="F150" s="112"/>
      <c r="G150" s="110" t="str">
        <f>IF(ISBLANK(F150),"", PRODUCT(C150,F150))</f>
        <v/>
      </c>
      <c r="H150" s="207"/>
    </row>
    <row r="151" spans="1:8" hidden="1" x14ac:dyDescent="0.25">
      <c r="A151" s="111" t="s">
        <v>375</v>
      </c>
      <c r="B151" s="124" t="s">
        <v>376</v>
      </c>
      <c r="C151" s="108"/>
      <c r="D151" s="113" t="s">
        <v>230</v>
      </c>
      <c r="E151" s="109"/>
      <c r="F151" s="110"/>
      <c r="G151" s="110"/>
      <c r="H151" s="108"/>
    </row>
    <row r="152" spans="1:8" hidden="1" x14ac:dyDescent="0.25">
      <c r="F152" s="105" t="s">
        <v>70</v>
      </c>
      <c r="G152" s="105" t="str">
        <f>IF((COUNT(C150:C151)&lt;&gt;COUNT(G150:G151)),"", ROUND(SUM(G150:G151),2))</f>
        <v/>
      </c>
      <c r="H152" s="114" t="str">
        <f>IF((COUNT(C150:C151)&lt;&gt;COUNT(G150:G151)),"Neužpildytos visų objektų kainos", "")</f>
        <v>Neužpildytos visų objektų kainos</v>
      </c>
    </row>
    <row r="153" spans="1:8" hidden="1" x14ac:dyDescent="0.25">
      <c r="D153" s="103" t="s">
        <v>71</v>
      </c>
      <c r="E153" s="125"/>
      <c r="F153" s="105" t="s">
        <v>72</v>
      </c>
      <c r="G153" s="105" t="str">
        <f>IF(OR(G152="",E153=""),"", ROUND(PRODUCT(E153,G152)/100,2))</f>
        <v/>
      </c>
      <c r="H153" s="114" t="str">
        <f>IF(E153="", "Nurodykite taikomą PVM dydį", "")</f>
        <v>Nurodykite taikomą PVM dydį</v>
      </c>
    </row>
    <row r="154" spans="1:8" hidden="1" x14ac:dyDescent="0.25">
      <c r="F154" s="105" t="s">
        <v>73</v>
      </c>
      <c r="G154" s="105">
        <f>IF(ISBLANK(G153), "", ROUND(SUM(G152:G153),2))</f>
        <v>0</v>
      </c>
    </row>
    <row r="155" spans="1:8" hidden="1" x14ac:dyDescent="0.25"/>
    <row r="156" spans="1:8" hidden="1" x14ac:dyDescent="0.25"/>
    <row r="157" spans="1:8" hidden="1" x14ac:dyDescent="0.25"/>
    <row r="158" spans="1:8" hidden="1" x14ac:dyDescent="0.25">
      <c r="A158" s="92" t="s">
        <v>377</v>
      </c>
      <c r="B158" s="95" t="s">
        <v>378</v>
      </c>
    </row>
    <row r="159" spans="1:8" hidden="1" x14ac:dyDescent="0.25"/>
    <row r="160" spans="1:8" hidden="1" x14ac:dyDescent="0.25">
      <c r="A160" s="92" t="s">
        <v>62</v>
      </c>
    </row>
    <row r="161" spans="1:8" ht="28.5" hidden="1" x14ac:dyDescent="0.25">
      <c r="A161" s="103" t="s">
        <v>63</v>
      </c>
      <c r="B161" s="104" t="s">
        <v>0</v>
      </c>
      <c r="C161" s="104" t="s">
        <v>64</v>
      </c>
      <c r="D161" s="104" t="s">
        <v>65</v>
      </c>
      <c r="E161" s="104" t="s">
        <v>66</v>
      </c>
      <c r="F161" s="105" t="s">
        <v>67</v>
      </c>
      <c r="G161" s="105" t="s">
        <v>68</v>
      </c>
      <c r="H161" s="104" t="s">
        <v>69</v>
      </c>
    </row>
    <row r="162" spans="1:8" hidden="1" x14ac:dyDescent="0.25">
      <c r="A162" s="106" t="s">
        <v>379</v>
      </c>
      <c r="B162" s="107" t="s">
        <v>380</v>
      </c>
      <c r="C162" s="108"/>
      <c r="D162" s="108"/>
      <c r="E162" s="109"/>
      <c r="F162" s="110"/>
      <c r="G162" s="110"/>
      <c r="H162" s="108"/>
    </row>
    <row r="163" spans="1:8" ht="43.5" hidden="1" customHeight="1" x14ac:dyDescent="0.25">
      <c r="A163" s="111" t="s">
        <v>381</v>
      </c>
      <c r="B163" s="124" t="s">
        <v>380</v>
      </c>
      <c r="C163" s="108">
        <v>15</v>
      </c>
      <c r="D163" s="108"/>
      <c r="E163" s="109" t="s">
        <v>1</v>
      </c>
      <c r="F163" s="112"/>
      <c r="G163" s="110" t="str">
        <f>IF(ISBLANK(F163),"", PRODUCT(C163,F163))</f>
        <v/>
      </c>
      <c r="H163" s="207"/>
    </row>
    <row r="164" spans="1:8" hidden="1" x14ac:dyDescent="0.25">
      <c r="A164" s="111" t="s">
        <v>382</v>
      </c>
      <c r="B164" s="124" t="s">
        <v>383</v>
      </c>
      <c r="C164" s="108"/>
      <c r="D164" s="113" t="s">
        <v>230</v>
      </c>
      <c r="E164" s="109"/>
      <c r="F164" s="110"/>
      <c r="G164" s="110"/>
      <c r="H164" s="108"/>
    </row>
    <row r="165" spans="1:8" hidden="1" x14ac:dyDescent="0.25">
      <c r="F165" s="105" t="s">
        <v>70</v>
      </c>
      <c r="G165" s="105" t="str">
        <f>IF((COUNT(C163:C164)&lt;&gt;COUNT(G163:G164)),"", ROUND(SUM(G163:G164),2))</f>
        <v/>
      </c>
      <c r="H165" s="114" t="str">
        <f>IF((COUNT(C163:C164)&lt;&gt;COUNT(G163:G164)),"Neužpildytos visų objektų kainos", "")</f>
        <v>Neužpildytos visų objektų kainos</v>
      </c>
    </row>
    <row r="166" spans="1:8" hidden="1" x14ac:dyDescent="0.25">
      <c r="D166" s="103" t="s">
        <v>71</v>
      </c>
      <c r="E166" s="125"/>
      <c r="F166" s="105" t="s">
        <v>72</v>
      </c>
      <c r="G166" s="105" t="str">
        <f>IF(OR(G165="",E166=""),"", ROUND(PRODUCT(E166,G165)/100,2))</f>
        <v/>
      </c>
      <c r="H166" s="114" t="str">
        <f>IF(E166="", "Nurodykite taikomą PVM dydį", "")</f>
        <v>Nurodykite taikomą PVM dydį</v>
      </c>
    </row>
    <row r="167" spans="1:8" hidden="1" x14ac:dyDescent="0.25">
      <c r="F167" s="105" t="s">
        <v>73</v>
      </c>
      <c r="G167" s="105">
        <f>IF(ISBLANK(G166), "", ROUND(SUM(G165:G166),2))</f>
        <v>0</v>
      </c>
    </row>
    <row r="168" spans="1:8" hidden="1" x14ac:dyDescent="0.25"/>
    <row r="169" spans="1:8" hidden="1" x14ac:dyDescent="0.25"/>
    <row r="170" spans="1:8" hidden="1" x14ac:dyDescent="0.25"/>
    <row r="171" spans="1:8" hidden="1" x14ac:dyDescent="0.25">
      <c r="A171" s="92" t="s">
        <v>384</v>
      </c>
      <c r="B171" s="95" t="s">
        <v>385</v>
      </c>
    </row>
    <row r="172" spans="1:8" hidden="1" x14ac:dyDescent="0.25"/>
    <row r="173" spans="1:8" hidden="1" x14ac:dyDescent="0.25">
      <c r="A173" s="92" t="s">
        <v>62</v>
      </c>
    </row>
    <row r="174" spans="1:8" ht="28.5" hidden="1" x14ac:dyDescent="0.25">
      <c r="A174" s="103" t="s">
        <v>63</v>
      </c>
      <c r="B174" s="104" t="s">
        <v>0</v>
      </c>
      <c r="C174" s="104" t="s">
        <v>64</v>
      </c>
      <c r="D174" s="104" t="s">
        <v>65</v>
      </c>
      <c r="E174" s="104" t="s">
        <v>66</v>
      </c>
      <c r="F174" s="105" t="s">
        <v>67</v>
      </c>
      <c r="G174" s="105" t="s">
        <v>68</v>
      </c>
      <c r="H174" s="104" t="s">
        <v>69</v>
      </c>
    </row>
    <row r="175" spans="1:8" hidden="1" x14ac:dyDescent="0.25">
      <c r="A175" s="106" t="s">
        <v>386</v>
      </c>
      <c r="B175" s="107" t="s">
        <v>387</v>
      </c>
      <c r="C175" s="108"/>
      <c r="D175" s="108"/>
      <c r="E175" s="109"/>
      <c r="F175" s="110"/>
      <c r="G175" s="110"/>
      <c r="H175" s="108"/>
    </row>
    <row r="176" spans="1:8" ht="56.25" hidden="1" customHeight="1" x14ac:dyDescent="0.25">
      <c r="A176" s="111" t="s">
        <v>388</v>
      </c>
      <c r="B176" s="124" t="s">
        <v>387</v>
      </c>
      <c r="C176" s="108">
        <v>5</v>
      </c>
      <c r="D176" s="108"/>
      <c r="E176" s="109" t="s">
        <v>1</v>
      </c>
      <c r="F176" s="112"/>
      <c r="G176" s="110" t="str">
        <f>IF(ISBLANK(F176),"", PRODUCT(C176,F176))</f>
        <v/>
      </c>
      <c r="H176" s="207"/>
    </row>
    <row r="177" spans="1:8" hidden="1" x14ac:dyDescent="0.25">
      <c r="A177" s="111" t="s">
        <v>389</v>
      </c>
      <c r="B177" s="124" t="s">
        <v>390</v>
      </c>
      <c r="C177" s="108"/>
      <c r="D177" s="113" t="s">
        <v>230</v>
      </c>
      <c r="E177" s="109"/>
      <c r="F177" s="110"/>
      <c r="G177" s="110"/>
      <c r="H177" s="108"/>
    </row>
    <row r="178" spans="1:8" hidden="1" x14ac:dyDescent="0.25">
      <c r="A178" s="111" t="s">
        <v>391</v>
      </c>
      <c r="B178" s="124" t="s">
        <v>392</v>
      </c>
      <c r="C178" s="108"/>
      <c r="D178" s="113" t="s">
        <v>230</v>
      </c>
      <c r="E178" s="109"/>
      <c r="F178" s="110"/>
      <c r="G178" s="110"/>
      <c r="H178" s="108"/>
    </row>
    <row r="179" spans="1:8" hidden="1" x14ac:dyDescent="0.25">
      <c r="F179" s="105" t="s">
        <v>70</v>
      </c>
      <c r="G179" s="105" t="str">
        <f>IF((COUNT(C176:C178)&lt;&gt;COUNT(G176:G178)),"", ROUND(SUM(G176:G178),2))</f>
        <v/>
      </c>
      <c r="H179" s="114" t="str">
        <f>IF((COUNT(C176:C178)&lt;&gt;COUNT(G176:G178)),"Neužpildytos visų objektų kainos", "")</f>
        <v>Neužpildytos visų objektų kainos</v>
      </c>
    </row>
    <row r="180" spans="1:8" hidden="1" x14ac:dyDescent="0.25">
      <c r="D180" s="103" t="s">
        <v>71</v>
      </c>
      <c r="E180" s="125"/>
      <c r="F180" s="105" t="s">
        <v>72</v>
      </c>
      <c r="G180" s="105" t="str">
        <f>IF(OR(G179="",E180=""),"", ROUND(PRODUCT(E180,G179)/100,2))</f>
        <v/>
      </c>
      <c r="H180" s="114" t="str">
        <f>IF(E180="", "Nurodykite taikomą PVM dydį", "")</f>
        <v>Nurodykite taikomą PVM dydį</v>
      </c>
    </row>
    <row r="181" spans="1:8" hidden="1" x14ac:dyDescent="0.25">
      <c r="F181" s="105" t="s">
        <v>73</v>
      </c>
      <c r="G181" s="105">
        <f>IF(ISBLANK(G180), "", ROUND(SUM(G179:G180),2))</f>
        <v>0</v>
      </c>
    </row>
    <row r="182" spans="1:8" hidden="1" x14ac:dyDescent="0.25"/>
    <row r="183" spans="1:8" hidden="1" x14ac:dyDescent="0.25"/>
    <row r="184" spans="1:8" hidden="1" x14ac:dyDescent="0.25"/>
    <row r="185" spans="1:8" hidden="1" x14ac:dyDescent="0.25">
      <c r="A185" s="92" t="s">
        <v>393</v>
      </c>
      <c r="B185" s="95" t="s">
        <v>394</v>
      </c>
    </row>
    <row r="186" spans="1:8" hidden="1" x14ac:dyDescent="0.25"/>
    <row r="187" spans="1:8" hidden="1" x14ac:dyDescent="0.25">
      <c r="A187" s="92" t="s">
        <v>62</v>
      </c>
    </row>
    <row r="188" spans="1:8" ht="28.5" hidden="1" x14ac:dyDescent="0.25">
      <c r="A188" s="103" t="s">
        <v>63</v>
      </c>
      <c r="B188" s="104" t="s">
        <v>0</v>
      </c>
      <c r="C188" s="104" t="s">
        <v>64</v>
      </c>
      <c r="D188" s="104" t="s">
        <v>65</v>
      </c>
      <c r="E188" s="104" t="s">
        <v>66</v>
      </c>
      <c r="F188" s="105" t="s">
        <v>67</v>
      </c>
      <c r="G188" s="105" t="s">
        <v>68</v>
      </c>
      <c r="H188" s="104" t="s">
        <v>69</v>
      </c>
    </row>
    <row r="189" spans="1:8" hidden="1" x14ac:dyDescent="0.25">
      <c r="A189" s="106" t="s">
        <v>395</v>
      </c>
      <c r="B189" s="107" t="s">
        <v>396</v>
      </c>
      <c r="C189" s="108"/>
      <c r="D189" s="108"/>
      <c r="E189" s="109"/>
      <c r="F189" s="110"/>
      <c r="G189" s="110"/>
      <c r="H189" s="108"/>
    </row>
    <row r="190" spans="1:8" ht="41.25" hidden="1" customHeight="1" x14ac:dyDescent="0.25">
      <c r="A190" s="111" t="s">
        <v>397</v>
      </c>
      <c r="B190" s="124" t="s">
        <v>396</v>
      </c>
      <c r="C190" s="108">
        <v>3</v>
      </c>
      <c r="D190" s="108"/>
      <c r="E190" s="109" t="s">
        <v>1</v>
      </c>
      <c r="F190" s="112"/>
      <c r="G190" s="110" t="str">
        <f>IF(ISBLANK(F190),"", PRODUCT(C190,F190))</f>
        <v/>
      </c>
      <c r="H190" s="207"/>
    </row>
    <row r="191" spans="1:8" hidden="1" x14ac:dyDescent="0.25">
      <c r="A191" s="111" t="s">
        <v>398</v>
      </c>
      <c r="B191" s="124" t="s">
        <v>399</v>
      </c>
      <c r="C191" s="108"/>
      <c r="D191" s="113" t="s">
        <v>230</v>
      </c>
      <c r="E191" s="109"/>
      <c r="F191" s="110"/>
      <c r="G191" s="110"/>
      <c r="H191" s="108"/>
    </row>
    <row r="192" spans="1:8" ht="30" hidden="1" x14ac:dyDescent="0.25">
      <c r="A192" s="111" t="s">
        <v>400</v>
      </c>
      <c r="B192" s="124" t="s">
        <v>401</v>
      </c>
      <c r="C192" s="108"/>
      <c r="D192" s="113" t="s">
        <v>230</v>
      </c>
      <c r="E192" s="109"/>
      <c r="F192" s="110"/>
      <c r="G192" s="110"/>
      <c r="H192" s="108"/>
    </row>
    <row r="193" spans="1:8" hidden="1" x14ac:dyDescent="0.25">
      <c r="A193" s="111" t="s">
        <v>402</v>
      </c>
      <c r="B193" s="124" t="s">
        <v>403</v>
      </c>
      <c r="C193" s="108"/>
      <c r="D193" s="113" t="s">
        <v>230</v>
      </c>
      <c r="E193" s="109"/>
      <c r="F193" s="110"/>
      <c r="G193" s="110"/>
      <c r="H193" s="108"/>
    </row>
    <row r="194" spans="1:8" hidden="1" x14ac:dyDescent="0.25">
      <c r="F194" s="105" t="s">
        <v>70</v>
      </c>
      <c r="G194" s="105" t="str">
        <f>IF((COUNT(C190:C193)&lt;&gt;COUNT(G190:G193)),"", ROUND(SUM(G190:G193),2))</f>
        <v/>
      </c>
      <c r="H194" s="114" t="str">
        <f>IF((COUNT(C190:C193)&lt;&gt;COUNT(G190:G193)),"Neužpildytos visų objektų kainos", "")</f>
        <v>Neužpildytos visų objektų kainos</v>
      </c>
    </row>
    <row r="195" spans="1:8" hidden="1" x14ac:dyDescent="0.25">
      <c r="D195" s="103" t="s">
        <v>71</v>
      </c>
      <c r="E195" s="125"/>
      <c r="F195" s="105" t="s">
        <v>72</v>
      </c>
      <c r="G195" s="105" t="str">
        <f>IF(OR(G194="",E195=""),"", ROUND(PRODUCT(E195,G194)/100,2))</f>
        <v/>
      </c>
      <c r="H195" s="114" t="str">
        <f>IF(E195="", "Nurodykite taikomą PVM dydį", "")</f>
        <v>Nurodykite taikomą PVM dydį</v>
      </c>
    </row>
    <row r="196" spans="1:8" hidden="1" x14ac:dyDescent="0.25">
      <c r="F196" s="105" t="s">
        <v>73</v>
      </c>
      <c r="G196" s="105">
        <f>IF(ISBLANK(G195), "", ROUND(SUM(G194:G195),2))</f>
        <v>0</v>
      </c>
    </row>
    <row r="197" spans="1:8" hidden="1" x14ac:dyDescent="0.25"/>
    <row r="198" spans="1:8" hidden="1" x14ac:dyDescent="0.25"/>
    <row r="199" spans="1:8" hidden="1" x14ac:dyDescent="0.25"/>
    <row r="200" spans="1:8" hidden="1" x14ac:dyDescent="0.25">
      <c r="A200" s="92" t="s">
        <v>404</v>
      </c>
      <c r="B200" s="95" t="s">
        <v>405</v>
      </c>
    </row>
    <row r="201" spans="1:8" hidden="1" x14ac:dyDescent="0.25"/>
    <row r="202" spans="1:8" hidden="1" x14ac:dyDescent="0.25">
      <c r="A202" s="92" t="s">
        <v>62</v>
      </c>
    </row>
    <row r="203" spans="1:8" ht="28.5" hidden="1" x14ac:dyDescent="0.25">
      <c r="A203" s="103" t="s">
        <v>63</v>
      </c>
      <c r="B203" s="104" t="s">
        <v>0</v>
      </c>
      <c r="C203" s="104" t="s">
        <v>64</v>
      </c>
      <c r="D203" s="104" t="s">
        <v>65</v>
      </c>
      <c r="E203" s="104" t="s">
        <v>66</v>
      </c>
      <c r="F203" s="105" t="s">
        <v>67</v>
      </c>
      <c r="G203" s="105" t="s">
        <v>68</v>
      </c>
      <c r="H203" s="104" t="s">
        <v>69</v>
      </c>
    </row>
    <row r="204" spans="1:8" hidden="1" x14ac:dyDescent="0.25">
      <c r="A204" s="106" t="s">
        <v>406</v>
      </c>
      <c r="B204" s="107" t="s">
        <v>407</v>
      </c>
      <c r="C204" s="108"/>
      <c r="D204" s="108"/>
      <c r="E204" s="109"/>
      <c r="F204" s="110"/>
      <c r="G204" s="110"/>
      <c r="H204" s="108"/>
    </row>
    <row r="205" spans="1:8" ht="43.5" hidden="1" customHeight="1" x14ac:dyDescent="0.25">
      <c r="A205" s="111" t="s">
        <v>408</v>
      </c>
      <c r="B205" s="124" t="s">
        <v>407</v>
      </c>
      <c r="C205" s="108">
        <v>2</v>
      </c>
      <c r="D205" s="108"/>
      <c r="E205" s="109" t="s">
        <v>1</v>
      </c>
      <c r="F205" s="112"/>
      <c r="G205" s="110" t="str">
        <f>IF(ISBLANK(F205),"", PRODUCT(C205,F205))</f>
        <v/>
      </c>
      <c r="H205" s="207"/>
    </row>
    <row r="206" spans="1:8" hidden="1" x14ac:dyDescent="0.25">
      <c r="A206" s="111" t="s">
        <v>409</v>
      </c>
      <c r="B206" s="124" t="s">
        <v>410</v>
      </c>
      <c r="C206" s="108"/>
      <c r="D206" s="113" t="s">
        <v>230</v>
      </c>
      <c r="E206" s="109"/>
      <c r="F206" s="110"/>
      <c r="G206" s="110"/>
      <c r="H206" s="108"/>
    </row>
    <row r="207" spans="1:8" ht="30" hidden="1" x14ac:dyDescent="0.25">
      <c r="A207" s="111" t="s">
        <v>411</v>
      </c>
      <c r="B207" s="124" t="s">
        <v>412</v>
      </c>
      <c r="C207" s="108"/>
      <c r="D207" s="113" t="s">
        <v>230</v>
      </c>
      <c r="E207" s="109"/>
      <c r="F207" s="110"/>
      <c r="G207" s="110"/>
      <c r="H207" s="108"/>
    </row>
    <row r="208" spans="1:8" hidden="1" x14ac:dyDescent="0.25">
      <c r="F208" s="105" t="s">
        <v>70</v>
      </c>
      <c r="G208" s="105" t="str">
        <f>IF((COUNT(C205:C207)&lt;&gt;COUNT(G205:G207)),"", ROUND(SUM(G205:G207),2))</f>
        <v/>
      </c>
      <c r="H208" s="114" t="str">
        <f>IF((COUNT(C205:C207)&lt;&gt;COUNT(G205:G207)),"Neužpildytos visų objektų kainos", "")</f>
        <v>Neužpildytos visų objektų kainos</v>
      </c>
    </row>
    <row r="209" spans="1:8" hidden="1" x14ac:dyDescent="0.25">
      <c r="D209" s="103" t="s">
        <v>71</v>
      </c>
      <c r="E209" s="125"/>
      <c r="F209" s="105" t="s">
        <v>72</v>
      </c>
      <c r="G209" s="105" t="str">
        <f>IF(OR(G208="",E209=""),"", ROUND(PRODUCT(E209,G208)/100,2))</f>
        <v/>
      </c>
      <c r="H209" s="114" t="str">
        <f>IF(E209="", "Nurodykite taikomą PVM dydį", "")</f>
        <v>Nurodykite taikomą PVM dydį</v>
      </c>
    </row>
    <row r="210" spans="1:8" hidden="1" x14ac:dyDescent="0.25">
      <c r="F210" s="105" t="s">
        <v>73</v>
      </c>
      <c r="G210" s="105">
        <f>IF(ISBLANK(G209), "", ROUND(SUM(G208:G209),2))</f>
        <v>0</v>
      </c>
    </row>
    <row r="211" spans="1:8" hidden="1" x14ac:dyDescent="0.25"/>
    <row r="212" spans="1:8" hidden="1" x14ac:dyDescent="0.25"/>
    <row r="213" spans="1:8" hidden="1" x14ac:dyDescent="0.25"/>
    <row r="214" spans="1:8" hidden="1" x14ac:dyDescent="0.25">
      <c r="A214" s="92" t="s">
        <v>413</v>
      </c>
      <c r="B214" s="95" t="s">
        <v>414</v>
      </c>
    </row>
    <row r="215" spans="1:8" hidden="1" x14ac:dyDescent="0.25"/>
    <row r="216" spans="1:8" hidden="1" x14ac:dyDescent="0.25">
      <c r="A216" s="92" t="s">
        <v>62</v>
      </c>
    </row>
    <row r="217" spans="1:8" ht="28.5" hidden="1" x14ac:dyDescent="0.25">
      <c r="A217" s="103" t="s">
        <v>63</v>
      </c>
      <c r="B217" s="104" t="s">
        <v>0</v>
      </c>
      <c r="C217" s="104" t="s">
        <v>64</v>
      </c>
      <c r="D217" s="104" t="s">
        <v>65</v>
      </c>
      <c r="E217" s="104" t="s">
        <v>66</v>
      </c>
      <c r="F217" s="105" t="s">
        <v>67</v>
      </c>
      <c r="G217" s="105" t="s">
        <v>68</v>
      </c>
      <c r="H217" s="104" t="s">
        <v>69</v>
      </c>
    </row>
    <row r="218" spans="1:8" hidden="1" x14ac:dyDescent="0.25">
      <c r="A218" s="106" t="s">
        <v>415</v>
      </c>
      <c r="B218" s="107" t="s">
        <v>416</v>
      </c>
      <c r="C218" s="108"/>
      <c r="D218" s="108"/>
      <c r="E218" s="109"/>
      <c r="F218" s="110"/>
      <c r="G218" s="110"/>
      <c r="H218" s="108"/>
    </row>
    <row r="219" spans="1:8" ht="40.5" hidden="1" customHeight="1" x14ac:dyDescent="0.25">
      <c r="A219" s="111" t="s">
        <v>417</v>
      </c>
      <c r="B219" s="124" t="s">
        <v>416</v>
      </c>
      <c r="C219" s="108">
        <v>5</v>
      </c>
      <c r="D219" s="108"/>
      <c r="E219" s="109" t="s">
        <v>1</v>
      </c>
      <c r="F219" s="112"/>
      <c r="G219" s="110" t="str">
        <f>IF(ISBLANK(F219),"", PRODUCT(C219,F219))</f>
        <v/>
      </c>
      <c r="H219" s="207"/>
    </row>
    <row r="220" spans="1:8" ht="30" hidden="1" x14ac:dyDescent="0.25">
      <c r="A220" s="111" t="s">
        <v>418</v>
      </c>
      <c r="B220" s="124" t="s">
        <v>419</v>
      </c>
      <c r="C220" s="108"/>
      <c r="D220" s="113" t="s">
        <v>230</v>
      </c>
      <c r="E220" s="109"/>
      <c r="F220" s="110"/>
      <c r="G220" s="110"/>
      <c r="H220" s="108"/>
    </row>
    <row r="221" spans="1:8" hidden="1" x14ac:dyDescent="0.25">
      <c r="A221" s="111" t="s">
        <v>420</v>
      </c>
      <c r="B221" s="124" t="s">
        <v>421</v>
      </c>
      <c r="C221" s="108"/>
      <c r="D221" s="113" t="s">
        <v>230</v>
      </c>
      <c r="E221" s="109"/>
      <c r="F221" s="110"/>
      <c r="G221" s="110"/>
      <c r="H221" s="108"/>
    </row>
    <row r="222" spans="1:8" hidden="1" x14ac:dyDescent="0.25">
      <c r="A222" s="111" t="s">
        <v>422</v>
      </c>
      <c r="B222" s="124" t="s">
        <v>423</v>
      </c>
      <c r="C222" s="108"/>
      <c r="D222" s="113" t="s">
        <v>230</v>
      </c>
      <c r="E222" s="109"/>
      <c r="F222" s="110"/>
      <c r="G222" s="110"/>
      <c r="H222" s="108"/>
    </row>
    <row r="223" spans="1:8" hidden="1" x14ac:dyDescent="0.25">
      <c r="F223" s="105" t="s">
        <v>70</v>
      </c>
      <c r="G223" s="105" t="str">
        <f>IF((COUNT(C219:C222)&lt;&gt;COUNT(G219:G222)),"", ROUND(SUM(G219:G222),2))</f>
        <v/>
      </c>
      <c r="H223" s="114" t="str">
        <f>IF((COUNT(C219:C222)&lt;&gt;COUNT(G219:G222)),"Neužpildytos visų objektų kainos", "")</f>
        <v>Neužpildytos visų objektų kainos</v>
      </c>
    </row>
    <row r="224" spans="1:8" hidden="1" x14ac:dyDescent="0.25">
      <c r="D224" s="103" t="s">
        <v>71</v>
      </c>
      <c r="E224" s="125"/>
      <c r="F224" s="105" t="s">
        <v>72</v>
      </c>
      <c r="G224" s="105" t="str">
        <f>IF(OR(G223="",E224=""),"", ROUND(PRODUCT(E224,G223)/100,2))</f>
        <v/>
      </c>
      <c r="H224" s="114" t="str">
        <f>IF(E224="", "Nurodykite taikomą PVM dydį", "")</f>
        <v>Nurodykite taikomą PVM dydį</v>
      </c>
    </row>
    <row r="225" spans="1:8" hidden="1" x14ac:dyDescent="0.25">
      <c r="F225" s="105" t="s">
        <v>73</v>
      </c>
      <c r="G225" s="105">
        <f>IF(ISBLANK(G224), "", ROUND(SUM(G223:G224),2))</f>
        <v>0</v>
      </c>
    </row>
    <row r="226" spans="1:8" hidden="1" x14ac:dyDescent="0.25"/>
    <row r="227" spans="1:8" hidden="1" x14ac:dyDescent="0.25"/>
    <row r="228" spans="1:8" hidden="1" x14ac:dyDescent="0.25"/>
    <row r="229" spans="1:8" hidden="1" x14ac:dyDescent="0.25">
      <c r="A229" s="92" t="s">
        <v>424</v>
      </c>
      <c r="B229" s="95" t="s">
        <v>425</v>
      </c>
    </row>
    <row r="230" spans="1:8" hidden="1" x14ac:dyDescent="0.25"/>
    <row r="231" spans="1:8" hidden="1" x14ac:dyDescent="0.25">
      <c r="A231" s="92" t="s">
        <v>62</v>
      </c>
    </row>
    <row r="232" spans="1:8" ht="28.5" hidden="1" x14ac:dyDescent="0.25">
      <c r="A232" s="103" t="s">
        <v>63</v>
      </c>
      <c r="B232" s="104" t="s">
        <v>0</v>
      </c>
      <c r="C232" s="104" t="s">
        <v>64</v>
      </c>
      <c r="D232" s="104" t="s">
        <v>65</v>
      </c>
      <c r="E232" s="104" t="s">
        <v>66</v>
      </c>
      <c r="F232" s="105" t="s">
        <v>67</v>
      </c>
      <c r="G232" s="105" t="s">
        <v>68</v>
      </c>
      <c r="H232" s="104" t="s">
        <v>69</v>
      </c>
    </row>
    <row r="233" spans="1:8" hidden="1" x14ac:dyDescent="0.25">
      <c r="A233" s="106" t="s">
        <v>426</v>
      </c>
      <c r="B233" s="107" t="s">
        <v>427</v>
      </c>
      <c r="C233" s="108"/>
      <c r="D233" s="108"/>
      <c r="E233" s="109"/>
      <c r="F233" s="110"/>
      <c r="G233" s="110"/>
      <c r="H233" s="108"/>
    </row>
    <row r="234" spans="1:8" ht="39" hidden="1" customHeight="1" x14ac:dyDescent="0.25">
      <c r="A234" s="111" t="s">
        <v>428</v>
      </c>
      <c r="B234" s="124" t="s">
        <v>427</v>
      </c>
      <c r="C234" s="108">
        <v>3</v>
      </c>
      <c r="D234" s="108"/>
      <c r="E234" s="109" t="s">
        <v>1</v>
      </c>
      <c r="F234" s="112"/>
      <c r="G234" s="110" t="str">
        <f>IF(ISBLANK(F234),"", PRODUCT(C234,F234))</f>
        <v/>
      </c>
      <c r="H234" s="207"/>
    </row>
    <row r="235" spans="1:8" hidden="1" x14ac:dyDescent="0.25">
      <c r="A235" s="111" t="s">
        <v>429</v>
      </c>
      <c r="B235" s="124" t="s">
        <v>430</v>
      </c>
      <c r="C235" s="108"/>
      <c r="D235" s="113" t="s">
        <v>230</v>
      </c>
      <c r="E235" s="109"/>
      <c r="F235" s="110"/>
      <c r="G235" s="110"/>
      <c r="H235" s="108"/>
    </row>
    <row r="236" spans="1:8" hidden="1" x14ac:dyDescent="0.25">
      <c r="A236" s="111" t="s">
        <v>431</v>
      </c>
      <c r="B236" s="124" t="s">
        <v>432</v>
      </c>
      <c r="C236" s="108"/>
      <c r="D236" s="113" t="s">
        <v>230</v>
      </c>
      <c r="E236" s="109"/>
      <c r="F236" s="110"/>
      <c r="G236" s="110"/>
      <c r="H236" s="108"/>
    </row>
    <row r="237" spans="1:8" ht="30" hidden="1" x14ac:dyDescent="0.25">
      <c r="A237" s="111" t="s">
        <v>433</v>
      </c>
      <c r="B237" s="124" t="s">
        <v>434</v>
      </c>
      <c r="C237" s="108"/>
      <c r="D237" s="113" t="s">
        <v>230</v>
      </c>
      <c r="E237" s="109"/>
      <c r="F237" s="110"/>
      <c r="G237" s="110"/>
      <c r="H237" s="108"/>
    </row>
    <row r="238" spans="1:8" hidden="1" x14ac:dyDescent="0.25">
      <c r="A238" s="111" t="s">
        <v>435</v>
      </c>
      <c r="B238" s="124" t="s">
        <v>314</v>
      </c>
      <c r="C238" s="108"/>
      <c r="D238" s="113" t="s">
        <v>230</v>
      </c>
      <c r="E238" s="109"/>
      <c r="F238" s="110"/>
      <c r="G238" s="110"/>
      <c r="H238" s="108"/>
    </row>
    <row r="239" spans="1:8" hidden="1" x14ac:dyDescent="0.25">
      <c r="F239" s="105" t="s">
        <v>70</v>
      </c>
      <c r="G239" s="105" t="str">
        <f>IF((COUNT(C234:C238)&lt;&gt;COUNT(G234:G238)),"", ROUND(SUM(G234:G238),2))</f>
        <v/>
      </c>
      <c r="H239" s="114" t="str">
        <f>IF((COUNT(C234:C238)&lt;&gt;COUNT(G234:G238)),"Neužpildytos visų objektų kainos", "")</f>
        <v>Neužpildytos visų objektų kainos</v>
      </c>
    </row>
    <row r="240" spans="1:8" hidden="1" x14ac:dyDescent="0.25">
      <c r="D240" s="103" t="s">
        <v>71</v>
      </c>
      <c r="E240" s="125"/>
      <c r="F240" s="105" t="s">
        <v>72</v>
      </c>
      <c r="G240" s="105" t="str">
        <f>IF(OR(G239="",E240=""),"", ROUND(PRODUCT(E240,G239)/100,2))</f>
        <v/>
      </c>
      <c r="H240" s="114" t="str">
        <f>IF(E240="", "Nurodykite taikomą PVM dydį", "")</f>
        <v>Nurodykite taikomą PVM dydį</v>
      </c>
    </row>
    <row r="241" spans="1:8" hidden="1" x14ac:dyDescent="0.25">
      <c r="F241" s="105" t="s">
        <v>73</v>
      </c>
      <c r="G241" s="105">
        <f>IF(ISBLANK(G240), "", ROUND(SUM(G239:G240),2))</f>
        <v>0</v>
      </c>
    </row>
    <row r="242" spans="1:8" hidden="1" x14ac:dyDescent="0.25"/>
    <row r="243" spans="1:8" hidden="1" x14ac:dyDescent="0.25"/>
    <row r="244" spans="1:8" hidden="1" x14ac:dyDescent="0.25"/>
    <row r="245" spans="1:8" hidden="1" x14ac:dyDescent="0.25">
      <c r="A245" s="92" t="s">
        <v>436</v>
      </c>
      <c r="B245" s="95" t="s">
        <v>437</v>
      </c>
    </row>
    <row r="246" spans="1:8" hidden="1" x14ac:dyDescent="0.25"/>
    <row r="247" spans="1:8" hidden="1" x14ac:dyDescent="0.25">
      <c r="A247" s="92" t="s">
        <v>62</v>
      </c>
    </row>
    <row r="248" spans="1:8" ht="28.5" hidden="1" x14ac:dyDescent="0.25">
      <c r="A248" s="103" t="s">
        <v>63</v>
      </c>
      <c r="B248" s="104" t="s">
        <v>0</v>
      </c>
      <c r="C248" s="104" t="s">
        <v>64</v>
      </c>
      <c r="D248" s="104" t="s">
        <v>65</v>
      </c>
      <c r="E248" s="104" t="s">
        <v>66</v>
      </c>
      <c r="F248" s="105" t="s">
        <v>67</v>
      </c>
      <c r="G248" s="105" t="s">
        <v>68</v>
      </c>
      <c r="H248" s="104" t="s">
        <v>69</v>
      </c>
    </row>
    <row r="249" spans="1:8" hidden="1" x14ac:dyDescent="0.25">
      <c r="A249" s="106" t="s">
        <v>438</v>
      </c>
      <c r="B249" s="107" t="s">
        <v>439</v>
      </c>
      <c r="C249" s="108"/>
      <c r="D249" s="108"/>
      <c r="E249" s="109"/>
      <c r="F249" s="110"/>
      <c r="G249" s="110"/>
      <c r="H249" s="108"/>
    </row>
    <row r="250" spans="1:8" ht="36" hidden="1" customHeight="1" x14ac:dyDescent="0.25">
      <c r="A250" s="111" t="s">
        <v>440</v>
      </c>
      <c r="B250" s="124" t="s">
        <v>439</v>
      </c>
      <c r="C250" s="108">
        <v>4</v>
      </c>
      <c r="D250" s="108"/>
      <c r="E250" s="109" t="s">
        <v>1</v>
      </c>
      <c r="F250" s="112"/>
      <c r="G250" s="110" t="str">
        <f>IF(ISBLANK(F250),"", PRODUCT(C250,F250))</f>
        <v/>
      </c>
      <c r="H250" s="207"/>
    </row>
    <row r="251" spans="1:8" hidden="1" x14ac:dyDescent="0.25">
      <c r="A251" s="111" t="s">
        <v>441</v>
      </c>
      <c r="B251" s="124" t="s">
        <v>442</v>
      </c>
      <c r="C251" s="108"/>
      <c r="D251" s="113" t="s">
        <v>230</v>
      </c>
      <c r="E251" s="109"/>
      <c r="F251" s="110"/>
      <c r="G251" s="110"/>
      <c r="H251" s="108"/>
    </row>
    <row r="252" spans="1:8" ht="30" hidden="1" x14ac:dyDescent="0.25">
      <c r="A252" s="111" t="s">
        <v>443</v>
      </c>
      <c r="B252" s="124" t="s">
        <v>444</v>
      </c>
      <c r="C252" s="108"/>
      <c r="D252" s="113" t="s">
        <v>230</v>
      </c>
      <c r="E252" s="109"/>
      <c r="F252" s="110"/>
      <c r="G252" s="110"/>
      <c r="H252" s="108"/>
    </row>
    <row r="253" spans="1:8" hidden="1" x14ac:dyDescent="0.25">
      <c r="F253" s="105" t="s">
        <v>70</v>
      </c>
      <c r="G253" s="105" t="str">
        <f>IF((COUNT(C250:C252)&lt;&gt;COUNT(G250:G252)),"", ROUND(SUM(G250:G252),2))</f>
        <v/>
      </c>
      <c r="H253" s="114" t="str">
        <f>IF((COUNT(C250:C252)&lt;&gt;COUNT(G250:G252)),"Neužpildytos visų objektų kainos", "")</f>
        <v>Neužpildytos visų objektų kainos</v>
      </c>
    </row>
    <row r="254" spans="1:8" hidden="1" x14ac:dyDescent="0.25">
      <c r="D254" s="103" t="s">
        <v>71</v>
      </c>
      <c r="E254" s="125"/>
      <c r="F254" s="105" t="s">
        <v>72</v>
      </c>
      <c r="G254" s="105" t="str">
        <f>IF(OR(G253="",E254=""),"", ROUND(PRODUCT(E254,G253)/100,2))</f>
        <v/>
      </c>
      <c r="H254" s="114" t="str">
        <f>IF(E254="", "Nurodykite taikomą PVM dydį", "")</f>
        <v>Nurodykite taikomą PVM dydį</v>
      </c>
    </row>
    <row r="255" spans="1:8" hidden="1" x14ac:dyDescent="0.25">
      <c r="F255" s="105" t="s">
        <v>73</v>
      </c>
      <c r="G255" s="105">
        <f>IF(ISBLANK(G254), "", ROUND(SUM(G253:G254),2))</f>
        <v>0</v>
      </c>
    </row>
    <row r="256" spans="1:8" hidden="1" x14ac:dyDescent="0.25"/>
    <row r="257" spans="1:8" hidden="1" x14ac:dyDescent="0.25"/>
    <row r="258" spans="1:8" hidden="1" x14ac:dyDescent="0.25"/>
    <row r="259" spans="1:8" hidden="1" x14ac:dyDescent="0.25">
      <c r="A259" s="92" t="s">
        <v>445</v>
      </c>
      <c r="B259" s="95" t="s">
        <v>446</v>
      </c>
    </row>
    <row r="260" spans="1:8" hidden="1" x14ac:dyDescent="0.25"/>
    <row r="261" spans="1:8" hidden="1" x14ac:dyDescent="0.25">
      <c r="A261" s="92" t="s">
        <v>62</v>
      </c>
    </row>
    <row r="262" spans="1:8" ht="28.5" hidden="1" x14ac:dyDescent="0.25">
      <c r="A262" s="103" t="s">
        <v>63</v>
      </c>
      <c r="B262" s="104" t="s">
        <v>0</v>
      </c>
      <c r="C262" s="104" t="s">
        <v>64</v>
      </c>
      <c r="D262" s="104" t="s">
        <v>65</v>
      </c>
      <c r="E262" s="104" t="s">
        <v>66</v>
      </c>
      <c r="F262" s="105" t="s">
        <v>67</v>
      </c>
      <c r="G262" s="105" t="s">
        <v>68</v>
      </c>
      <c r="H262" s="104" t="s">
        <v>69</v>
      </c>
    </row>
    <row r="263" spans="1:8" hidden="1" x14ac:dyDescent="0.25">
      <c r="A263" s="106" t="s">
        <v>447</v>
      </c>
      <c r="B263" s="107" t="s">
        <v>448</v>
      </c>
      <c r="C263" s="108"/>
      <c r="D263" s="108"/>
      <c r="E263" s="109"/>
      <c r="F263" s="110"/>
      <c r="G263" s="110"/>
      <c r="H263" s="108"/>
    </row>
    <row r="264" spans="1:8" ht="54.75" hidden="1" customHeight="1" x14ac:dyDescent="0.25">
      <c r="A264" s="111" t="s">
        <v>449</v>
      </c>
      <c r="B264" s="124" t="s">
        <v>448</v>
      </c>
      <c r="C264" s="108">
        <v>5</v>
      </c>
      <c r="D264" s="108"/>
      <c r="E264" s="109" t="s">
        <v>1</v>
      </c>
      <c r="F264" s="112"/>
      <c r="G264" s="110" t="str">
        <f>IF(ISBLANK(F264),"", PRODUCT(C264,F264))</f>
        <v/>
      </c>
      <c r="H264" s="207"/>
    </row>
    <row r="265" spans="1:8" hidden="1" x14ac:dyDescent="0.25">
      <c r="A265" s="111" t="s">
        <v>450</v>
      </c>
      <c r="B265" s="124" t="s">
        <v>451</v>
      </c>
      <c r="C265" s="108"/>
      <c r="D265" s="113" t="s">
        <v>230</v>
      </c>
      <c r="E265" s="109"/>
      <c r="F265" s="110"/>
      <c r="G265" s="110"/>
      <c r="H265" s="108"/>
    </row>
    <row r="266" spans="1:8" hidden="1" x14ac:dyDescent="0.25">
      <c r="A266" s="111" t="s">
        <v>452</v>
      </c>
      <c r="B266" s="124" t="s">
        <v>453</v>
      </c>
      <c r="C266" s="108"/>
      <c r="D266" s="113" t="s">
        <v>230</v>
      </c>
      <c r="E266" s="109"/>
      <c r="F266" s="110"/>
      <c r="G266" s="110"/>
      <c r="H266" s="108"/>
    </row>
    <row r="267" spans="1:8" hidden="1" x14ac:dyDescent="0.25">
      <c r="F267" s="105" t="s">
        <v>70</v>
      </c>
      <c r="G267" s="105" t="str">
        <f>IF((COUNT(C264:C266)&lt;&gt;COUNT(G264:G266)),"", ROUND(SUM(G264:G266),2))</f>
        <v/>
      </c>
      <c r="H267" s="114" t="str">
        <f>IF((COUNT(C264:C266)&lt;&gt;COUNT(G264:G266)),"Neužpildytos visų objektų kainos", "")</f>
        <v>Neužpildytos visų objektų kainos</v>
      </c>
    </row>
    <row r="268" spans="1:8" hidden="1" x14ac:dyDescent="0.25">
      <c r="D268" s="103" t="s">
        <v>71</v>
      </c>
      <c r="E268" s="125"/>
      <c r="F268" s="105" t="s">
        <v>72</v>
      </c>
      <c r="G268" s="105" t="str">
        <f>IF(OR(G267="",E268=""),"", ROUND(PRODUCT(E268,G267)/100,2))</f>
        <v/>
      </c>
      <c r="H268" s="114" t="str">
        <f>IF(E268="", "Nurodykite taikomą PVM dydį", "")</f>
        <v>Nurodykite taikomą PVM dydį</v>
      </c>
    </row>
    <row r="269" spans="1:8" hidden="1" x14ac:dyDescent="0.25">
      <c r="F269" s="105" t="s">
        <v>73</v>
      </c>
      <c r="G269" s="105">
        <f>IF(ISBLANK(G268), "", ROUND(SUM(G267:G268),2))</f>
        <v>0</v>
      </c>
    </row>
    <row r="270" spans="1:8" hidden="1" x14ac:dyDescent="0.25"/>
    <row r="271" spans="1:8" hidden="1" x14ac:dyDescent="0.25"/>
    <row r="272" spans="1:8" hidden="1" x14ac:dyDescent="0.25"/>
    <row r="273" spans="1:8" ht="28.5" hidden="1" x14ac:dyDescent="0.25">
      <c r="A273" s="92" t="s">
        <v>454</v>
      </c>
      <c r="B273" s="95" t="s">
        <v>455</v>
      </c>
    </row>
    <row r="274" spans="1:8" hidden="1" x14ac:dyDescent="0.25"/>
    <row r="275" spans="1:8" hidden="1" x14ac:dyDescent="0.25">
      <c r="A275" s="92" t="s">
        <v>62</v>
      </c>
    </row>
    <row r="276" spans="1:8" ht="28.5" hidden="1" x14ac:dyDescent="0.25">
      <c r="A276" s="103" t="s">
        <v>63</v>
      </c>
      <c r="B276" s="104" t="s">
        <v>0</v>
      </c>
      <c r="C276" s="104" t="s">
        <v>64</v>
      </c>
      <c r="D276" s="104" t="s">
        <v>65</v>
      </c>
      <c r="E276" s="104" t="s">
        <v>66</v>
      </c>
      <c r="F276" s="105" t="s">
        <v>67</v>
      </c>
      <c r="G276" s="105" t="s">
        <v>68</v>
      </c>
      <c r="H276" s="104" t="s">
        <v>69</v>
      </c>
    </row>
    <row r="277" spans="1:8" hidden="1" x14ac:dyDescent="0.25">
      <c r="A277" s="106" t="s">
        <v>456</v>
      </c>
      <c r="B277" s="107" t="s">
        <v>457</v>
      </c>
      <c r="C277" s="108"/>
      <c r="D277" s="108"/>
      <c r="E277" s="109"/>
      <c r="F277" s="110"/>
      <c r="G277" s="110"/>
      <c r="H277" s="108"/>
    </row>
    <row r="278" spans="1:8" ht="41.25" hidden="1" customHeight="1" x14ac:dyDescent="0.25">
      <c r="A278" s="111" t="s">
        <v>458</v>
      </c>
      <c r="B278" s="124" t="s">
        <v>457</v>
      </c>
      <c r="C278" s="108">
        <v>5</v>
      </c>
      <c r="D278" s="108"/>
      <c r="E278" s="109" t="s">
        <v>1</v>
      </c>
      <c r="F278" s="112"/>
      <c r="G278" s="110" t="str">
        <f>IF(ISBLANK(F278),"", PRODUCT(C278,F278))</f>
        <v/>
      </c>
      <c r="H278" s="207"/>
    </row>
    <row r="279" spans="1:8" hidden="1" x14ac:dyDescent="0.25">
      <c r="A279" s="111" t="s">
        <v>459</v>
      </c>
      <c r="B279" s="124" t="s">
        <v>460</v>
      </c>
      <c r="C279" s="108"/>
      <c r="D279" s="113" t="s">
        <v>230</v>
      </c>
      <c r="E279" s="109"/>
      <c r="F279" s="110"/>
      <c r="G279" s="110"/>
      <c r="H279" s="108"/>
    </row>
    <row r="280" spans="1:8" hidden="1" x14ac:dyDescent="0.25">
      <c r="A280" s="111" t="s">
        <v>461</v>
      </c>
      <c r="B280" s="124" t="s">
        <v>383</v>
      </c>
      <c r="C280" s="108"/>
      <c r="D280" s="113" t="s">
        <v>230</v>
      </c>
      <c r="E280" s="109"/>
      <c r="F280" s="110"/>
      <c r="G280" s="110"/>
      <c r="H280" s="108"/>
    </row>
    <row r="281" spans="1:8" hidden="1" x14ac:dyDescent="0.25">
      <c r="F281" s="105" t="s">
        <v>70</v>
      </c>
      <c r="G281" s="105" t="str">
        <f>IF((COUNT(C278:C280)&lt;&gt;COUNT(G278:G280)),"", ROUND(SUM(G278:G280),2))</f>
        <v/>
      </c>
      <c r="H281" s="114" t="str">
        <f>IF((COUNT(C278:C280)&lt;&gt;COUNT(G278:G280)),"Neužpildytos visų objektų kainos", "")</f>
        <v>Neužpildytos visų objektų kainos</v>
      </c>
    </row>
    <row r="282" spans="1:8" hidden="1" x14ac:dyDescent="0.25">
      <c r="D282" s="103" t="s">
        <v>71</v>
      </c>
      <c r="E282" s="125"/>
      <c r="F282" s="105" t="s">
        <v>72</v>
      </c>
      <c r="G282" s="105" t="str">
        <f>IF(OR(G281="",E282=""),"", ROUND(PRODUCT(E282,G281)/100,2))</f>
        <v/>
      </c>
      <c r="H282" s="114" t="str">
        <f>IF(E282="", "Nurodykite taikomą PVM dydį", "")</f>
        <v>Nurodykite taikomą PVM dydį</v>
      </c>
    </row>
    <row r="283" spans="1:8" hidden="1" x14ac:dyDescent="0.25">
      <c r="F283" s="105" t="s">
        <v>73</v>
      </c>
      <c r="G283" s="105">
        <f>IF(ISBLANK(G282), "", ROUND(SUM(G281:G282),2))</f>
        <v>0</v>
      </c>
    </row>
    <row r="284" spans="1:8" hidden="1" x14ac:dyDescent="0.25"/>
    <row r="285" spans="1:8" hidden="1" x14ac:dyDescent="0.25"/>
    <row r="286" spans="1:8" hidden="1" x14ac:dyDescent="0.25"/>
    <row r="287" spans="1:8" hidden="1" x14ac:dyDescent="0.25">
      <c r="A287" s="92" t="s">
        <v>462</v>
      </c>
      <c r="B287" s="95" t="s">
        <v>463</v>
      </c>
    </row>
    <row r="288" spans="1:8" hidden="1" x14ac:dyDescent="0.25"/>
    <row r="289" spans="1:8" hidden="1" x14ac:dyDescent="0.25">
      <c r="A289" s="92" t="s">
        <v>62</v>
      </c>
    </row>
    <row r="290" spans="1:8" ht="28.5" hidden="1" x14ac:dyDescent="0.25">
      <c r="A290" s="103" t="s">
        <v>63</v>
      </c>
      <c r="B290" s="104" t="s">
        <v>0</v>
      </c>
      <c r="C290" s="104" t="s">
        <v>64</v>
      </c>
      <c r="D290" s="104" t="s">
        <v>65</v>
      </c>
      <c r="E290" s="104" t="s">
        <v>66</v>
      </c>
      <c r="F290" s="105" t="s">
        <v>67</v>
      </c>
      <c r="G290" s="105" t="s">
        <v>68</v>
      </c>
      <c r="H290" s="104" t="s">
        <v>69</v>
      </c>
    </row>
    <row r="291" spans="1:8" hidden="1" x14ac:dyDescent="0.25">
      <c r="A291" s="106" t="s">
        <v>464</v>
      </c>
      <c r="B291" s="107" t="s">
        <v>465</v>
      </c>
      <c r="C291" s="108"/>
      <c r="D291" s="108"/>
      <c r="E291" s="109"/>
      <c r="F291" s="110"/>
      <c r="G291" s="110"/>
      <c r="H291" s="108"/>
    </row>
    <row r="292" spans="1:8" ht="34.5" hidden="1" customHeight="1" x14ac:dyDescent="0.25">
      <c r="A292" s="111" t="s">
        <v>466</v>
      </c>
      <c r="B292" s="124" t="s">
        <v>465</v>
      </c>
      <c r="C292" s="108">
        <v>3</v>
      </c>
      <c r="D292" s="108"/>
      <c r="E292" s="109" t="s">
        <v>1</v>
      </c>
      <c r="F292" s="112"/>
      <c r="G292" s="110" t="str">
        <f>IF(ISBLANK(F292),"", PRODUCT(C292,F292))</f>
        <v/>
      </c>
      <c r="H292" s="207"/>
    </row>
    <row r="293" spans="1:8" hidden="1" x14ac:dyDescent="0.25">
      <c r="A293" s="111" t="s">
        <v>467</v>
      </c>
      <c r="B293" s="124" t="s">
        <v>468</v>
      </c>
      <c r="C293" s="108"/>
      <c r="D293" s="113" t="s">
        <v>230</v>
      </c>
      <c r="E293" s="109"/>
      <c r="F293" s="110"/>
      <c r="G293" s="110"/>
      <c r="H293" s="108"/>
    </row>
    <row r="294" spans="1:8" hidden="1" x14ac:dyDescent="0.25">
      <c r="F294" s="105" t="s">
        <v>70</v>
      </c>
      <c r="G294" s="105" t="str">
        <f>IF((COUNT(C292:C293)&lt;&gt;COUNT(G292:G293)),"", ROUND(SUM(G292:G293),2))</f>
        <v/>
      </c>
      <c r="H294" s="114" t="str">
        <f>IF((COUNT(C292:C293)&lt;&gt;COUNT(G292:G293)),"Neužpildytos visų objektų kainos", "")</f>
        <v>Neužpildytos visų objektų kainos</v>
      </c>
    </row>
    <row r="295" spans="1:8" hidden="1" x14ac:dyDescent="0.25">
      <c r="D295" s="103" t="s">
        <v>71</v>
      </c>
      <c r="E295" s="125"/>
      <c r="F295" s="105" t="s">
        <v>72</v>
      </c>
      <c r="G295" s="105" t="str">
        <f>IF(OR(G294="",E295=""),"", ROUND(PRODUCT(E295,G294)/100,2))</f>
        <v/>
      </c>
      <c r="H295" s="114" t="str">
        <f>IF(E295="", "Nurodykite taikomą PVM dydį", "")</f>
        <v>Nurodykite taikomą PVM dydį</v>
      </c>
    </row>
    <row r="296" spans="1:8" hidden="1" x14ac:dyDescent="0.25">
      <c r="F296" s="105" t="s">
        <v>73</v>
      </c>
      <c r="G296" s="105">
        <f>IF(ISBLANK(G295), "", ROUND(SUM(G294:G295),2))</f>
        <v>0</v>
      </c>
    </row>
    <row r="297" spans="1:8" hidden="1" x14ac:dyDescent="0.25"/>
    <row r="298" spans="1:8" hidden="1" x14ac:dyDescent="0.25"/>
    <row r="299" spans="1:8" hidden="1" x14ac:dyDescent="0.25"/>
    <row r="300" spans="1:8" hidden="1" x14ac:dyDescent="0.25">
      <c r="A300" s="92" t="s">
        <v>469</v>
      </c>
      <c r="B300" s="95" t="s">
        <v>470</v>
      </c>
    </row>
    <row r="301" spans="1:8" hidden="1" x14ac:dyDescent="0.25"/>
    <row r="302" spans="1:8" hidden="1" x14ac:dyDescent="0.25">
      <c r="A302" s="92" t="s">
        <v>62</v>
      </c>
    </row>
    <row r="303" spans="1:8" ht="28.5" hidden="1" x14ac:dyDescent="0.25">
      <c r="A303" s="103" t="s">
        <v>63</v>
      </c>
      <c r="B303" s="104" t="s">
        <v>0</v>
      </c>
      <c r="C303" s="104" t="s">
        <v>64</v>
      </c>
      <c r="D303" s="104" t="s">
        <v>65</v>
      </c>
      <c r="E303" s="104" t="s">
        <v>66</v>
      </c>
      <c r="F303" s="105" t="s">
        <v>67</v>
      </c>
      <c r="G303" s="105" t="s">
        <v>68</v>
      </c>
      <c r="H303" s="104" t="s">
        <v>69</v>
      </c>
    </row>
    <row r="304" spans="1:8" hidden="1" x14ac:dyDescent="0.25">
      <c r="A304" s="106" t="s">
        <v>471</v>
      </c>
      <c r="B304" s="107" t="s">
        <v>472</v>
      </c>
      <c r="C304" s="108"/>
      <c r="D304" s="108"/>
      <c r="E304" s="109"/>
      <c r="F304" s="110"/>
      <c r="G304" s="110"/>
      <c r="H304" s="108"/>
    </row>
    <row r="305" spans="1:8" ht="41.25" hidden="1" customHeight="1" x14ac:dyDescent="0.25">
      <c r="A305" s="111" t="s">
        <v>473</v>
      </c>
      <c r="B305" s="124" t="s">
        <v>472</v>
      </c>
      <c r="C305" s="108">
        <v>5</v>
      </c>
      <c r="D305" s="108"/>
      <c r="E305" s="109" t="s">
        <v>1</v>
      </c>
      <c r="F305" s="112"/>
      <c r="G305" s="110" t="str">
        <f>IF(ISBLANK(F305),"", PRODUCT(C305,F305))</f>
        <v/>
      </c>
      <c r="H305" s="207"/>
    </row>
    <row r="306" spans="1:8" ht="30" hidden="1" x14ac:dyDescent="0.25">
      <c r="A306" s="111" t="s">
        <v>474</v>
      </c>
      <c r="B306" s="124" t="s">
        <v>475</v>
      </c>
      <c r="C306" s="108"/>
      <c r="D306" s="113" t="s">
        <v>230</v>
      </c>
      <c r="E306" s="109"/>
      <c r="F306" s="110"/>
      <c r="G306" s="110"/>
      <c r="H306" s="108"/>
    </row>
    <row r="307" spans="1:8" hidden="1" x14ac:dyDescent="0.25">
      <c r="A307" s="111" t="s">
        <v>476</v>
      </c>
      <c r="B307" s="124" t="s">
        <v>477</v>
      </c>
      <c r="C307" s="108"/>
      <c r="D307" s="113" t="s">
        <v>230</v>
      </c>
      <c r="E307" s="109"/>
      <c r="F307" s="110"/>
      <c r="G307" s="110"/>
      <c r="H307" s="108"/>
    </row>
    <row r="308" spans="1:8" hidden="1" x14ac:dyDescent="0.25">
      <c r="A308" s="111" t="s">
        <v>478</v>
      </c>
      <c r="B308" s="124" t="s">
        <v>479</v>
      </c>
      <c r="C308" s="108"/>
      <c r="D308" s="113" t="s">
        <v>230</v>
      </c>
      <c r="E308" s="109"/>
      <c r="F308" s="110"/>
      <c r="G308" s="110"/>
      <c r="H308" s="108"/>
    </row>
    <row r="309" spans="1:8" hidden="1" x14ac:dyDescent="0.25">
      <c r="F309" s="105" t="s">
        <v>70</v>
      </c>
      <c r="G309" s="105" t="str">
        <f>IF((COUNT(C305:C308)&lt;&gt;COUNT(G305:G308)),"", ROUND(SUM(G305:G308),2))</f>
        <v/>
      </c>
      <c r="H309" s="114" t="str">
        <f>IF((COUNT(C305:C308)&lt;&gt;COUNT(G305:G308)),"Neužpildytos visų objektų kainos", "")</f>
        <v>Neužpildytos visų objektų kainos</v>
      </c>
    </row>
    <row r="310" spans="1:8" hidden="1" x14ac:dyDescent="0.25">
      <c r="D310" s="103" t="s">
        <v>71</v>
      </c>
      <c r="E310" s="125"/>
      <c r="F310" s="105" t="s">
        <v>72</v>
      </c>
      <c r="G310" s="105" t="str">
        <f>IF(OR(G309="",E310=""),"", ROUND(PRODUCT(E310,G309)/100,2))</f>
        <v/>
      </c>
      <c r="H310" s="114" t="str">
        <f>IF(E310="", "Nurodykite taikomą PVM dydį", "")</f>
        <v>Nurodykite taikomą PVM dydį</v>
      </c>
    </row>
    <row r="311" spans="1:8" hidden="1" x14ac:dyDescent="0.25">
      <c r="F311" s="105" t="s">
        <v>73</v>
      </c>
      <c r="G311" s="105">
        <f>IF(ISBLANK(G310), "", ROUND(SUM(G309:G310),2))</f>
        <v>0</v>
      </c>
    </row>
    <row r="312" spans="1:8" hidden="1" x14ac:dyDescent="0.25"/>
    <row r="313" spans="1:8" hidden="1" x14ac:dyDescent="0.25"/>
    <row r="314" spans="1:8" hidden="1" x14ac:dyDescent="0.25"/>
    <row r="315" spans="1:8" hidden="1" x14ac:dyDescent="0.25">
      <c r="A315" s="92" t="s">
        <v>480</v>
      </c>
      <c r="B315" s="95" t="s">
        <v>481</v>
      </c>
    </row>
    <row r="316" spans="1:8" hidden="1" x14ac:dyDescent="0.25"/>
    <row r="317" spans="1:8" hidden="1" x14ac:dyDescent="0.25">
      <c r="A317" s="92" t="s">
        <v>62</v>
      </c>
    </row>
    <row r="318" spans="1:8" ht="28.5" hidden="1" x14ac:dyDescent="0.25">
      <c r="A318" s="103" t="s">
        <v>63</v>
      </c>
      <c r="B318" s="104" t="s">
        <v>0</v>
      </c>
      <c r="C318" s="104" t="s">
        <v>64</v>
      </c>
      <c r="D318" s="104" t="s">
        <v>65</v>
      </c>
      <c r="E318" s="104" t="s">
        <v>66</v>
      </c>
      <c r="F318" s="105" t="s">
        <v>67</v>
      </c>
      <c r="G318" s="105" t="s">
        <v>68</v>
      </c>
      <c r="H318" s="104" t="s">
        <v>69</v>
      </c>
    </row>
    <row r="319" spans="1:8" hidden="1" x14ac:dyDescent="0.25">
      <c r="A319" s="106" t="s">
        <v>482</v>
      </c>
      <c r="B319" s="107" t="s">
        <v>483</v>
      </c>
      <c r="C319" s="108"/>
      <c r="D319" s="108"/>
      <c r="E319" s="109"/>
      <c r="F319" s="110"/>
      <c r="G319" s="110"/>
      <c r="H319" s="108"/>
    </row>
    <row r="320" spans="1:8" ht="46.5" hidden="1" customHeight="1" x14ac:dyDescent="0.25">
      <c r="A320" s="111" t="s">
        <v>484</v>
      </c>
      <c r="B320" s="124" t="s">
        <v>483</v>
      </c>
      <c r="C320" s="108">
        <v>3</v>
      </c>
      <c r="D320" s="108"/>
      <c r="E320" s="109" t="s">
        <v>1</v>
      </c>
      <c r="F320" s="112"/>
      <c r="G320" s="110" t="str">
        <f>IF(ISBLANK(F320),"", PRODUCT(C320,F320))</f>
        <v/>
      </c>
      <c r="H320" s="207"/>
    </row>
    <row r="321" spans="1:8" hidden="1" x14ac:dyDescent="0.25">
      <c r="A321" s="111" t="s">
        <v>485</v>
      </c>
      <c r="B321" s="124" t="s">
        <v>486</v>
      </c>
      <c r="C321" s="108"/>
      <c r="D321" s="113" t="s">
        <v>230</v>
      </c>
      <c r="E321" s="109"/>
      <c r="F321" s="110"/>
      <c r="G321" s="110"/>
      <c r="H321" s="108"/>
    </row>
    <row r="322" spans="1:8" hidden="1" x14ac:dyDescent="0.25">
      <c r="A322" s="111" t="s">
        <v>487</v>
      </c>
      <c r="B322" s="124" t="s">
        <v>488</v>
      </c>
      <c r="C322" s="108"/>
      <c r="D322" s="113" t="s">
        <v>230</v>
      </c>
      <c r="E322" s="109"/>
      <c r="F322" s="110"/>
      <c r="G322" s="110"/>
      <c r="H322" s="108"/>
    </row>
    <row r="323" spans="1:8" hidden="1" x14ac:dyDescent="0.25">
      <c r="F323" s="105" t="s">
        <v>70</v>
      </c>
      <c r="G323" s="105" t="str">
        <f>IF((COUNT(C320:C322)&lt;&gt;COUNT(G320:G322)),"", ROUND(SUM(G320:G322),2))</f>
        <v/>
      </c>
      <c r="H323" s="114" t="str">
        <f>IF((COUNT(C320:C322)&lt;&gt;COUNT(G320:G322)),"Neužpildytos visų objektų kainos", "")</f>
        <v>Neužpildytos visų objektų kainos</v>
      </c>
    </row>
    <row r="324" spans="1:8" hidden="1" x14ac:dyDescent="0.25">
      <c r="D324" s="103" t="s">
        <v>71</v>
      </c>
      <c r="E324" s="125"/>
      <c r="F324" s="105" t="s">
        <v>72</v>
      </c>
      <c r="G324" s="105" t="str">
        <f>IF(OR(G323="",E324=""),"", ROUND(PRODUCT(E324,G323)/100,2))</f>
        <v/>
      </c>
      <c r="H324" s="114" t="str">
        <f>IF(E324="", "Nurodykite taikomą PVM dydį", "")</f>
        <v>Nurodykite taikomą PVM dydį</v>
      </c>
    </row>
    <row r="325" spans="1:8" hidden="1" x14ac:dyDescent="0.25">
      <c r="F325" s="105" t="s">
        <v>73</v>
      </c>
      <c r="G325" s="105">
        <f>IF(ISBLANK(G324), "", ROUND(SUM(G323:G324),2))</f>
        <v>0</v>
      </c>
    </row>
    <row r="326" spans="1:8" hidden="1" x14ac:dyDescent="0.25"/>
    <row r="327" spans="1:8" hidden="1" x14ac:dyDescent="0.25"/>
    <row r="328" spans="1:8" hidden="1" x14ac:dyDescent="0.25"/>
    <row r="329" spans="1:8" hidden="1" x14ac:dyDescent="0.25">
      <c r="A329" s="92" t="s">
        <v>489</v>
      </c>
      <c r="B329" s="95" t="s">
        <v>490</v>
      </c>
    </row>
    <row r="330" spans="1:8" hidden="1" x14ac:dyDescent="0.25"/>
    <row r="331" spans="1:8" hidden="1" x14ac:dyDescent="0.25">
      <c r="A331" s="92" t="s">
        <v>62</v>
      </c>
    </row>
    <row r="332" spans="1:8" ht="28.5" hidden="1" x14ac:dyDescent="0.25">
      <c r="A332" s="103" t="s">
        <v>63</v>
      </c>
      <c r="B332" s="104" t="s">
        <v>0</v>
      </c>
      <c r="C332" s="104" t="s">
        <v>64</v>
      </c>
      <c r="D332" s="104" t="s">
        <v>65</v>
      </c>
      <c r="E332" s="104" t="s">
        <v>66</v>
      </c>
      <c r="F332" s="105" t="s">
        <v>67</v>
      </c>
      <c r="G332" s="105" t="s">
        <v>68</v>
      </c>
      <c r="H332" s="104" t="s">
        <v>69</v>
      </c>
    </row>
    <row r="333" spans="1:8" hidden="1" x14ac:dyDescent="0.25">
      <c r="A333" s="106" t="s">
        <v>491</v>
      </c>
      <c r="B333" s="107" t="s">
        <v>492</v>
      </c>
      <c r="C333" s="108"/>
      <c r="D333" s="108"/>
      <c r="E333" s="109"/>
      <c r="F333" s="110"/>
      <c r="G333" s="110"/>
      <c r="H333" s="108"/>
    </row>
    <row r="334" spans="1:8" ht="41.25" hidden="1" customHeight="1" x14ac:dyDescent="0.25">
      <c r="A334" s="111" t="s">
        <v>493</v>
      </c>
      <c r="B334" s="124" t="s">
        <v>492</v>
      </c>
      <c r="C334" s="108">
        <v>5</v>
      </c>
      <c r="D334" s="108"/>
      <c r="E334" s="109" t="s">
        <v>1</v>
      </c>
      <c r="F334" s="112"/>
      <c r="G334" s="110" t="str">
        <f>IF(ISBLANK(F334),"", PRODUCT(C334,F334))</f>
        <v/>
      </c>
      <c r="H334" s="207"/>
    </row>
    <row r="335" spans="1:8" hidden="1" x14ac:dyDescent="0.25">
      <c r="A335" s="111" t="s">
        <v>494</v>
      </c>
      <c r="B335" s="124" t="s">
        <v>495</v>
      </c>
      <c r="C335" s="108"/>
      <c r="D335" s="113" t="s">
        <v>230</v>
      </c>
      <c r="E335" s="109"/>
      <c r="F335" s="110"/>
      <c r="G335" s="110"/>
      <c r="H335" s="108"/>
    </row>
    <row r="336" spans="1:8" hidden="1" x14ac:dyDescent="0.25">
      <c r="A336" s="111" t="s">
        <v>496</v>
      </c>
      <c r="B336" s="124" t="s">
        <v>383</v>
      </c>
      <c r="C336" s="108"/>
      <c r="D336" s="113" t="s">
        <v>230</v>
      </c>
      <c r="E336" s="109"/>
      <c r="F336" s="110"/>
      <c r="G336" s="110"/>
      <c r="H336" s="108"/>
    </row>
    <row r="337" spans="1:8" hidden="1" x14ac:dyDescent="0.25">
      <c r="F337" s="105" t="s">
        <v>70</v>
      </c>
      <c r="G337" s="105" t="str">
        <f>IF((COUNT(C334:C336)&lt;&gt;COUNT(G334:G336)),"", ROUND(SUM(G334:G336),2))</f>
        <v/>
      </c>
      <c r="H337" s="114" t="str">
        <f>IF((COUNT(C334:C336)&lt;&gt;COUNT(G334:G336)),"Neužpildytos visų objektų kainos", "")</f>
        <v>Neužpildytos visų objektų kainos</v>
      </c>
    </row>
    <row r="338" spans="1:8" hidden="1" x14ac:dyDescent="0.25">
      <c r="D338" s="103" t="s">
        <v>71</v>
      </c>
      <c r="E338" s="125"/>
      <c r="F338" s="105" t="s">
        <v>72</v>
      </c>
      <c r="G338" s="105" t="str">
        <f>IF(OR(G337="",E338=""),"", ROUND(PRODUCT(E338,G337)/100,2))</f>
        <v/>
      </c>
      <c r="H338" s="114" t="str">
        <f>IF(E338="", "Nurodykite taikomą PVM dydį", "")</f>
        <v>Nurodykite taikomą PVM dydį</v>
      </c>
    </row>
    <row r="339" spans="1:8" hidden="1" x14ac:dyDescent="0.25">
      <c r="F339" s="105" t="s">
        <v>73</v>
      </c>
      <c r="G339" s="105">
        <f>IF(ISBLANK(G338), "", ROUND(SUM(G337:G338),2))</f>
        <v>0</v>
      </c>
    </row>
    <row r="340" spans="1:8" hidden="1" x14ac:dyDescent="0.25"/>
    <row r="341" spans="1:8" hidden="1" x14ac:dyDescent="0.25"/>
    <row r="342" spans="1:8" hidden="1" x14ac:dyDescent="0.25"/>
    <row r="343" spans="1:8" hidden="1" x14ac:dyDescent="0.25">
      <c r="A343" s="92" t="s">
        <v>497</v>
      </c>
      <c r="B343" s="95" t="s">
        <v>498</v>
      </c>
    </row>
    <row r="344" spans="1:8" hidden="1" x14ac:dyDescent="0.25"/>
    <row r="345" spans="1:8" hidden="1" x14ac:dyDescent="0.25">
      <c r="A345" s="92" t="s">
        <v>62</v>
      </c>
    </row>
    <row r="346" spans="1:8" ht="37.5" hidden="1" customHeight="1" x14ac:dyDescent="0.25">
      <c r="A346" s="103" t="s">
        <v>63</v>
      </c>
      <c r="B346" s="104" t="s">
        <v>0</v>
      </c>
      <c r="C346" s="104" t="s">
        <v>64</v>
      </c>
      <c r="D346" s="104" t="s">
        <v>65</v>
      </c>
      <c r="E346" s="104" t="s">
        <v>66</v>
      </c>
      <c r="F346" s="105" t="s">
        <v>67</v>
      </c>
      <c r="G346" s="105" t="s">
        <v>68</v>
      </c>
      <c r="H346" s="104" t="s">
        <v>69</v>
      </c>
    </row>
    <row r="347" spans="1:8" hidden="1" x14ac:dyDescent="0.25">
      <c r="A347" s="106" t="s">
        <v>499</v>
      </c>
      <c r="B347" s="107" t="s">
        <v>500</v>
      </c>
      <c r="C347" s="108"/>
      <c r="D347" s="108"/>
      <c r="E347" s="109"/>
      <c r="F347" s="110"/>
      <c r="G347" s="110"/>
      <c r="H347" s="108"/>
    </row>
    <row r="348" spans="1:8" ht="41.25" hidden="1" customHeight="1" x14ac:dyDescent="0.25">
      <c r="A348" s="111" t="s">
        <v>501</v>
      </c>
      <c r="B348" s="124" t="s">
        <v>500</v>
      </c>
      <c r="C348" s="108">
        <v>4</v>
      </c>
      <c r="D348" s="108"/>
      <c r="E348" s="109" t="s">
        <v>1</v>
      </c>
      <c r="F348" s="112"/>
      <c r="G348" s="110" t="str">
        <f>IF(ISBLANK(F348),"", PRODUCT(C348,F348))</f>
        <v/>
      </c>
      <c r="H348" s="207"/>
    </row>
    <row r="349" spans="1:8" ht="30" hidden="1" x14ac:dyDescent="0.25">
      <c r="A349" s="111" t="s">
        <v>502</v>
      </c>
      <c r="B349" s="124" t="s">
        <v>503</v>
      </c>
      <c r="C349" s="108"/>
      <c r="D349" s="113" t="s">
        <v>230</v>
      </c>
      <c r="E349" s="109"/>
      <c r="F349" s="110"/>
      <c r="G349" s="110"/>
      <c r="H349" s="108"/>
    </row>
    <row r="350" spans="1:8" hidden="1" x14ac:dyDescent="0.25">
      <c r="A350" s="111" t="s">
        <v>504</v>
      </c>
      <c r="B350" s="124" t="s">
        <v>505</v>
      </c>
      <c r="C350" s="108"/>
      <c r="D350" s="113" t="s">
        <v>230</v>
      </c>
      <c r="E350" s="109"/>
      <c r="F350" s="110"/>
      <c r="G350" s="110"/>
      <c r="H350" s="108"/>
    </row>
    <row r="351" spans="1:8" hidden="1" x14ac:dyDescent="0.25">
      <c r="F351" s="105" t="s">
        <v>70</v>
      </c>
      <c r="G351" s="105" t="str">
        <f>IF((COUNT(C348:C350)&lt;&gt;COUNT(G348:G350)),"", ROUND(SUM(G348:G350),2))</f>
        <v/>
      </c>
      <c r="H351" s="114" t="str">
        <f>IF((COUNT(C348:C350)&lt;&gt;COUNT(G348:G350)),"Neužpildytos visų objektų kainos", "")</f>
        <v>Neužpildytos visų objektų kainos</v>
      </c>
    </row>
    <row r="352" spans="1:8" hidden="1" x14ac:dyDescent="0.25">
      <c r="D352" s="103" t="s">
        <v>71</v>
      </c>
      <c r="E352" s="125"/>
      <c r="F352" s="105" t="s">
        <v>72</v>
      </c>
      <c r="G352" s="105" t="str">
        <f>IF(OR(G351="",E352=""),"", ROUND(PRODUCT(E352,G351)/100,2))</f>
        <v/>
      </c>
      <c r="H352" s="114" t="str">
        <f>IF(E352="", "Nurodykite taikomą PVM dydį", "")</f>
        <v>Nurodykite taikomą PVM dydį</v>
      </c>
    </row>
    <row r="353" spans="1:8" hidden="1" x14ac:dyDescent="0.25">
      <c r="F353" s="105" t="s">
        <v>73</v>
      </c>
      <c r="G353" s="105">
        <f>IF(ISBLANK(G352), "", ROUND(SUM(G351:G352),2))</f>
        <v>0</v>
      </c>
    </row>
    <row r="354" spans="1:8" hidden="1" x14ac:dyDescent="0.25"/>
    <row r="355" spans="1:8" hidden="1" x14ac:dyDescent="0.25"/>
    <row r="356" spans="1:8" ht="51.75" customHeight="1" x14ac:dyDescent="0.25">
      <c r="A356" s="185" t="s">
        <v>74</v>
      </c>
      <c r="B356" s="185"/>
      <c r="C356" s="185"/>
      <c r="D356" s="185"/>
      <c r="E356" s="185"/>
      <c r="F356" s="185"/>
      <c r="G356" s="185"/>
      <c r="H356" s="185"/>
    </row>
    <row r="357" spans="1:8" ht="23.25" customHeight="1" x14ac:dyDescent="0.25">
      <c r="A357" s="130" t="s">
        <v>75</v>
      </c>
      <c r="B357" s="130"/>
      <c r="C357" s="130"/>
      <c r="D357" s="130"/>
      <c r="E357" s="130"/>
      <c r="F357" s="115"/>
      <c r="G357" s="115"/>
      <c r="H357" s="130"/>
    </row>
    <row r="358" spans="1:8" ht="26.25" hidden="1" customHeight="1" x14ac:dyDescent="0.25">
      <c r="A358" s="92" t="s">
        <v>223</v>
      </c>
      <c r="B358" s="95" t="s">
        <v>224</v>
      </c>
    </row>
    <row r="359" spans="1:8" hidden="1" x14ac:dyDescent="0.25"/>
    <row r="360" spans="1:8" hidden="1" x14ac:dyDescent="0.25">
      <c r="A360" s="92" t="s">
        <v>62</v>
      </c>
    </row>
    <row r="361" spans="1:8" s="88" customFormat="1" ht="39" hidden="1" customHeight="1" x14ac:dyDescent="0.25">
      <c r="A361" s="103" t="s">
        <v>63</v>
      </c>
      <c r="B361" s="104" t="s">
        <v>0</v>
      </c>
      <c r="C361" s="104" t="s">
        <v>64</v>
      </c>
      <c r="D361" s="104" t="s">
        <v>65</v>
      </c>
      <c r="E361" s="104" t="s">
        <v>66</v>
      </c>
      <c r="F361" s="105" t="s">
        <v>67</v>
      </c>
      <c r="G361" s="105" t="s">
        <v>68</v>
      </c>
      <c r="H361" s="104" t="s">
        <v>69</v>
      </c>
    </row>
    <row r="362" spans="1:8" hidden="1" x14ac:dyDescent="0.25">
      <c r="A362" s="106" t="s">
        <v>225</v>
      </c>
      <c r="B362" s="107" t="s">
        <v>226</v>
      </c>
      <c r="C362" s="108"/>
      <c r="D362" s="108"/>
      <c r="E362" s="109"/>
      <c r="F362" s="110"/>
      <c r="G362" s="110"/>
      <c r="H362" s="108"/>
    </row>
    <row r="363" spans="1:8" ht="63.75" hidden="1" customHeight="1" x14ac:dyDescent="0.25">
      <c r="A363" s="111" t="s">
        <v>227</v>
      </c>
      <c r="B363" s="124" t="s">
        <v>226</v>
      </c>
      <c r="C363" s="108">
        <v>8</v>
      </c>
      <c r="D363" s="108"/>
      <c r="E363" s="109" t="s">
        <v>1</v>
      </c>
      <c r="F363" s="112"/>
      <c r="G363" s="110" t="str">
        <f>IF(ISBLANK(F363),"", PRODUCT(C363,F363))</f>
        <v/>
      </c>
      <c r="H363" s="207"/>
    </row>
    <row r="364" spans="1:8" hidden="1" x14ac:dyDescent="0.25">
      <c r="A364" s="111" t="s">
        <v>228</v>
      </c>
      <c r="B364" s="124" t="s">
        <v>229</v>
      </c>
      <c r="C364" s="108"/>
      <c r="D364" s="113" t="s">
        <v>230</v>
      </c>
      <c r="E364" s="109"/>
      <c r="F364" s="110"/>
      <c r="G364" s="110"/>
      <c r="H364" s="108"/>
    </row>
    <row r="365" spans="1:8" hidden="1" x14ac:dyDescent="0.25">
      <c r="A365" s="111" t="s">
        <v>231</v>
      </c>
      <c r="B365" s="124" t="s">
        <v>232</v>
      </c>
      <c r="C365" s="108"/>
      <c r="D365" s="113" t="s">
        <v>230</v>
      </c>
      <c r="E365" s="109"/>
      <c r="F365" s="110"/>
      <c r="G365" s="110"/>
      <c r="H365" s="108"/>
    </row>
    <row r="366" spans="1:8" ht="30" hidden="1" x14ac:dyDescent="0.25">
      <c r="A366" s="111" t="s">
        <v>233</v>
      </c>
      <c r="B366" s="124" t="s">
        <v>234</v>
      </c>
      <c r="C366" s="108"/>
      <c r="D366" s="113" t="s">
        <v>235</v>
      </c>
      <c r="E366" s="109" t="s">
        <v>236</v>
      </c>
      <c r="F366" s="110"/>
      <c r="G366" s="110"/>
      <c r="H366" s="108"/>
    </row>
    <row r="367" spans="1:8" hidden="1" x14ac:dyDescent="0.25">
      <c r="A367" s="111" t="s">
        <v>237</v>
      </c>
      <c r="B367" s="124" t="s">
        <v>238</v>
      </c>
      <c r="C367" s="108"/>
      <c r="D367" s="113" t="s">
        <v>230</v>
      </c>
      <c r="E367" s="109"/>
      <c r="F367" s="110"/>
      <c r="G367" s="110"/>
      <c r="H367" s="108"/>
    </row>
    <row r="368" spans="1:8" hidden="1" x14ac:dyDescent="0.25">
      <c r="F368" s="105" t="s">
        <v>70</v>
      </c>
      <c r="G368" s="105" t="str">
        <f>IF((COUNT(C363:C367)&lt;&gt;COUNT(G363:G367)),"", ROUND(SUM(G363:G367),2))</f>
        <v/>
      </c>
      <c r="H368" s="114" t="str">
        <f>IF((COUNT(C363:C367)&lt;&gt;COUNT(G363:G367)),"Neužpildytos visų objektų kainos", "")</f>
        <v>Neužpildytos visų objektų kainos</v>
      </c>
    </row>
    <row r="369" spans="1:8" hidden="1" x14ac:dyDescent="0.25">
      <c r="D369" s="103" t="s">
        <v>71</v>
      </c>
      <c r="E369" s="125"/>
      <c r="F369" s="105" t="s">
        <v>72</v>
      </c>
      <c r="G369" s="105" t="str">
        <f>IF(OR(G368="",E369=""),"", ROUND(PRODUCT(E369,G368)/100,2))</f>
        <v/>
      </c>
      <c r="H369" s="114" t="str">
        <f>IF(E369="", "Nurodykite taikomą PVM dydį", "")</f>
        <v>Nurodykite taikomą PVM dydį</v>
      </c>
    </row>
    <row r="370" spans="1:8" hidden="1" x14ac:dyDescent="0.25">
      <c r="F370" s="105" t="s">
        <v>73</v>
      </c>
      <c r="G370" s="105">
        <f>IF(ISBLANK(G369), "", ROUND(SUM(G368:G369),2))</f>
        <v>0</v>
      </c>
    </row>
    <row r="371" spans="1:8" hidden="1" x14ac:dyDescent="0.25"/>
    <row r="372" spans="1:8" hidden="1" x14ac:dyDescent="0.25"/>
    <row r="373" spans="1:8" hidden="1" x14ac:dyDescent="0.25"/>
    <row r="374" spans="1:8" hidden="1" x14ac:dyDescent="0.25">
      <c r="A374" s="92" t="s">
        <v>239</v>
      </c>
      <c r="B374" s="95" t="s">
        <v>240</v>
      </c>
    </row>
    <row r="375" spans="1:8" hidden="1" x14ac:dyDescent="0.25"/>
    <row r="376" spans="1:8" hidden="1" x14ac:dyDescent="0.25">
      <c r="A376" s="92" t="s">
        <v>62</v>
      </c>
    </row>
    <row r="377" spans="1:8" ht="28.5" hidden="1" x14ac:dyDescent="0.25">
      <c r="A377" s="103" t="s">
        <v>63</v>
      </c>
      <c r="B377" s="104" t="s">
        <v>0</v>
      </c>
      <c r="C377" s="104" t="s">
        <v>64</v>
      </c>
      <c r="D377" s="104" t="s">
        <v>65</v>
      </c>
      <c r="E377" s="104" t="s">
        <v>66</v>
      </c>
      <c r="F377" s="105" t="s">
        <v>67</v>
      </c>
      <c r="G377" s="105" t="s">
        <v>68</v>
      </c>
      <c r="H377" s="104" t="s">
        <v>69</v>
      </c>
    </row>
    <row r="378" spans="1:8" hidden="1" x14ac:dyDescent="0.25">
      <c r="A378" s="106" t="s">
        <v>241</v>
      </c>
      <c r="B378" s="107" t="s">
        <v>242</v>
      </c>
      <c r="C378" s="108"/>
      <c r="D378" s="108"/>
      <c r="E378" s="109"/>
      <c r="F378" s="110"/>
      <c r="G378" s="110"/>
      <c r="H378" s="108"/>
    </row>
    <row r="379" spans="1:8" ht="35.25" hidden="1" customHeight="1" x14ac:dyDescent="0.25">
      <c r="A379" s="111" t="s">
        <v>243</v>
      </c>
      <c r="B379" s="124" t="s">
        <v>242</v>
      </c>
      <c r="C379" s="108">
        <v>15</v>
      </c>
      <c r="D379" s="108"/>
      <c r="E379" s="109" t="s">
        <v>1</v>
      </c>
      <c r="F379" s="112"/>
      <c r="G379" s="110" t="str">
        <f>IF(ISBLANK(F379),"", PRODUCT(C379,F379))</f>
        <v/>
      </c>
      <c r="H379" s="207"/>
    </row>
    <row r="380" spans="1:8" hidden="1" x14ac:dyDescent="0.25">
      <c r="A380" s="111" t="s">
        <v>244</v>
      </c>
      <c r="B380" s="124" t="s">
        <v>245</v>
      </c>
      <c r="C380" s="108"/>
      <c r="D380" s="113" t="s">
        <v>230</v>
      </c>
      <c r="E380" s="109"/>
      <c r="F380" s="110"/>
      <c r="G380" s="110"/>
      <c r="H380" s="108"/>
    </row>
    <row r="381" spans="1:8" hidden="1" x14ac:dyDescent="0.25">
      <c r="A381" s="111" t="s">
        <v>246</v>
      </c>
      <c r="B381" s="124" t="s">
        <v>247</v>
      </c>
      <c r="C381" s="108"/>
      <c r="D381" s="113" t="s">
        <v>230</v>
      </c>
      <c r="E381" s="109"/>
      <c r="F381" s="110"/>
      <c r="G381" s="110"/>
      <c r="H381" s="108"/>
    </row>
    <row r="382" spans="1:8" hidden="1" x14ac:dyDescent="0.25">
      <c r="F382" s="105" t="s">
        <v>70</v>
      </c>
      <c r="G382" s="105" t="str">
        <f>IF((COUNT(C379:C381)&lt;&gt;COUNT(G379:G381)),"", ROUND(SUM(G379:G381),2))</f>
        <v/>
      </c>
      <c r="H382" s="114" t="str">
        <f>IF((COUNT(C379:C381)&lt;&gt;COUNT(G379:G381)),"Neužpildytos visų objektų kainos", "")</f>
        <v>Neužpildytos visų objektų kainos</v>
      </c>
    </row>
    <row r="383" spans="1:8" hidden="1" x14ac:dyDescent="0.25">
      <c r="D383" s="103" t="s">
        <v>71</v>
      </c>
      <c r="E383" s="125"/>
      <c r="F383" s="105" t="s">
        <v>72</v>
      </c>
      <c r="G383" s="105" t="str">
        <f>IF(OR(G382="",E383=""),"", ROUND(PRODUCT(E383,G382)/100,2))</f>
        <v/>
      </c>
      <c r="H383" s="114" t="str">
        <f>IF(E383="", "Nurodykite taikomą PVM dydį", "")</f>
        <v>Nurodykite taikomą PVM dydį</v>
      </c>
    </row>
    <row r="384" spans="1:8" hidden="1" x14ac:dyDescent="0.25">
      <c r="F384" s="105" t="s">
        <v>73</v>
      </c>
      <c r="G384" s="105">
        <f>IF(ISBLANK(G383), "", ROUND(SUM(G382:G383),2))</f>
        <v>0</v>
      </c>
    </row>
    <row r="385" spans="1:8" hidden="1" x14ac:dyDescent="0.25"/>
    <row r="386" spans="1:8" hidden="1" x14ac:dyDescent="0.25"/>
    <row r="387" spans="1:8" hidden="1" x14ac:dyDescent="0.25"/>
    <row r="388" spans="1:8" ht="28.5" hidden="1" x14ac:dyDescent="0.25">
      <c r="A388" s="92" t="s">
        <v>248</v>
      </c>
      <c r="B388" s="95" t="s">
        <v>249</v>
      </c>
    </row>
    <row r="389" spans="1:8" hidden="1" x14ac:dyDescent="0.25"/>
    <row r="390" spans="1:8" hidden="1" x14ac:dyDescent="0.25">
      <c r="A390" s="92" t="s">
        <v>62</v>
      </c>
    </row>
    <row r="391" spans="1:8" ht="28.5" hidden="1" x14ac:dyDescent="0.25">
      <c r="A391" s="103" t="s">
        <v>63</v>
      </c>
      <c r="B391" s="104" t="s">
        <v>0</v>
      </c>
      <c r="C391" s="104" t="s">
        <v>64</v>
      </c>
      <c r="D391" s="104" t="s">
        <v>65</v>
      </c>
      <c r="E391" s="104" t="s">
        <v>66</v>
      </c>
      <c r="F391" s="105" t="s">
        <v>67</v>
      </c>
      <c r="G391" s="105" t="s">
        <v>68</v>
      </c>
      <c r="H391" s="104" t="s">
        <v>69</v>
      </c>
    </row>
    <row r="392" spans="1:8" hidden="1" x14ac:dyDescent="0.25">
      <c r="A392" s="106" t="s">
        <v>250</v>
      </c>
      <c r="B392" s="107" t="s">
        <v>251</v>
      </c>
      <c r="C392" s="108"/>
      <c r="D392" s="108"/>
      <c r="E392" s="109"/>
      <c r="F392" s="110"/>
      <c r="G392" s="110"/>
      <c r="H392" s="108"/>
    </row>
    <row r="393" spans="1:8" ht="38.25" hidden="1" customHeight="1" x14ac:dyDescent="0.25">
      <c r="A393" s="111" t="s">
        <v>252</v>
      </c>
      <c r="B393" s="124" t="s">
        <v>251</v>
      </c>
      <c r="C393" s="108">
        <v>4</v>
      </c>
      <c r="D393" s="108"/>
      <c r="E393" s="109" t="s">
        <v>1</v>
      </c>
      <c r="F393" s="112"/>
      <c r="G393" s="110" t="str">
        <f>IF(ISBLANK(F393),"", PRODUCT(C393,F393))</f>
        <v/>
      </c>
      <c r="H393" s="207"/>
    </row>
    <row r="394" spans="1:8" hidden="1" x14ac:dyDescent="0.25">
      <c r="A394" s="111" t="s">
        <v>253</v>
      </c>
      <c r="B394" s="124" t="s">
        <v>254</v>
      </c>
      <c r="C394" s="108"/>
      <c r="D394" s="113" t="s">
        <v>230</v>
      </c>
      <c r="E394" s="109"/>
      <c r="F394" s="110"/>
      <c r="G394" s="110"/>
      <c r="H394" s="108"/>
    </row>
    <row r="395" spans="1:8" hidden="1" x14ac:dyDescent="0.25">
      <c r="A395" s="111" t="s">
        <v>255</v>
      </c>
      <c r="B395" s="124" t="s">
        <v>256</v>
      </c>
      <c r="C395" s="108"/>
      <c r="D395" s="113" t="s">
        <v>230</v>
      </c>
      <c r="E395" s="109"/>
      <c r="F395" s="110"/>
      <c r="G395" s="110"/>
      <c r="H395" s="108"/>
    </row>
    <row r="396" spans="1:8" hidden="1" x14ac:dyDescent="0.25">
      <c r="A396" s="111" t="s">
        <v>257</v>
      </c>
      <c r="B396" s="124" t="s">
        <v>258</v>
      </c>
      <c r="C396" s="108"/>
      <c r="D396" s="113" t="s">
        <v>230</v>
      </c>
      <c r="E396" s="109"/>
      <c r="F396" s="110"/>
      <c r="G396" s="110"/>
      <c r="H396" s="108"/>
    </row>
    <row r="397" spans="1:8" hidden="1" x14ac:dyDescent="0.25">
      <c r="A397" s="111" t="s">
        <v>259</v>
      </c>
      <c r="B397" s="124" t="s">
        <v>260</v>
      </c>
      <c r="C397" s="108"/>
      <c r="D397" s="113" t="s">
        <v>230</v>
      </c>
      <c r="E397" s="109"/>
      <c r="F397" s="110"/>
      <c r="G397" s="110"/>
      <c r="H397" s="108"/>
    </row>
    <row r="398" spans="1:8" hidden="1" x14ac:dyDescent="0.25">
      <c r="F398" s="105" t="s">
        <v>70</v>
      </c>
      <c r="G398" s="105" t="str">
        <f>IF((COUNT(C393:C397)&lt;&gt;COUNT(G393:G397)),"", ROUND(SUM(G393:G397),2))</f>
        <v/>
      </c>
      <c r="H398" s="114" t="str">
        <f>IF((COUNT(C393:C397)&lt;&gt;COUNT(G393:G397)),"Neužpildytos visų objektų kainos", "")</f>
        <v>Neužpildytos visų objektų kainos</v>
      </c>
    </row>
    <row r="399" spans="1:8" hidden="1" x14ac:dyDescent="0.25">
      <c r="D399" s="103" t="s">
        <v>71</v>
      </c>
      <c r="E399" s="125"/>
      <c r="F399" s="105" t="s">
        <v>72</v>
      </c>
      <c r="G399" s="105" t="str">
        <f>IF(OR(G398="",E399=""),"", ROUND(PRODUCT(E399,G398)/100,2))</f>
        <v/>
      </c>
      <c r="H399" s="114" t="str">
        <f>IF(E399="", "Nurodykite taikomą PVM dydį", "")</f>
        <v>Nurodykite taikomą PVM dydį</v>
      </c>
    </row>
    <row r="400" spans="1:8" hidden="1" x14ac:dyDescent="0.25">
      <c r="F400" s="105" t="s">
        <v>73</v>
      </c>
      <c r="G400" s="105">
        <f>IF(ISBLANK(G399), "", ROUND(SUM(G398:G399),2))</f>
        <v>0</v>
      </c>
    </row>
    <row r="401" spans="1:8" hidden="1" x14ac:dyDescent="0.25"/>
    <row r="402" spans="1:8" hidden="1" x14ac:dyDescent="0.25"/>
    <row r="403" spans="1:8" hidden="1" x14ac:dyDescent="0.25"/>
    <row r="404" spans="1:8" hidden="1" x14ac:dyDescent="0.25">
      <c r="A404" s="92" t="s">
        <v>261</v>
      </c>
      <c r="B404" s="95" t="s">
        <v>262</v>
      </c>
    </row>
    <row r="405" spans="1:8" hidden="1" x14ac:dyDescent="0.25"/>
    <row r="406" spans="1:8" hidden="1" x14ac:dyDescent="0.25">
      <c r="A406" s="92" t="s">
        <v>62</v>
      </c>
    </row>
    <row r="407" spans="1:8" ht="28.5" hidden="1" x14ac:dyDescent="0.25">
      <c r="A407" s="103" t="s">
        <v>63</v>
      </c>
      <c r="B407" s="104" t="s">
        <v>0</v>
      </c>
      <c r="C407" s="104" t="s">
        <v>64</v>
      </c>
      <c r="D407" s="104" t="s">
        <v>65</v>
      </c>
      <c r="E407" s="104" t="s">
        <v>66</v>
      </c>
      <c r="F407" s="105" t="s">
        <v>67</v>
      </c>
      <c r="G407" s="105" t="s">
        <v>68</v>
      </c>
      <c r="H407" s="104" t="s">
        <v>69</v>
      </c>
    </row>
    <row r="408" spans="1:8" hidden="1" x14ac:dyDescent="0.25">
      <c r="A408" s="106" t="s">
        <v>263</v>
      </c>
      <c r="B408" s="107" t="s">
        <v>264</v>
      </c>
      <c r="C408" s="108"/>
      <c r="D408" s="108"/>
      <c r="E408" s="109"/>
      <c r="F408" s="110"/>
      <c r="G408" s="110"/>
      <c r="H408" s="108"/>
    </row>
    <row r="409" spans="1:8" ht="35.25" hidden="1" customHeight="1" x14ac:dyDescent="0.25">
      <c r="A409" s="111" t="s">
        <v>265</v>
      </c>
      <c r="B409" s="124" t="s">
        <v>264</v>
      </c>
      <c r="C409" s="108">
        <v>5</v>
      </c>
      <c r="D409" s="108"/>
      <c r="E409" s="109" t="s">
        <v>1</v>
      </c>
      <c r="F409" s="112"/>
      <c r="G409" s="110" t="str">
        <f>IF(ISBLANK(F409),"", PRODUCT(C409,F409))</f>
        <v/>
      </c>
      <c r="H409" s="207"/>
    </row>
    <row r="410" spans="1:8" hidden="1" x14ac:dyDescent="0.25">
      <c r="A410" s="111" t="s">
        <v>266</v>
      </c>
      <c r="B410" s="124" t="s">
        <v>267</v>
      </c>
      <c r="C410" s="108"/>
      <c r="D410" s="113" t="s">
        <v>230</v>
      </c>
      <c r="E410" s="109"/>
      <c r="F410" s="110"/>
      <c r="G410" s="110"/>
      <c r="H410" s="108"/>
    </row>
    <row r="411" spans="1:8" hidden="1" x14ac:dyDescent="0.25">
      <c r="A411" s="111" t="s">
        <v>268</v>
      </c>
      <c r="B411" s="124" t="s">
        <v>269</v>
      </c>
      <c r="C411" s="108"/>
      <c r="D411" s="113" t="s">
        <v>230</v>
      </c>
      <c r="E411" s="109"/>
      <c r="F411" s="110"/>
      <c r="G411" s="110"/>
      <c r="H411" s="108"/>
    </row>
    <row r="412" spans="1:8" hidden="1" x14ac:dyDescent="0.25">
      <c r="F412" s="105" t="s">
        <v>70</v>
      </c>
      <c r="G412" s="105" t="str">
        <f>IF((COUNT(C409:C411)&lt;&gt;COUNT(G409:G411)),"", ROUND(SUM(G409:G411),2))</f>
        <v/>
      </c>
      <c r="H412" s="114" t="str">
        <f>IF((COUNT(C409:C411)&lt;&gt;COUNT(G409:G411)),"Neužpildytos visų objektų kainos", "")</f>
        <v>Neužpildytos visų objektų kainos</v>
      </c>
    </row>
    <row r="413" spans="1:8" hidden="1" x14ac:dyDescent="0.25">
      <c r="D413" s="103" t="s">
        <v>71</v>
      </c>
      <c r="E413" s="125"/>
      <c r="F413" s="105" t="s">
        <v>72</v>
      </c>
      <c r="G413" s="105" t="str">
        <f>IF(OR(G412="",E413=""),"", ROUND(PRODUCT(E413,G412)/100,2))</f>
        <v/>
      </c>
      <c r="H413" s="114" t="str">
        <f>IF(E413="", "Nurodykite taikomą PVM dydį", "")</f>
        <v>Nurodykite taikomą PVM dydį</v>
      </c>
    </row>
    <row r="414" spans="1:8" hidden="1" x14ac:dyDescent="0.25">
      <c r="F414" s="105" t="s">
        <v>73</v>
      </c>
      <c r="G414" s="105">
        <f>IF(ISBLANK(G413), "", ROUND(SUM(G412:G413),2))</f>
        <v>0</v>
      </c>
    </row>
    <row r="415" spans="1:8" hidden="1" x14ac:dyDescent="0.25"/>
    <row r="416" spans="1:8" hidden="1" x14ac:dyDescent="0.25"/>
    <row r="417" spans="1:8" hidden="1" x14ac:dyDescent="0.25"/>
    <row r="418" spans="1:8" hidden="1" x14ac:dyDescent="0.25">
      <c r="A418" s="92" t="s">
        <v>270</v>
      </c>
      <c r="B418" s="95" t="s">
        <v>262</v>
      </c>
    </row>
    <row r="419" spans="1:8" hidden="1" x14ac:dyDescent="0.25"/>
    <row r="420" spans="1:8" hidden="1" x14ac:dyDescent="0.25">
      <c r="A420" s="92" t="s">
        <v>62</v>
      </c>
    </row>
    <row r="421" spans="1:8" ht="28.5" hidden="1" x14ac:dyDescent="0.25">
      <c r="A421" s="103" t="s">
        <v>63</v>
      </c>
      <c r="B421" s="104" t="s">
        <v>0</v>
      </c>
      <c r="C421" s="104" t="s">
        <v>64</v>
      </c>
      <c r="D421" s="104" t="s">
        <v>65</v>
      </c>
      <c r="E421" s="104" t="s">
        <v>66</v>
      </c>
      <c r="F421" s="105" t="s">
        <v>67</v>
      </c>
      <c r="G421" s="105" t="s">
        <v>68</v>
      </c>
      <c r="H421" s="104" t="s">
        <v>69</v>
      </c>
    </row>
    <row r="422" spans="1:8" hidden="1" x14ac:dyDescent="0.25">
      <c r="A422" s="106" t="s">
        <v>271</v>
      </c>
      <c r="B422" s="107" t="s">
        <v>264</v>
      </c>
      <c r="C422" s="108"/>
      <c r="D422" s="108"/>
      <c r="E422" s="109"/>
      <c r="F422" s="110"/>
      <c r="G422" s="110"/>
      <c r="H422" s="108"/>
    </row>
    <row r="423" spans="1:8" ht="36" hidden="1" customHeight="1" x14ac:dyDescent="0.25">
      <c r="A423" s="111" t="s">
        <v>272</v>
      </c>
      <c r="B423" s="124" t="s">
        <v>264</v>
      </c>
      <c r="C423" s="108">
        <v>4</v>
      </c>
      <c r="D423" s="108"/>
      <c r="E423" s="109" t="s">
        <v>1</v>
      </c>
      <c r="F423" s="112"/>
      <c r="G423" s="110" t="str">
        <f>IF(ISBLANK(F423),"", PRODUCT(C423,F423))</f>
        <v/>
      </c>
      <c r="H423" s="207"/>
    </row>
    <row r="424" spans="1:8" hidden="1" x14ac:dyDescent="0.25">
      <c r="A424" s="111" t="s">
        <v>273</v>
      </c>
      <c r="B424" s="124" t="s">
        <v>274</v>
      </c>
      <c r="C424" s="108"/>
      <c r="D424" s="113" t="s">
        <v>230</v>
      </c>
      <c r="E424" s="109"/>
      <c r="F424" s="110"/>
      <c r="G424" s="110"/>
      <c r="H424" s="108"/>
    </row>
    <row r="425" spans="1:8" hidden="1" x14ac:dyDescent="0.25">
      <c r="A425" s="111" t="s">
        <v>275</v>
      </c>
      <c r="B425" s="124" t="s">
        <v>276</v>
      </c>
      <c r="C425" s="108"/>
      <c r="D425" s="113" t="s">
        <v>230</v>
      </c>
      <c r="E425" s="109"/>
      <c r="F425" s="110"/>
      <c r="G425" s="110"/>
      <c r="H425" s="108"/>
    </row>
    <row r="426" spans="1:8" hidden="1" x14ac:dyDescent="0.25">
      <c r="A426" s="111" t="s">
        <v>277</v>
      </c>
      <c r="B426" s="124" t="s">
        <v>278</v>
      </c>
      <c r="C426" s="108"/>
      <c r="D426" s="113" t="s">
        <v>230</v>
      </c>
      <c r="E426" s="109"/>
      <c r="F426" s="110"/>
      <c r="G426" s="110"/>
      <c r="H426" s="108"/>
    </row>
    <row r="427" spans="1:8" hidden="1" x14ac:dyDescent="0.25">
      <c r="A427" s="111" t="s">
        <v>279</v>
      </c>
      <c r="B427" s="124" t="s">
        <v>280</v>
      </c>
      <c r="C427" s="108"/>
      <c r="D427" s="113" t="s">
        <v>230</v>
      </c>
      <c r="E427" s="109"/>
      <c r="F427" s="110"/>
      <c r="G427" s="110"/>
      <c r="H427" s="108"/>
    </row>
    <row r="428" spans="1:8" hidden="1" x14ac:dyDescent="0.25">
      <c r="F428" s="105" t="s">
        <v>70</v>
      </c>
      <c r="G428" s="105" t="str">
        <f>IF((COUNT(C423:C427)&lt;&gt;COUNT(G423:G427)),"", ROUND(SUM(G423:G427),2))</f>
        <v/>
      </c>
      <c r="H428" s="114" t="str">
        <f>IF((COUNT(C423:C427)&lt;&gt;COUNT(G423:G427)),"Neužpildytos visų objektų kainos", "")</f>
        <v>Neužpildytos visų objektų kainos</v>
      </c>
    </row>
    <row r="429" spans="1:8" hidden="1" x14ac:dyDescent="0.25">
      <c r="D429" s="103" t="s">
        <v>71</v>
      </c>
      <c r="E429" s="125"/>
      <c r="F429" s="105" t="s">
        <v>72</v>
      </c>
      <c r="G429" s="105" t="str">
        <f>IF(OR(G428="",E429=""),"", ROUND(PRODUCT(E429,G428)/100,2))</f>
        <v/>
      </c>
      <c r="H429" s="114" t="str">
        <f>IF(E429="", "Nurodykite taikomą PVM dydį", "")</f>
        <v>Nurodykite taikomą PVM dydį</v>
      </c>
    </row>
    <row r="430" spans="1:8" hidden="1" x14ac:dyDescent="0.25">
      <c r="F430" s="105" t="s">
        <v>73</v>
      </c>
      <c r="G430" s="105">
        <f>IF(ISBLANK(G429), "", ROUND(SUM(G428:G429),2))</f>
        <v>0</v>
      </c>
    </row>
    <row r="431" spans="1:8" hidden="1" x14ac:dyDescent="0.25"/>
    <row r="432" spans="1:8" hidden="1" x14ac:dyDescent="0.25"/>
    <row r="433" spans="1:8" hidden="1" x14ac:dyDescent="0.25"/>
    <row r="434" spans="1:8" hidden="1" x14ac:dyDescent="0.25">
      <c r="A434" s="92" t="s">
        <v>84</v>
      </c>
      <c r="B434" s="95" t="s">
        <v>85</v>
      </c>
    </row>
    <row r="435" spans="1:8" hidden="1" x14ac:dyDescent="0.25"/>
    <row r="436" spans="1:8" hidden="1" x14ac:dyDescent="0.25">
      <c r="A436" s="92" t="s">
        <v>62</v>
      </c>
    </row>
    <row r="437" spans="1:8" ht="28.5" hidden="1" x14ac:dyDescent="0.25">
      <c r="A437" s="103" t="s">
        <v>63</v>
      </c>
      <c r="B437" s="104" t="s">
        <v>0</v>
      </c>
      <c r="C437" s="104" t="s">
        <v>64</v>
      </c>
      <c r="D437" s="104" t="s">
        <v>65</v>
      </c>
      <c r="E437" s="104" t="s">
        <v>66</v>
      </c>
      <c r="F437" s="105" t="s">
        <v>67</v>
      </c>
      <c r="G437" s="105" t="s">
        <v>68</v>
      </c>
      <c r="H437" s="104" t="s">
        <v>69</v>
      </c>
    </row>
    <row r="438" spans="1:8" hidden="1" x14ac:dyDescent="0.25">
      <c r="A438" s="106" t="s">
        <v>86</v>
      </c>
      <c r="B438" s="107" t="s">
        <v>87</v>
      </c>
      <c r="C438" s="108"/>
      <c r="D438" s="108"/>
      <c r="E438" s="109"/>
      <c r="F438" s="110"/>
      <c r="G438" s="110"/>
      <c r="H438" s="108"/>
    </row>
    <row r="439" spans="1:8" ht="38.25" hidden="1" customHeight="1" x14ac:dyDescent="0.25">
      <c r="A439" s="111" t="s">
        <v>88</v>
      </c>
      <c r="B439" s="124" t="s">
        <v>87</v>
      </c>
      <c r="C439" s="108">
        <v>15</v>
      </c>
      <c r="D439" s="108"/>
      <c r="E439" s="109" t="s">
        <v>1</v>
      </c>
      <c r="F439" s="112"/>
      <c r="G439" s="110" t="str">
        <f>IF(ISBLANK(F439),"", PRODUCT(C439,F439))</f>
        <v/>
      </c>
      <c r="H439" s="207"/>
    </row>
    <row r="440" spans="1:8" ht="30" hidden="1" x14ac:dyDescent="0.25">
      <c r="A440" s="111" t="s">
        <v>89</v>
      </c>
      <c r="B440" s="124" t="s">
        <v>90</v>
      </c>
      <c r="C440" s="108"/>
      <c r="D440" s="113" t="s">
        <v>230</v>
      </c>
      <c r="E440" s="109"/>
      <c r="F440" s="110"/>
      <c r="G440" s="110"/>
      <c r="H440" s="108"/>
    </row>
    <row r="441" spans="1:8" hidden="1" x14ac:dyDescent="0.25">
      <c r="A441" s="111" t="s">
        <v>91</v>
      </c>
      <c r="B441" s="124" t="s">
        <v>92</v>
      </c>
      <c r="C441" s="108"/>
      <c r="D441" s="113" t="s">
        <v>230</v>
      </c>
      <c r="E441" s="109"/>
      <c r="F441" s="110"/>
      <c r="G441" s="110"/>
      <c r="H441" s="108"/>
    </row>
    <row r="442" spans="1:8" hidden="1" x14ac:dyDescent="0.25">
      <c r="A442" s="111" t="s">
        <v>93</v>
      </c>
      <c r="B442" s="124" t="s">
        <v>94</v>
      </c>
      <c r="C442" s="108"/>
      <c r="D442" s="113" t="s">
        <v>281</v>
      </c>
      <c r="E442" s="109" t="s">
        <v>95</v>
      </c>
      <c r="F442" s="110"/>
      <c r="G442" s="110"/>
      <c r="H442" s="108"/>
    </row>
    <row r="443" spans="1:8" ht="30" hidden="1" x14ac:dyDescent="0.25">
      <c r="A443" s="111" t="s">
        <v>96</v>
      </c>
      <c r="B443" s="124" t="s">
        <v>97</v>
      </c>
      <c r="C443" s="108"/>
      <c r="D443" s="113" t="s">
        <v>230</v>
      </c>
      <c r="E443" s="109"/>
      <c r="F443" s="110"/>
      <c r="G443" s="110"/>
      <c r="H443" s="108"/>
    </row>
    <row r="444" spans="1:8" hidden="1" x14ac:dyDescent="0.25">
      <c r="F444" s="105" t="s">
        <v>70</v>
      </c>
      <c r="G444" s="105" t="str">
        <f>IF((COUNT(C439:C443)&lt;&gt;COUNT(G439:G443)),"", ROUND(SUM(G439:G443),2))</f>
        <v/>
      </c>
      <c r="H444" s="114" t="str">
        <f>IF((COUNT(C439:C443)&lt;&gt;COUNT(G439:G443)),"Neužpildytos visų objektų kainos", "")</f>
        <v>Neužpildytos visų objektų kainos</v>
      </c>
    </row>
    <row r="445" spans="1:8" hidden="1" x14ac:dyDescent="0.25">
      <c r="D445" s="103" t="s">
        <v>71</v>
      </c>
      <c r="E445" s="125"/>
      <c r="F445" s="105" t="s">
        <v>72</v>
      </c>
      <c r="G445" s="105" t="str">
        <f>IF(OR(G444="",E445=""),"", ROUND(PRODUCT(E445,G444)/100,2))</f>
        <v/>
      </c>
      <c r="H445" s="114" t="str">
        <f>IF(E445="", "Nurodykite taikomą PVM dydį", "")</f>
        <v>Nurodykite taikomą PVM dydį</v>
      </c>
    </row>
    <row r="446" spans="1:8" hidden="1" x14ac:dyDescent="0.25">
      <c r="F446" s="105" t="s">
        <v>73</v>
      </c>
      <c r="G446" s="105">
        <f>IF(ISBLANK(G445), "", ROUND(SUM(G444:G445),2))</f>
        <v>0</v>
      </c>
    </row>
    <row r="447" spans="1:8" hidden="1" x14ac:dyDescent="0.25"/>
    <row r="448" spans="1:8" hidden="1" x14ac:dyDescent="0.25"/>
    <row r="449" spans="1:8" hidden="1" x14ac:dyDescent="0.25"/>
    <row r="450" spans="1:8" hidden="1" x14ac:dyDescent="0.25">
      <c r="A450" s="92" t="s">
        <v>282</v>
      </c>
      <c r="B450" s="95" t="s">
        <v>283</v>
      </c>
    </row>
    <row r="451" spans="1:8" hidden="1" x14ac:dyDescent="0.25"/>
    <row r="452" spans="1:8" hidden="1" x14ac:dyDescent="0.25">
      <c r="A452" s="92" t="s">
        <v>62</v>
      </c>
    </row>
    <row r="453" spans="1:8" ht="28.5" hidden="1" x14ac:dyDescent="0.25">
      <c r="A453" s="103" t="s">
        <v>63</v>
      </c>
      <c r="B453" s="104" t="s">
        <v>0</v>
      </c>
      <c r="C453" s="104" t="s">
        <v>64</v>
      </c>
      <c r="D453" s="104" t="s">
        <v>65</v>
      </c>
      <c r="E453" s="104" t="s">
        <v>66</v>
      </c>
      <c r="F453" s="105" t="s">
        <v>67</v>
      </c>
      <c r="G453" s="105" t="s">
        <v>68</v>
      </c>
      <c r="H453" s="104" t="s">
        <v>69</v>
      </c>
    </row>
    <row r="454" spans="1:8" hidden="1" x14ac:dyDescent="0.25">
      <c r="A454" s="106" t="s">
        <v>284</v>
      </c>
      <c r="B454" s="107" t="s">
        <v>285</v>
      </c>
      <c r="C454" s="108"/>
      <c r="D454" s="108"/>
      <c r="E454" s="109"/>
      <c r="F454" s="110"/>
      <c r="G454" s="110"/>
      <c r="H454" s="108"/>
    </row>
    <row r="455" spans="1:8" ht="43.5" hidden="1" customHeight="1" x14ac:dyDescent="0.25">
      <c r="A455" s="111" t="s">
        <v>286</v>
      </c>
      <c r="B455" s="124" t="s">
        <v>285</v>
      </c>
      <c r="C455" s="108">
        <v>5</v>
      </c>
      <c r="D455" s="108"/>
      <c r="E455" s="109" t="s">
        <v>1</v>
      </c>
      <c r="F455" s="112"/>
      <c r="G455" s="110" t="str">
        <f>IF(ISBLANK(F455),"", PRODUCT(C455,F455))</f>
        <v/>
      </c>
      <c r="H455" s="207"/>
    </row>
    <row r="456" spans="1:8" hidden="1" x14ac:dyDescent="0.25">
      <c r="A456" s="111" t="s">
        <v>287</v>
      </c>
      <c r="B456" s="124" t="s">
        <v>288</v>
      </c>
      <c r="C456" s="108"/>
      <c r="D456" s="113" t="s">
        <v>230</v>
      </c>
      <c r="E456" s="109"/>
      <c r="F456" s="110"/>
      <c r="G456" s="110"/>
      <c r="H456" s="108"/>
    </row>
    <row r="457" spans="1:8" ht="30" hidden="1" x14ac:dyDescent="0.25">
      <c r="A457" s="111" t="s">
        <v>289</v>
      </c>
      <c r="B457" s="124" t="s">
        <v>290</v>
      </c>
      <c r="C457" s="108"/>
      <c r="D457" s="113" t="s">
        <v>230</v>
      </c>
      <c r="E457" s="109"/>
      <c r="F457" s="110"/>
      <c r="G457" s="110"/>
      <c r="H457" s="108"/>
    </row>
    <row r="458" spans="1:8" hidden="1" x14ac:dyDescent="0.25">
      <c r="A458" s="111" t="s">
        <v>291</v>
      </c>
      <c r="B458" s="124" t="s">
        <v>292</v>
      </c>
      <c r="C458" s="108"/>
      <c r="D458" s="113" t="s">
        <v>230</v>
      </c>
      <c r="E458" s="109"/>
      <c r="F458" s="110"/>
      <c r="G458" s="110"/>
      <c r="H458" s="108"/>
    </row>
    <row r="459" spans="1:8" hidden="1" x14ac:dyDescent="0.25">
      <c r="A459" s="111" t="s">
        <v>293</v>
      </c>
      <c r="B459" s="124" t="s">
        <v>294</v>
      </c>
      <c r="C459" s="108"/>
      <c r="D459" s="113" t="s">
        <v>230</v>
      </c>
      <c r="E459" s="109"/>
      <c r="F459" s="110"/>
      <c r="G459" s="110"/>
      <c r="H459" s="108"/>
    </row>
    <row r="460" spans="1:8" hidden="1" x14ac:dyDescent="0.25">
      <c r="A460" s="111" t="s">
        <v>295</v>
      </c>
      <c r="B460" s="124" t="s">
        <v>296</v>
      </c>
      <c r="C460" s="108"/>
      <c r="D460" s="113" t="s">
        <v>230</v>
      </c>
      <c r="E460" s="109"/>
      <c r="F460" s="110"/>
      <c r="G460" s="110"/>
      <c r="H460" s="108"/>
    </row>
    <row r="461" spans="1:8" hidden="1" x14ac:dyDescent="0.25">
      <c r="F461" s="105" t="s">
        <v>70</v>
      </c>
      <c r="G461" s="105" t="str">
        <f>IF((COUNT(C455:C460)&lt;&gt;COUNT(G455:G460)),"", ROUND(SUM(G455:G460),2))</f>
        <v/>
      </c>
      <c r="H461" s="114" t="str">
        <f>IF((COUNT(C455:C460)&lt;&gt;COUNT(G455:G460)),"Neužpildytos visų objektų kainos", "")</f>
        <v>Neužpildytos visų objektų kainos</v>
      </c>
    </row>
    <row r="462" spans="1:8" hidden="1" x14ac:dyDescent="0.25">
      <c r="D462" s="103" t="s">
        <v>71</v>
      </c>
      <c r="E462" s="125"/>
      <c r="F462" s="105" t="s">
        <v>72</v>
      </c>
      <c r="G462" s="105" t="str">
        <f>IF(OR(G461="",E462=""),"", ROUND(PRODUCT(E462,G461)/100,2))</f>
        <v/>
      </c>
      <c r="H462" s="114" t="str">
        <f>IF(E462="", "Nurodykite taikomą PVM dydį", "")</f>
        <v>Nurodykite taikomą PVM dydį</v>
      </c>
    </row>
    <row r="463" spans="1:8" hidden="1" x14ac:dyDescent="0.25">
      <c r="F463" s="105" t="s">
        <v>73</v>
      </c>
      <c r="G463" s="105">
        <f>IF(ISBLANK(G462), "", ROUND(SUM(G461:G462),2))</f>
        <v>0</v>
      </c>
    </row>
    <row r="464" spans="1:8" hidden="1" x14ac:dyDescent="0.25"/>
    <row r="465" spans="1:9" hidden="1" x14ac:dyDescent="0.25"/>
    <row r="466" spans="1:9" hidden="1" x14ac:dyDescent="0.25"/>
    <row r="467" spans="1:9" ht="28.5" hidden="1" customHeight="1" x14ac:dyDescent="0.25">
      <c r="A467" s="92" t="s">
        <v>297</v>
      </c>
      <c r="B467" s="95" t="s">
        <v>298</v>
      </c>
    </row>
    <row r="468" spans="1:9" ht="15" hidden="1" customHeight="1" x14ac:dyDescent="0.25"/>
    <row r="469" spans="1:9" ht="15" hidden="1" customHeight="1" x14ac:dyDescent="0.25">
      <c r="A469" s="92" t="s">
        <v>62</v>
      </c>
    </row>
    <row r="470" spans="1:9" ht="28.5" hidden="1" customHeight="1" x14ac:dyDescent="0.25">
      <c r="A470" s="103" t="s">
        <v>63</v>
      </c>
      <c r="B470" s="104" t="s">
        <v>0</v>
      </c>
      <c r="C470" s="104" t="s">
        <v>64</v>
      </c>
      <c r="D470" s="104" t="s">
        <v>65</v>
      </c>
      <c r="E470" s="104" t="s">
        <v>66</v>
      </c>
      <c r="F470" s="105" t="s">
        <v>67</v>
      </c>
      <c r="G470" s="105" t="s">
        <v>68</v>
      </c>
      <c r="H470" s="104" t="s">
        <v>69</v>
      </c>
    </row>
    <row r="471" spans="1:9" ht="15" hidden="1" customHeight="1" x14ac:dyDescent="0.25">
      <c r="A471" s="106" t="s">
        <v>183</v>
      </c>
      <c r="B471" s="107" t="s">
        <v>179</v>
      </c>
      <c r="C471" s="108"/>
      <c r="D471" s="108"/>
      <c r="E471" s="109"/>
      <c r="F471" s="110"/>
      <c r="G471" s="110"/>
      <c r="H471" s="108"/>
    </row>
    <row r="472" spans="1:9" ht="49.5" hidden="1" customHeight="1" x14ac:dyDescent="0.25">
      <c r="A472" s="111" t="s">
        <v>299</v>
      </c>
      <c r="B472" s="124" t="s">
        <v>179</v>
      </c>
      <c r="C472" s="108">
        <v>4</v>
      </c>
      <c r="D472" s="108"/>
      <c r="E472" s="109" t="s">
        <v>1</v>
      </c>
      <c r="F472" s="112">
        <v>9000</v>
      </c>
      <c r="G472" s="110">
        <f>IF(ISBLANK(F472),"", PRODUCT(C472,F472))</f>
        <v>36000</v>
      </c>
      <c r="H472" s="125" t="s">
        <v>178</v>
      </c>
    </row>
    <row r="473" spans="1:9" ht="15" hidden="1" customHeight="1" x14ac:dyDescent="0.25">
      <c r="A473" s="111" t="s">
        <v>300</v>
      </c>
      <c r="B473" s="124" t="s">
        <v>301</v>
      </c>
      <c r="C473" s="108"/>
      <c r="D473" s="113" t="s">
        <v>81</v>
      </c>
      <c r="E473" s="109"/>
      <c r="F473" s="110"/>
      <c r="G473" s="110"/>
      <c r="H473" s="108"/>
    </row>
    <row r="474" spans="1:9" ht="15" hidden="1" customHeight="1" x14ac:dyDescent="0.25">
      <c r="A474" s="111" t="s">
        <v>302</v>
      </c>
      <c r="B474" s="124" t="s">
        <v>303</v>
      </c>
      <c r="C474" s="108"/>
      <c r="D474" s="113" t="s">
        <v>304</v>
      </c>
      <c r="E474" s="109"/>
      <c r="F474" s="110"/>
      <c r="G474" s="110"/>
      <c r="H474" s="108"/>
    </row>
    <row r="475" spans="1:9" ht="15" hidden="1" customHeight="1" x14ac:dyDescent="0.25">
      <c r="A475" s="111" t="s">
        <v>305</v>
      </c>
      <c r="B475" s="124" t="s">
        <v>306</v>
      </c>
      <c r="C475" s="108"/>
      <c r="D475" s="113" t="s">
        <v>81</v>
      </c>
      <c r="E475" s="109"/>
      <c r="F475" s="110"/>
      <c r="G475" s="110"/>
      <c r="H475" s="108"/>
    </row>
    <row r="476" spans="1:9" ht="15" hidden="1" customHeight="1" x14ac:dyDescent="0.25">
      <c r="F476" s="105" t="s">
        <v>70</v>
      </c>
      <c r="G476" s="105">
        <f>IF((COUNT(C472:C475)&lt;&gt;COUNT(G472:G475)),"", ROUND(SUM(G472:G475),2))</f>
        <v>36000</v>
      </c>
      <c r="H476" s="114" t="str">
        <f>IF((COUNT(C472:C475)&lt;&gt;COUNT(G472:G475)),"Neužpildytos visų objektų kainos", "")</f>
        <v/>
      </c>
    </row>
    <row r="477" spans="1:9" ht="15" hidden="1" customHeight="1" x14ac:dyDescent="0.25">
      <c r="D477" s="103" t="s">
        <v>71</v>
      </c>
      <c r="E477" s="125">
        <v>21</v>
      </c>
      <c r="F477" s="105" t="s">
        <v>72</v>
      </c>
      <c r="G477" s="105">
        <f>IF(OR(G476="",E477=""),"", ROUND(PRODUCT(E477,G476)/100,2))</f>
        <v>7560</v>
      </c>
      <c r="H477" s="114" t="str">
        <f>IF(E477="", "Nurodykite taikomą PVM dydį", "")</f>
        <v/>
      </c>
    </row>
    <row r="478" spans="1:9" ht="15" hidden="1" customHeight="1" x14ac:dyDescent="0.25">
      <c r="F478" s="105" t="s">
        <v>73</v>
      </c>
      <c r="G478" s="105">
        <f>IF(ISBLANK(G477), "", ROUND(SUM(G476:G477),2))</f>
        <v>43560</v>
      </c>
      <c r="I478" s="130">
        <f>G472*0.15</f>
        <v>5400</v>
      </c>
    </row>
    <row r="479" spans="1:9" ht="15" hidden="1" customHeight="1" x14ac:dyDescent="0.25"/>
    <row r="480" spans="1:9" hidden="1" x14ac:dyDescent="0.25"/>
    <row r="481" spans="1:8" hidden="1" x14ac:dyDescent="0.25"/>
    <row r="482" spans="1:8" ht="28.5" hidden="1" x14ac:dyDescent="0.25">
      <c r="A482" s="92" t="s">
        <v>307</v>
      </c>
      <c r="B482" s="95" t="s">
        <v>308</v>
      </c>
    </row>
    <row r="483" spans="1:8" hidden="1" x14ac:dyDescent="0.25"/>
    <row r="484" spans="1:8" hidden="1" x14ac:dyDescent="0.25">
      <c r="A484" s="92" t="s">
        <v>62</v>
      </c>
    </row>
    <row r="485" spans="1:8" ht="28.5" hidden="1" x14ac:dyDescent="0.25">
      <c r="A485" s="103" t="s">
        <v>63</v>
      </c>
      <c r="B485" s="104" t="s">
        <v>0</v>
      </c>
      <c r="C485" s="104" t="s">
        <v>64</v>
      </c>
      <c r="D485" s="104" t="s">
        <v>65</v>
      </c>
      <c r="E485" s="104" t="s">
        <v>66</v>
      </c>
      <c r="F485" s="105" t="s">
        <v>67</v>
      </c>
      <c r="G485" s="105" t="s">
        <v>68</v>
      </c>
      <c r="H485" s="104" t="s">
        <v>69</v>
      </c>
    </row>
    <row r="486" spans="1:8" hidden="1" x14ac:dyDescent="0.25">
      <c r="A486" s="106" t="s">
        <v>309</v>
      </c>
      <c r="B486" s="107" t="s">
        <v>310</v>
      </c>
      <c r="C486" s="108"/>
      <c r="D486" s="108"/>
      <c r="E486" s="109"/>
      <c r="F486" s="110"/>
      <c r="G486" s="110"/>
      <c r="H486" s="108"/>
    </row>
    <row r="487" spans="1:8" ht="37.5" hidden="1" customHeight="1" x14ac:dyDescent="0.25">
      <c r="A487" s="111" t="s">
        <v>311</v>
      </c>
      <c r="B487" s="124" t="s">
        <v>310</v>
      </c>
      <c r="C487" s="108">
        <v>4</v>
      </c>
      <c r="D487" s="108"/>
      <c r="E487" s="109" t="s">
        <v>312</v>
      </c>
      <c r="F487" s="112"/>
      <c r="G487" s="110" t="str">
        <f>IF(ISBLANK(F487),"", PRODUCT(C487,F487))</f>
        <v/>
      </c>
      <c r="H487" s="207"/>
    </row>
    <row r="488" spans="1:8" hidden="1" x14ac:dyDescent="0.25">
      <c r="A488" s="111" t="s">
        <v>313</v>
      </c>
      <c r="B488" s="124" t="s">
        <v>314</v>
      </c>
      <c r="C488" s="108"/>
      <c r="D488" s="113" t="s">
        <v>230</v>
      </c>
      <c r="E488" s="109"/>
      <c r="F488" s="110"/>
      <c r="G488" s="110"/>
      <c r="H488" s="108"/>
    </row>
    <row r="489" spans="1:8" hidden="1" x14ac:dyDescent="0.25">
      <c r="F489" s="105" t="s">
        <v>70</v>
      </c>
      <c r="G489" s="105" t="str">
        <f>IF((COUNT(C487:C488)&lt;&gt;COUNT(G487:G488)),"", ROUND(SUM(G487:G488),2))</f>
        <v/>
      </c>
      <c r="H489" s="114" t="str">
        <f>IF((COUNT(C487:C488)&lt;&gt;COUNT(G487:G488)),"Neužpildytos visų objektų kainos", "")</f>
        <v>Neužpildytos visų objektų kainos</v>
      </c>
    </row>
    <row r="490" spans="1:8" hidden="1" x14ac:dyDescent="0.25">
      <c r="D490" s="103" t="s">
        <v>71</v>
      </c>
      <c r="E490" s="125"/>
      <c r="F490" s="105" t="s">
        <v>72</v>
      </c>
      <c r="G490" s="105" t="str">
        <f>IF(OR(G489="",E490=""),"", ROUND(PRODUCT(E490,G489)/100,2))</f>
        <v/>
      </c>
      <c r="H490" s="114" t="str">
        <f>IF(E490="", "Nurodykite taikomą PVM dydį", "")</f>
        <v>Nurodykite taikomą PVM dydį</v>
      </c>
    </row>
    <row r="491" spans="1:8" hidden="1" x14ac:dyDescent="0.25">
      <c r="F491" s="105" t="s">
        <v>73</v>
      </c>
      <c r="G491" s="105">
        <f>IF(ISBLANK(G490), "", ROUND(SUM(G489:G490),2))</f>
        <v>0</v>
      </c>
    </row>
    <row r="492" spans="1:8" hidden="1" x14ac:dyDescent="0.25"/>
    <row r="493" spans="1:8" hidden="1" x14ac:dyDescent="0.25"/>
    <row r="494" spans="1:8" hidden="1" x14ac:dyDescent="0.25"/>
    <row r="495" spans="1:8" ht="28.5" hidden="1" x14ac:dyDescent="0.25">
      <c r="A495" s="92" t="s">
        <v>315</v>
      </c>
      <c r="B495" s="95" t="s">
        <v>316</v>
      </c>
    </row>
    <row r="496" spans="1:8" hidden="1" x14ac:dyDescent="0.25"/>
    <row r="497" spans="1:8" hidden="1" x14ac:dyDescent="0.25">
      <c r="A497" s="92" t="s">
        <v>62</v>
      </c>
    </row>
    <row r="498" spans="1:8" ht="28.5" hidden="1" x14ac:dyDescent="0.25">
      <c r="A498" s="103" t="s">
        <v>63</v>
      </c>
      <c r="B498" s="104" t="s">
        <v>0</v>
      </c>
      <c r="C498" s="104" t="s">
        <v>64</v>
      </c>
      <c r="D498" s="104" t="s">
        <v>65</v>
      </c>
      <c r="E498" s="104" t="s">
        <v>66</v>
      </c>
      <c r="F498" s="105" t="s">
        <v>67</v>
      </c>
      <c r="G498" s="105" t="s">
        <v>68</v>
      </c>
      <c r="H498" s="104" t="s">
        <v>69</v>
      </c>
    </row>
    <row r="499" spans="1:8" hidden="1" x14ac:dyDescent="0.25">
      <c r="A499" s="106" t="s">
        <v>317</v>
      </c>
      <c r="B499" s="107" t="s">
        <v>318</v>
      </c>
      <c r="C499" s="108"/>
      <c r="D499" s="108"/>
      <c r="E499" s="109"/>
      <c r="F499" s="110"/>
      <c r="G499" s="110"/>
      <c r="H499" s="108"/>
    </row>
    <row r="500" spans="1:8" ht="36" hidden="1" customHeight="1" x14ac:dyDescent="0.25">
      <c r="A500" s="111" t="s">
        <v>319</v>
      </c>
      <c r="B500" s="124" t="s">
        <v>318</v>
      </c>
      <c r="C500" s="108">
        <v>4</v>
      </c>
      <c r="D500" s="108"/>
      <c r="E500" s="109" t="s">
        <v>312</v>
      </c>
      <c r="F500" s="112"/>
      <c r="G500" s="110" t="str">
        <f>IF(ISBLANK(F500),"", PRODUCT(C500,F500))</f>
        <v/>
      </c>
      <c r="H500" s="207"/>
    </row>
    <row r="501" spans="1:8" hidden="1" x14ac:dyDescent="0.25">
      <c r="A501" s="111" t="s">
        <v>320</v>
      </c>
      <c r="B501" s="124" t="s">
        <v>314</v>
      </c>
      <c r="C501" s="108"/>
      <c r="D501" s="113" t="s">
        <v>230</v>
      </c>
      <c r="E501" s="109"/>
      <c r="F501" s="110"/>
      <c r="G501" s="110"/>
      <c r="H501" s="108"/>
    </row>
    <row r="502" spans="1:8" hidden="1" x14ac:dyDescent="0.25">
      <c r="F502" s="105" t="s">
        <v>70</v>
      </c>
      <c r="G502" s="105" t="str">
        <f>IF((COUNT(C500:C501)&lt;&gt;COUNT(G500:G501)),"", ROUND(SUM(G500:G501),2))</f>
        <v/>
      </c>
      <c r="H502" s="114" t="str">
        <f>IF((COUNT(C500:C501)&lt;&gt;COUNT(G500:G501)),"Neužpildytos visų objektų kainos", "")</f>
        <v>Neužpildytos visų objektų kainos</v>
      </c>
    </row>
    <row r="503" spans="1:8" hidden="1" x14ac:dyDescent="0.25">
      <c r="D503" s="103" t="s">
        <v>71</v>
      </c>
      <c r="E503" s="125"/>
      <c r="F503" s="105" t="s">
        <v>72</v>
      </c>
      <c r="G503" s="105" t="str">
        <f>IF(OR(G502="",E503=""),"", ROUND(PRODUCT(E503,G502)/100,2))</f>
        <v/>
      </c>
      <c r="H503" s="114" t="str">
        <f>IF(E503="", "Nurodykite taikomą PVM dydį", "")</f>
        <v>Nurodykite taikomą PVM dydį</v>
      </c>
    </row>
    <row r="504" spans="1:8" hidden="1" x14ac:dyDescent="0.25">
      <c r="F504" s="105" t="s">
        <v>73</v>
      </c>
      <c r="G504" s="105">
        <f>IF(ISBLANK(G503), "", ROUND(SUM(G502:G503),2))</f>
        <v>0</v>
      </c>
    </row>
    <row r="505" spans="1:8" hidden="1" x14ac:dyDescent="0.25"/>
    <row r="506" spans="1:8" hidden="1" x14ac:dyDescent="0.25"/>
    <row r="507" spans="1:8" hidden="1" x14ac:dyDescent="0.25"/>
    <row r="508" spans="1:8" hidden="1" x14ac:dyDescent="0.25">
      <c r="A508" s="92" t="s">
        <v>321</v>
      </c>
      <c r="B508" s="95" t="s">
        <v>322</v>
      </c>
    </row>
    <row r="509" spans="1:8" hidden="1" x14ac:dyDescent="0.25"/>
    <row r="510" spans="1:8" hidden="1" x14ac:dyDescent="0.25">
      <c r="A510" s="92" t="s">
        <v>62</v>
      </c>
    </row>
    <row r="511" spans="1:8" ht="28.5" hidden="1" x14ac:dyDescent="0.25">
      <c r="A511" s="103" t="s">
        <v>63</v>
      </c>
      <c r="B511" s="104" t="s">
        <v>0</v>
      </c>
      <c r="C511" s="104" t="s">
        <v>64</v>
      </c>
      <c r="D511" s="104" t="s">
        <v>65</v>
      </c>
      <c r="E511" s="104" t="s">
        <v>66</v>
      </c>
      <c r="F511" s="105" t="s">
        <v>67</v>
      </c>
      <c r="G511" s="105" t="s">
        <v>68</v>
      </c>
      <c r="H511" s="104" t="s">
        <v>69</v>
      </c>
    </row>
    <row r="512" spans="1:8" hidden="1" x14ac:dyDescent="0.25">
      <c r="A512" s="106" t="s">
        <v>323</v>
      </c>
      <c r="B512" s="107" t="s">
        <v>324</v>
      </c>
      <c r="C512" s="108"/>
      <c r="D512" s="108"/>
      <c r="E512" s="109"/>
      <c r="F512" s="110"/>
      <c r="G512" s="110"/>
      <c r="H512" s="108"/>
    </row>
    <row r="513" spans="1:8" ht="37.5" hidden="1" customHeight="1" x14ac:dyDescent="0.25">
      <c r="A513" s="111" t="s">
        <v>325</v>
      </c>
      <c r="B513" s="124" t="s">
        <v>324</v>
      </c>
      <c r="C513" s="108">
        <v>5</v>
      </c>
      <c r="D513" s="108"/>
      <c r="E513" s="109" t="s">
        <v>1</v>
      </c>
      <c r="F513" s="112"/>
      <c r="G513" s="110" t="str">
        <f>IF(ISBLANK(F513),"", PRODUCT(C513,F513))</f>
        <v/>
      </c>
      <c r="H513" s="207"/>
    </row>
    <row r="514" spans="1:8" hidden="1" x14ac:dyDescent="0.25">
      <c r="A514" s="111" t="s">
        <v>326</v>
      </c>
      <c r="B514" s="124" t="s">
        <v>327</v>
      </c>
      <c r="C514" s="108"/>
      <c r="D514" s="113" t="s">
        <v>230</v>
      </c>
      <c r="E514" s="109"/>
      <c r="F514" s="110"/>
      <c r="G514" s="110"/>
      <c r="H514" s="108"/>
    </row>
    <row r="515" spans="1:8" ht="30" hidden="1" x14ac:dyDescent="0.25">
      <c r="A515" s="111" t="s">
        <v>328</v>
      </c>
      <c r="B515" s="124" t="s">
        <v>329</v>
      </c>
      <c r="C515" s="108"/>
      <c r="D515" s="113" t="s">
        <v>230</v>
      </c>
      <c r="E515" s="109"/>
      <c r="F515" s="110"/>
      <c r="G515" s="110"/>
      <c r="H515" s="108"/>
    </row>
    <row r="516" spans="1:8" hidden="1" x14ac:dyDescent="0.25">
      <c r="A516" s="111" t="s">
        <v>330</v>
      </c>
      <c r="B516" s="124" t="s">
        <v>331</v>
      </c>
      <c r="C516" s="108"/>
      <c r="D516" s="113" t="s">
        <v>230</v>
      </c>
      <c r="E516" s="109"/>
      <c r="F516" s="110"/>
      <c r="G516" s="110"/>
      <c r="H516" s="108"/>
    </row>
    <row r="517" spans="1:8" hidden="1" x14ac:dyDescent="0.25">
      <c r="F517" s="105" t="s">
        <v>70</v>
      </c>
      <c r="G517" s="105" t="str">
        <f>IF((COUNT(C513:C516)&lt;&gt;COUNT(G513:G516)),"", ROUND(SUM(G513:G516),2))</f>
        <v/>
      </c>
      <c r="H517" s="114" t="str">
        <f>IF((COUNT(C513:C516)&lt;&gt;COUNT(G513:G516)),"Neužpildytos visų objektų kainos", "")</f>
        <v>Neužpildytos visų objektų kainos</v>
      </c>
    </row>
    <row r="518" spans="1:8" hidden="1" x14ac:dyDescent="0.25">
      <c r="D518" s="103" t="s">
        <v>71</v>
      </c>
      <c r="E518" s="125"/>
      <c r="F518" s="105" t="s">
        <v>72</v>
      </c>
      <c r="G518" s="105" t="str">
        <f>IF(OR(G517="",E518=""),"", ROUND(PRODUCT(E518,G517)/100,2))</f>
        <v/>
      </c>
      <c r="H518" s="114" t="str">
        <f>IF(E518="", "Nurodykite taikomą PVM dydį", "")</f>
        <v>Nurodykite taikomą PVM dydį</v>
      </c>
    </row>
    <row r="519" spans="1:8" hidden="1" x14ac:dyDescent="0.25">
      <c r="F519" s="105" t="s">
        <v>73</v>
      </c>
      <c r="G519" s="105">
        <f>IF(ISBLANK(G518), "", ROUND(SUM(G517:G518),2))</f>
        <v>0</v>
      </c>
    </row>
    <row r="520" spans="1:8" hidden="1" x14ac:dyDescent="0.25"/>
    <row r="521" spans="1:8" hidden="1" x14ac:dyDescent="0.25"/>
    <row r="522" spans="1:8" hidden="1" x14ac:dyDescent="0.25"/>
    <row r="523" spans="1:8" hidden="1" x14ac:dyDescent="0.25">
      <c r="A523" s="92" t="s">
        <v>332</v>
      </c>
      <c r="B523" s="95" t="s">
        <v>333</v>
      </c>
    </row>
    <row r="524" spans="1:8" hidden="1" x14ac:dyDescent="0.25"/>
    <row r="525" spans="1:8" hidden="1" x14ac:dyDescent="0.25">
      <c r="A525" s="92" t="s">
        <v>62</v>
      </c>
    </row>
    <row r="526" spans="1:8" ht="28.5" hidden="1" x14ac:dyDescent="0.25">
      <c r="A526" s="103" t="s">
        <v>63</v>
      </c>
      <c r="B526" s="104" t="s">
        <v>0</v>
      </c>
      <c r="C526" s="104" t="s">
        <v>64</v>
      </c>
      <c r="D526" s="104" t="s">
        <v>65</v>
      </c>
      <c r="E526" s="104" t="s">
        <v>66</v>
      </c>
      <c r="F526" s="105" t="s">
        <v>67</v>
      </c>
      <c r="G526" s="105" t="s">
        <v>68</v>
      </c>
      <c r="H526" s="104" t="s">
        <v>69</v>
      </c>
    </row>
    <row r="527" spans="1:8" hidden="1" x14ac:dyDescent="0.25">
      <c r="A527" s="106" t="s">
        <v>334</v>
      </c>
      <c r="B527" s="107" t="s">
        <v>335</v>
      </c>
      <c r="C527" s="108"/>
      <c r="D527" s="108"/>
      <c r="E527" s="109"/>
      <c r="F527" s="110"/>
      <c r="G527" s="110"/>
      <c r="H527" s="108"/>
    </row>
    <row r="528" spans="1:8" ht="44.25" hidden="1" customHeight="1" x14ac:dyDescent="0.25">
      <c r="A528" s="111" t="s">
        <v>336</v>
      </c>
      <c r="B528" s="124" t="s">
        <v>335</v>
      </c>
      <c r="C528" s="108">
        <v>5</v>
      </c>
      <c r="D528" s="108"/>
      <c r="E528" s="109" t="s">
        <v>1</v>
      </c>
      <c r="F528" s="112"/>
      <c r="G528" s="110" t="str">
        <f>IF(ISBLANK(F528),"", PRODUCT(C528,F528))</f>
        <v/>
      </c>
      <c r="H528" s="207"/>
    </row>
    <row r="529" spans="1:8" hidden="1" x14ac:dyDescent="0.25">
      <c r="A529" s="111" t="s">
        <v>337</v>
      </c>
      <c r="B529" s="124" t="s">
        <v>338</v>
      </c>
      <c r="C529" s="108"/>
      <c r="D529" s="113" t="s">
        <v>230</v>
      </c>
      <c r="E529" s="109"/>
      <c r="F529" s="110"/>
      <c r="G529" s="110"/>
      <c r="H529" s="108"/>
    </row>
    <row r="530" spans="1:8" hidden="1" x14ac:dyDescent="0.25">
      <c r="A530" s="111" t="s">
        <v>339</v>
      </c>
      <c r="B530" s="124" t="s">
        <v>340</v>
      </c>
      <c r="C530" s="108"/>
      <c r="D530" s="113" t="s">
        <v>230</v>
      </c>
      <c r="E530" s="109"/>
      <c r="F530" s="110"/>
      <c r="G530" s="110"/>
      <c r="H530" s="108"/>
    </row>
    <row r="531" spans="1:8" hidden="1" x14ac:dyDescent="0.25">
      <c r="F531" s="105" t="s">
        <v>70</v>
      </c>
      <c r="G531" s="105" t="str">
        <f>IF((COUNT(C528:C530)&lt;&gt;COUNT(G528:G530)),"", ROUND(SUM(G528:G530),2))</f>
        <v/>
      </c>
      <c r="H531" s="114" t="str">
        <f>IF((COUNT(C528:C530)&lt;&gt;COUNT(G528:G530)),"Neužpildytos visų objektų kainos", "")</f>
        <v>Neužpildytos visų objektų kainos</v>
      </c>
    </row>
    <row r="532" spans="1:8" hidden="1" x14ac:dyDescent="0.25">
      <c r="D532" s="103" t="s">
        <v>71</v>
      </c>
      <c r="E532" s="125"/>
      <c r="F532" s="105" t="s">
        <v>72</v>
      </c>
      <c r="G532" s="105" t="str">
        <f>IF(OR(G531="",E532=""),"", ROUND(PRODUCT(E532,G531)/100,2))</f>
        <v/>
      </c>
      <c r="H532" s="114" t="str">
        <f>IF(E532="", "Nurodykite taikomą PVM dydį", "")</f>
        <v>Nurodykite taikomą PVM dydį</v>
      </c>
    </row>
    <row r="533" spans="1:8" hidden="1" x14ac:dyDescent="0.25">
      <c r="F533" s="105" t="s">
        <v>73</v>
      </c>
      <c r="G533" s="105">
        <f>IF(ISBLANK(G532), "", ROUND(SUM(G531:G532),2))</f>
        <v>0</v>
      </c>
    </row>
    <row r="534" spans="1:8" hidden="1" x14ac:dyDescent="0.25"/>
    <row r="535" spans="1:8" hidden="1" x14ac:dyDescent="0.25"/>
    <row r="536" spans="1:8" hidden="1" x14ac:dyDescent="0.25"/>
    <row r="537" spans="1:8" hidden="1" x14ac:dyDescent="0.25">
      <c r="A537" s="92" t="s">
        <v>341</v>
      </c>
      <c r="B537" s="95" t="s">
        <v>342</v>
      </c>
    </row>
    <row r="538" spans="1:8" hidden="1" x14ac:dyDescent="0.25"/>
    <row r="539" spans="1:8" hidden="1" x14ac:dyDescent="0.25">
      <c r="A539" s="92" t="s">
        <v>62</v>
      </c>
    </row>
    <row r="540" spans="1:8" ht="28.5" hidden="1" x14ac:dyDescent="0.25">
      <c r="A540" s="103" t="s">
        <v>63</v>
      </c>
      <c r="B540" s="104" t="s">
        <v>0</v>
      </c>
      <c r="C540" s="104" t="s">
        <v>64</v>
      </c>
      <c r="D540" s="104" t="s">
        <v>65</v>
      </c>
      <c r="E540" s="104" t="s">
        <v>66</v>
      </c>
      <c r="F540" s="105" t="s">
        <v>67</v>
      </c>
      <c r="G540" s="105" t="s">
        <v>68</v>
      </c>
      <c r="H540" s="104" t="s">
        <v>69</v>
      </c>
    </row>
    <row r="541" spans="1:8" hidden="1" x14ac:dyDescent="0.25">
      <c r="A541" s="106" t="s">
        <v>343</v>
      </c>
      <c r="B541" s="107" t="s">
        <v>344</v>
      </c>
      <c r="C541" s="108"/>
      <c r="D541" s="108"/>
      <c r="E541" s="109"/>
      <c r="F541" s="110"/>
      <c r="G541" s="110"/>
      <c r="H541" s="108"/>
    </row>
    <row r="542" spans="1:8" ht="38.25" hidden="1" customHeight="1" x14ac:dyDescent="0.25">
      <c r="A542" s="111" t="s">
        <v>345</v>
      </c>
      <c r="B542" s="124" t="s">
        <v>344</v>
      </c>
      <c r="C542" s="108">
        <v>5</v>
      </c>
      <c r="D542" s="108"/>
      <c r="E542" s="109" t="s">
        <v>1</v>
      </c>
      <c r="F542" s="112"/>
      <c r="G542" s="110" t="str">
        <f>IF(ISBLANK(F542),"", PRODUCT(C542,F542))</f>
        <v/>
      </c>
      <c r="H542" s="207"/>
    </row>
    <row r="543" spans="1:8" hidden="1" x14ac:dyDescent="0.25">
      <c r="A543" s="111" t="s">
        <v>346</v>
      </c>
      <c r="B543" s="124" t="s">
        <v>347</v>
      </c>
      <c r="C543" s="108"/>
      <c r="D543" s="113" t="s">
        <v>230</v>
      </c>
      <c r="E543" s="109"/>
      <c r="F543" s="110"/>
      <c r="G543" s="110"/>
      <c r="H543" s="108"/>
    </row>
    <row r="544" spans="1:8" hidden="1" x14ac:dyDescent="0.25">
      <c r="A544" s="111" t="s">
        <v>348</v>
      </c>
      <c r="B544" s="124" t="s">
        <v>349</v>
      </c>
      <c r="C544" s="108"/>
      <c r="D544" s="113" t="s">
        <v>230</v>
      </c>
      <c r="E544" s="109"/>
      <c r="F544" s="110"/>
      <c r="G544" s="110"/>
      <c r="H544" s="108"/>
    </row>
    <row r="545" spans="1:8" hidden="1" x14ac:dyDescent="0.25">
      <c r="F545" s="105" t="s">
        <v>70</v>
      </c>
      <c r="G545" s="105" t="str">
        <f>IF((COUNT(C542:C544)&lt;&gt;COUNT(G542:G544)),"", ROUND(SUM(G542:G544),2))</f>
        <v/>
      </c>
      <c r="H545" s="114" t="str">
        <f>IF((COUNT(C542:C544)&lt;&gt;COUNT(G542:G544)),"Neužpildytos visų objektų kainos", "")</f>
        <v>Neužpildytos visų objektų kainos</v>
      </c>
    </row>
    <row r="546" spans="1:8" hidden="1" x14ac:dyDescent="0.25">
      <c r="D546" s="103" t="s">
        <v>71</v>
      </c>
      <c r="E546" s="125"/>
      <c r="F546" s="105" t="s">
        <v>72</v>
      </c>
      <c r="G546" s="105" t="str">
        <f>IF(OR(G545="",E546=""),"", ROUND(PRODUCT(E546,G545)/100,2))</f>
        <v/>
      </c>
      <c r="H546" s="114" t="str">
        <f>IF(E546="", "Nurodykite taikomą PVM dydį", "")</f>
        <v>Nurodykite taikomą PVM dydį</v>
      </c>
    </row>
    <row r="547" spans="1:8" hidden="1" x14ac:dyDescent="0.25">
      <c r="F547" s="105" t="s">
        <v>73</v>
      </c>
      <c r="G547" s="105">
        <f>IF(ISBLANK(G546), "", ROUND(SUM(G545:G546),2))</f>
        <v>0</v>
      </c>
    </row>
    <row r="548" spans="1:8" hidden="1" x14ac:dyDescent="0.25"/>
    <row r="549" spans="1:8" hidden="1" x14ac:dyDescent="0.25"/>
    <row r="550" spans="1:8" hidden="1" x14ac:dyDescent="0.25"/>
    <row r="551" spans="1:8" hidden="1" x14ac:dyDescent="0.25">
      <c r="A551" s="92" t="s">
        <v>350</v>
      </c>
      <c r="B551" s="95" t="s">
        <v>351</v>
      </c>
    </row>
    <row r="552" spans="1:8" hidden="1" x14ac:dyDescent="0.25"/>
    <row r="553" spans="1:8" hidden="1" x14ac:dyDescent="0.25">
      <c r="A553" s="92" t="s">
        <v>62</v>
      </c>
    </row>
    <row r="554" spans="1:8" ht="28.5" hidden="1" x14ac:dyDescent="0.25">
      <c r="A554" s="103" t="s">
        <v>63</v>
      </c>
      <c r="B554" s="104" t="s">
        <v>0</v>
      </c>
      <c r="C554" s="104" t="s">
        <v>64</v>
      </c>
      <c r="D554" s="104" t="s">
        <v>65</v>
      </c>
      <c r="E554" s="104" t="s">
        <v>66</v>
      </c>
      <c r="F554" s="105" t="s">
        <v>67</v>
      </c>
      <c r="G554" s="105" t="s">
        <v>68</v>
      </c>
      <c r="H554" s="104" t="s">
        <v>69</v>
      </c>
    </row>
    <row r="555" spans="1:8" hidden="1" x14ac:dyDescent="0.25">
      <c r="A555" s="106" t="s">
        <v>352</v>
      </c>
      <c r="B555" s="107" t="s">
        <v>353</v>
      </c>
      <c r="C555" s="108"/>
      <c r="D555" s="108"/>
      <c r="E555" s="109"/>
      <c r="F555" s="110"/>
      <c r="G555" s="110"/>
      <c r="H555" s="108"/>
    </row>
    <row r="556" spans="1:8" ht="48.75" hidden="1" customHeight="1" x14ac:dyDescent="0.25">
      <c r="A556" s="111" t="s">
        <v>354</v>
      </c>
      <c r="B556" s="124" t="s">
        <v>353</v>
      </c>
      <c r="C556" s="108">
        <v>4</v>
      </c>
      <c r="D556" s="108"/>
      <c r="E556" s="109" t="s">
        <v>1</v>
      </c>
      <c r="F556" s="112"/>
      <c r="G556" s="110" t="str">
        <f>IF(ISBLANK(F556),"", PRODUCT(C556,F556))</f>
        <v/>
      </c>
      <c r="H556" s="207"/>
    </row>
    <row r="557" spans="1:8" ht="30" hidden="1" x14ac:dyDescent="0.25">
      <c r="A557" s="111" t="s">
        <v>355</v>
      </c>
      <c r="B557" s="124" t="s">
        <v>356</v>
      </c>
      <c r="C557" s="108"/>
      <c r="D557" s="113" t="s">
        <v>230</v>
      </c>
      <c r="E557" s="109"/>
      <c r="F557" s="110"/>
      <c r="G557" s="110"/>
      <c r="H557" s="108"/>
    </row>
    <row r="558" spans="1:8" hidden="1" x14ac:dyDescent="0.25">
      <c r="A558" s="111" t="s">
        <v>357</v>
      </c>
      <c r="B558" s="124" t="s">
        <v>358</v>
      </c>
      <c r="C558" s="108"/>
      <c r="D558" s="113" t="s">
        <v>230</v>
      </c>
      <c r="E558" s="109"/>
      <c r="F558" s="110"/>
      <c r="G558" s="110"/>
      <c r="H558" s="108"/>
    </row>
    <row r="559" spans="1:8" hidden="1" x14ac:dyDescent="0.25">
      <c r="F559" s="105" t="s">
        <v>70</v>
      </c>
      <c r="G559" s="105" t="str">
        <f>IF((COUNT(C556:C558)&lt;&gt;COUNT(G556:G558)),"", ROUND(SUM(G556:G558),2))</f>
        <v/>
      </c>
      <c r="H559" s="114" t="str">
        <f>IF((COUNT(C556:C558)&lt;&gt;COUNT(G556:G558)),"Neužpildytos visų objektų kainos", "")</f>
        <v>Neužpildytos visų objektų kainos</v>
      </c>
    </row>
    <row r="560" spans="1:8" hidden="1" x14ac:dyDescent="0.25">
      <c r="D560" s="103" t="s">
        <v>71</v>
      </c>
      <c r="E560" s="125"/>
      <c r="F560" s="105" t="s">
        <v>72</v>
      </c>
      <c r="G560" s="105" t="str">
        <f>IF(OR(G559="",E560=""),"", ROUND(PRODUCT(E560,G559)/100,2))</f>
        <v/>
      </c>
      <c r="H560" s="114" t="str">
        <f>IF(E560="", "Nurodykite taikomą PVM dydį", "")</f>
        <v>Nurodykite taikomą PVM dydį</v>
      </c>
    </row>
    <row r="561" spans="1:8" hidden="1" x14ac:dyDescent="0.25">
      <c r="F561" s="105" t="s">
        <v>73</v>
      </c>
      <c r="G561" s="105">
        <f>IF(ISBLANK(G560), "", ROUND(SUM(G559:G560),2))</f>
        <v>0</v>
      </c>
    </row>
    <row r="562" spans="1:8" hidden="1" x14ac:dyDescent="0.25"/>
    <row r="563" spans="1:8" hidden="1" x14ac:dyDescent="0.25"/>
    <row r="564" spans="1:8" hidden="1" x14ac:dyDescent="0.25"/>
    <row r="565" spans="1:8" ht="28.5" hidden="1" x14ac:dyDescent="0.25">
      <c r="A565" s="92" t="s">
        <v>359</v>
      </c>
      <c r="B565" s="95" t="s">
        <v>360</v>
      </c>
    </row>
    <row r="566" spans="1:8" hidden="1" x14ac:dyDescent="0.25"/>
    <row r="567" spans="1:8" hidden="1" x14ac:dyDescent="0.25">
      <c r="A567" s="92" t="s">
        <v>62</v>
      </c>
    </row>
    <row r="568" spans="1:8" ht="28.5" hidden="1" x14ac:dyDescent="0.25">
      <c r="A568" s="103" t="s">
        <v>63</v>
      </c>
      <c r="B568" s="104" t="s">
        <v>0</v>
      </c>
      <c r="C568" s="104" t="s">
        <v>64</v>
      </c>
      <c r="D568" s="104" t="s">
        <v>65</v>
      </c>
      <c r="E568" s="104" t="s">
        <v>66</v>
      </c>
      <c r="F568" s="105" t="s">
        <v>67</v>
      </c>
      <c r="G568" s="105" t="s">
        <v>68</v>
      </c>
      <c r="H568" s="104" t="s">
        <v>69</v>
      </c>
    </row>
    <row r="569" spans="1:8" hidden="1" x14ac:dyDescent="0.25">
      <c r="A569" s="106" t="s">
        <v>361</v>
      </c>
      <c r="B569" s="107" t="s">
        <v>362</v>
      </c>
      <c r="C569" s="108"/>
      <c r="D569" s="108"/>
      <c r="E569" s="109"/>
      <c r="F569" s="110"/>
      <c r="G569" s="110"/>
      <c r="H569" s="108"/>
    </row>
    <row r="570" spans="1:8" ht="47.25" hidden="1" customHeight="1" x14ac:dyDescent="0.25">
      <c r="A570" s="111" t="s">
        <v>363</v>
      </c>
      <c r="B570" s="124" t="s">
        <v>362</v>
      </c>
      <c r="C570" s="108">
        <v>3</v>
      </c>
      <c r="D570" s="108"/>
      <c r="E570" s="109" t="s">
        <v>1</v>
      </c>
      <c r="F570" s="112"/>
      <c r="G570" s="110" t="str">
        <f>IF(ISBLANK(F570),"", PRODUCT(C570,F570))</f>
        <v/>
      </c>
      <c r="H570" s="207"/>
    </row>
    <row r="571" spans="1:8" hidden="1" x14ac:dyDescent="0.25">
      <c r="A571" s="111" t="s">
        <v>364</v>
      </c>
      <c r="B571" s="124" t="s">
        <v>365</v>
      </c>
      <c r="C571" s="108"/>
      <c r="D571" s="113" t="s">
        <v>230</v>
      </c>
      <c r="E571" s="109"/>
      <c r="F571" s="110"/>
      <c r="G571" s="110"/>
      <c r="H571" s="108"/>
    </row>
    <row r="572" spans="1:8" hidden="1" x14ac:dyDescent="0.25">
      <c r="A572" s="111" t="s">
        <v>366</v>
      </c>
      <c r="B572" s="124" t="s">
        <v>367</v>
      </c>
      <c r="C572" s="108"/>
      <c r="D572" s="113" t="s">
        <v>230</v>
      </c>
      <c r="E572" s="109"/>
      <c r="F572" s="110"/>
      <c r="G572" s="110"/>
      <c r="H572" s="108"/>
    </row>
    <row r="573" spans="1:8" hidden="1" x14ac:dyDescent="0.25">
      <c r="A573" s="111" t="s">
        <v>368</v>
      </c>
      <c r="B573" s="124" t="s">
        <v>369</v>
      </c>
      <c r="C573" s="108"/>
      <c r="D573" s="113" t="s">
        <v>230</v>
      </c>
      <c r="E573" s="109"/>
      <c r="F573" s="110"/>
      <c r="G573" s="110"/>
      <c r="H573" s="108"/>
    </row>
    <row r="574" spans="1:8" hidden="1" x14ac:dyDescent="0.25">
      <c r="F574" s="105" t="s">
        <v>70</v>
      </c>
      <c r="G574" s="105" t="str">
        <f>IF((COUNT(C570:C573)&lt;&gt;COUNT(G570:G573)),"", ROUND(SUM(G570:G573),2))</f>
        <v/>
      </c>
      <c r="H574" s="114" t="str">
        <f>IF((COUNT(C570:C573)&lt;&gt;COUNT(G570:G573)),"Neužpildytos visų objektų kainos", "")</f>
        <v>Neužpildytos visų objektų kainos</v>
      </c>
    </row>
    <row r="575" spans="1:8" hidden="1" x14ac:dyDescent="0.25">
      <c r="D575" s="103" t="s">
        <v>71</v>
      </c>
      <c r="E575" s="125"/>
      <c r="F575" s="105" t="s">
        <v>72</v>
      </c>
      <c r="G575" s="105" t="str">
        <f>IF(OR(G574="",E575=""),"", ROUND(PRODUCT(E575,G574)/100,2))</f>
        <v/>
      </c>
      <c r="H575" s="114" t="str">
        <f>IF(E575="", "Nurodykite taikomą PVM dydį", "")</f>
        <v>Nurodykite taikomą PVM dydį</v>
      </c>
    </row>
    <row r="576" spans="1:8" hidden="1" x14ac:dyDescent="0.25">
      <c r="F576" s="105" t="s">
        <v>73</v>
      </c>
      <c r="G576" s="105">
        <f>IF(ISBLANK(G575), "", ROUND(SUM(G574:G575),2))</f>
        <v>0</v>
      </c>
    </row>
    <row r="577" spans="1:8" hidden="1" x14ac:dyDescent="0.25"/>
    <row r="578" spans="1:8" hidden="1" x14ac:dyDescent="0.25"/>
    <row r="579" spans="1:8" hidden="1" x14ac:dyDescent="0.25"/>
    <row r="580" spans="1:8" hidden="1" x14ac:dyDescent="0.25">
      <c r="A580" s="92" t="s">
        <v>370</v>
      </c>
      <c r="B580" s="95" t="s">
        <v>371</v>
      </c>
    </row>
    <row r="581" spans="1:8" hidden="1" x14ac:dyDescent="0.25"/>
    <row r="582" spans="1:8" hidden="1" x14ac:dyDescent="0.25">
      <c r="A582" s="92" t="s">
        <v>62</v>
      </c>
    </row>
    <row r="583" spans="1:8" ht="28.5" hidden="1" x14ac:dyDescent="0.25">
      <c r="A583" s="103" t="s">
        <v>63</v>
      </c>
      <c r="B583" s="104" t="s">
        <v>0</v>
      </c>
      <c r="C583" s="104" t="s">
        <v>64</v>
      </c>
      <c r="D583" s="104" t="s">
        <v>65</v>
      </c>
      <c r="E583" s="104" t="s">
        <v>66</v>
      </c>
      <c r="F583" s="105" t="s">
        <v>67</v>
      </c>
      <c r="G583" s="105" t="s">
        <v>68</v>
      </c>
      <c r="H583" s="104" t="s">
        <v>69</v>
      </c>
    </row>
    <row r="584" spans="1:8" hidden="1" x14ac:dyDescent="0.25">
      <c r="A584" s="106" t="s">
        <v>372</v>
      </c>
      <c r="B584" s="107" t="s">
        <v>373</v>
      </c>
      <c r="C584" s="108"/>
      <c r="D584" s="108"/>
      <c r="E584" s="109"/>
      <c r="F584" s="110"/>
      <c r="G584" s="110"/>
      <c r="H584" s="108"/>
    </row>
    <row r="585" spans="1:8" ht="40.5" hidden="1" customHeight="1" x14ac:dyDescent="0.25">
      <c r="A585" s="111" t="s">
        <v>374</v>
      </c>
      <c r="B585" s="124" t="s">
        <v>373</v>
      </c>
      <c r="C585" s="108">
        <v>5</v>
      </c>
      <c r="D585" s="108"/>
      <c r="E585" s="109" t="s">
        <v>1</v>
      </c>
      <c r="F585" s="112"/>
      <c r="G585" s="110" t="str">
        <f>IF(ISBLANK(F585),"", PRODUCT(C585,F585))</f>
        <v/>
      </c>
      <c r="H585" s="207"/>
    </row>
    <row r="586" spans="1:8" hidden="1" x14ac:dyDescent="0.25">
      <c r="A586" s="111" t="s">
        <v>375</v>
      </c>
      <c r="B586" s="124" t="s">
        <v>376</v>
      </c>
      <c r="C586" s="108"/>
      <c r="D586" s="113" t="s">
        <v>230</v>
      </c>
      <c r="E586" s="109"/>
      <c r="F586" s="110"/>
      <c r="G586" s="110"/>
      <c r="H586" s="108"/>
    </row>
    <row r="587" spans="1:8" hidden="1" x14ac:dyDescent="0.25">
      <c r="F587" s="105" t="s">
        <v>70</v>
      </c>
      <c r="G587" s="105" t="str">
        <f>IF((COUNT(C585:C586)&lt;&gt;COUNT(G585:G586)),"", ROUND(SUM(G585:G586),2))</f>
        <v/>
      </c>
      <c r="H587" s="114" t="str">
        <f>IF((COUNT(C585:C586)&lt;&gt;COUNT(G585:G586)),"Neužpildytos visų objektų kainos", "")</f>
        <v>Neužpildytos visų objektų kainos</v>
      </c>
    </row>
    <row r="588" spans="1:8" hidden="1" x14ac:dyDescent="0.25">
      <c r="D588" s="103" t="s">
        <v>71</v>
      </c>
      <c r="E588" s="125"/>
      <c r="F588" s="105" t="s">
        <v>72</v>
      </c>
      <c r="G588" s="105" t="str">
        <f>IF(OR(G587="",E588=""),"", ROUND(PRODUCT(E588,G587)/100,2))</f>
        <v/>
      </c>
      <c r="H588" s="114" t="str">
        <f>IF(E588="", "Nurodykite taikomą PVM dydį", "")</f>
        <v>Nurodykite taikomą PVM dydį</v>
      </c>
    </row>
    <row r="589" spans="1:8" hidden="1" x14ac:dyDescent="0.25">
      <c r="F589" s="105" t="s">
        <v>73</v>
      </c>
      <c r="G589" s="105">
        <f>IF(ISBLANK(G588), "", ROUND(SUM(G587:G588),2))</f>
        <v>0</v>
      </c>
    </row>
    <row r="590" spans="1:8" hidden="1" x14ac:dyDescent="0.25"/>
    <row r="591" spans="1:8" hidden="1" x14ac:dyDescent="0.25"/>
    <row r="592" spans="1:8" hidden="1" x14ac:dyDescent="0.25"/>
    <row r="593" spans="1:8" hidden="1" x14ac:dyDescent="0.25">
      <c r="A593" s="92" t="s">
        <v>377</v>
      </c>
      <c r="B593" s="95" t="s">
        <v>378</v>
      </c>
    </row>
    <row r="594" spans="1:8" hidden="1" x14ac:dyDescent="0.25"/>
    <row r="595" spans="1:8" hidden="1" x14ac:dyDescent="0.25">
      <c r="A595" s="92" t="s">
        <v>62</v>
      </c>
    </row>
    <row r="596" spans="1:8" ht="28.5" hidden="1" x14ac:dyDescent="0.25">
      <c r="A596" s="103" t="s">
        <v>63</v>
      </c>
      <c r="B596" s="104" t="s">
        <v>0</v>
      </c>
      <c r="C596" s="104" t="s">
        <v>64</v>
      </c>
      <c r="D596" s="104" t="s">
        <v>65</v>
      </c>
      <c r="E596" s="104" t="s">
        <v>66</v>
      </c>
      <c r="F596" s="105" t="s">
        <v>67</v>
      </c>
      <c r="G596" s="105" t="s">
        <v>68</v>
      </c>
      <c r="H596" s="104" t="s">
        <v>69</v>
      </c>
    </row>
    <row r="597" spans="1:8" hidden="1" x14ac:dyDescent="0.25">
      <c r="A597" s="106" t="s">
        <v>379</v>
      </c>
      <c r="B597" s="107" t="s">
        <v>380</v>
      </c>
      <c r="C597" s="108"/>
      <c r="D597" s="108"/>
      <c r="E597" s="109"/>
      <c r="F597" s="110"/>
      <c r="G597" s="110"/>
      <c r="H597" s="108"/>
    </row>
    <row r="598" spans="1:8" ht="43.5" hidden="1" customHeight="1" x14ac:dyDescent="0.25">
      <c r="A598" s="111" t="s">
        <v>381</v>
      </c>
      <c r="B598" s="124" t="s">
        <v>380</v>
      </c>
      <c r="C598" s="108">
        <v>15</v>
      </c>
      <c r="D598" s="108"/>
      <c r="E598" s="109" t="s">
        <v>1</v>
      </c>
      <c r="F598" s="112"/>
      <c r="G598" s="110" t="str">
        <f>IF(ISBLANK(F598),"", PRODUCT(C598,F598))</f>
        <v/>
      </c>
      <c r="H598" s="207"/>
    </row>
    <row r="599" spans="1:8" hidden="1" x14ac:dyDescent="0.25">
      <c r="A599" s="111" t="s">
        <v>382</v>
      </c>
      <c r="B599" s="124" t="s">
        <v>383</v>
      </c>
      <c r="C599" s="108"/>
      <c r="D599" s="113" t="s">
        <v>230</v>
      </c>
      <c r="E599" s="109"/>
      <c r="F599" s="110"/>
      <c r="G599" s="110"/>
      <c r="H599" s="108"/>
    </row>
    <row r="600" spans="1:8" hidden="1" x14ac:dyDescent="0.25">
      <c r="F600" s="105" t="s">
        <v>70</v>
      </c>
      <c r="G600" s="105" t="str">
        <f>IF((COUNT(C598:C599)&lt;&gt;COUNT(G598:G599)),"", ROUND(SUM(G598:G599),2))</f>
        <v/>
      </c>
      <c r="H600" s="114" t="str">
        <f>IF((COUNT(C598:C599)&lt;&gt;COUNT(G598:G599)),"Neužpildytos visų objektų kainos", "")</f>
        <v>Neužpildytos visų objektų kainos</v>
      </c>
    </row>
    <row r="601" spans="1:8" hidden="1" x14ac:dyDescent="0.25">
      <c r="D601" s="103" t="s">
        <v>71</v>
      </c>
      <c r="E601" s="125"/>
      <c r="F601" s="105" t="s">
        <v>72</v>
      </c>
      <c r="G601" s="105" t="str">
        <f>IF(OR(G600="",E601=""),"", ROUND(PRODUCT(E601,G600)/100,2))</f>
        <v/>
      </c>
      <c r="H601" s="114" t="str">
        <f>IF(E601="", "Nurodykite taikomą PVM dydį", "")</f>
        <v>Nurodykite taikomą PVM dydį</v>
      </c>
    </row>
    <row r="602" spans="1:8" hidden="1" x14ac:dyDescent="0.25">
      <c r="F602" s="105" t="s">
        <v>73</v>
      </c>
      <c r="G602" s="105">
        <f>IF(ISBLANK(G601), "", ROUND(SUM(G600:G601),2))</f>
        <v>0</v>
      </c>
    </row>
    <row r="603" spans="1:8" hidden="1" x14ac:dyDescent="0.25"/>
    <row r="604" spans="1:8" hidden="1" x14ac:dyDescent="0.25"/>
    <row r="605" spans="1:8" hidden="1" x14ac:dyDescent="0.25"/>
    <row r="606" spans="1:8" hidden="1" x14ac:dyDescent="0.25">
      <c r="A606" s="92" t="s">
        <v>384</v>
      </c>
      <c r="B606" s="95" t="s">
        <v>385</v>
      </c>
    </row>
    <row r="607" spans="1:8" hidden="1" x14ac:dyDescent="0.25"/>
    <row r="608" spans="1:8" hidden="1" x14ac:dyDescent="0.25">
      <c r="A608" s="92" t="s">
        <v>62</v>
      </c>
    </row>
    <row r="609" spans="1:8" ht="28.5" hidden="1" x14ac:dyDescent="0.25">
      <c r="A609" s="103" t="s">
        <v>63</v>
      </c>
      <c r="B609" s="104" t="s">
        <v>0</v>
      </c>
      <c r="C609" s="104" t="s">
        <v>64</v>
      </c>
      <c r="D609" s="104" t="s">
        <v>65</v>
      </c>
      <c r="E609" s="104" t="s">
        <v>66</v>
      </c>
      <c r="F609" s="105" t="s">
        <v>67</v>
      </c>
      <c r="G609" s="105" t="s">
        <v>68</v>
      </c>
      <c r="H609" s="104" t="s">
        <v>69</v>
      </c>
    </row>
    <row r="610" spans="1:8" hidden="1" x14ac:dyDescent="0.25">
      <c r="A610" s="106" t="s">
        <v>386</v>
      </c>
      <c r="B610" s="107" t="s">
        <v>387</v>
      </c>
      <c r="C610" s="108"/>
      <c r="D610" s="108"/>
      <c r="E610" s="109"/>
      <c r="F610" s="110"/>
      <c r="G610" s="110"/>
      <c r="H610" s="108"/>
    </row>
    <row r="611" spans="1:8" ht="56.25" hidden="1" customHeight="1" x14ac:dyDescent="0.25">
      <c r="A611" s="111" t="s">
        <v>388</v>
      </c>
      <c r="B611" s="124" t="s">
        <v>387</v>
      </c>
      <c r="C611" s="108">
        <v>5</v>
      </c>
      <c r="D611" s="108"/>
      <c r="E611" s="109" t="s">
        <v>1</v>
      </c>
      <c r="F611" s="112"/>
      <c r="G611" s="110" t="str">
        <f>IF(ISBLANK(F611),"", PRODUCT(C611,F611))</f>
        <v/>
      </c>
      <c r="H611" s="207"/>
    </row>
    <row r="612" spans="1:8" hidden="1" x14ac:dyDescent="0.25">
      <c r="A612" s="111" t="s">
        <v>389</v>
      </c>
      <c r="B612" s="124" t="s">
        <v>390</v>
      </c>
      <c r="C612" s="108"/>
      <c r="D612" s="113" t="s">
        <v>230</v>
      </c>
      <c r="E612" s="109"/>
      <c r="F612" s="110"/>
      <c r="G612" s="110"/>
      <c r="H612" s="108"/>
    </row>
    <row r="613" spans="1:8" hidden="1" x14ac:dyDescent="0.25">
      <c r="A613" s="111" t="s">
        <v>391</v>
      </c>
      <c r="B613" s="124" t="s">
        <v>392</v>
      </c>
      <c r="C613" s="108"/>
      <c r="D613" s="113" t="s">
        <v>230</v>
      </c>
      <c r="E613" s="109"/>
      <c r="F613" s="110"/>
      <c r="G613" s="110"/>
      <c r="H613" s="108"/>
    </row>
    <row r="614" spans="1:8" hidden="1" x14ac:dyDescent="0.25">
      <c r="F614" s="105" t="s">
        <v>70</v>
      </c>
      <c r="G614" s="105" t="str">
        <f>IF((COUNT(C611:C613)&lt;&gt;COUNT(G611:G613)),"", ROUND(SUM(G611:G613),2))</f>
        <v/>
      </c>
      <c r="H614" s="114" t="str">
        <f>IF((COUNT(C611:C613)&lt;&gt;COUNT(G611:G613)),"Neužpildytos visų objektų kainos", "")</f>
        <v>Neužpildytos visų objektų kainos</v>
      </c>
    </row>
    <row r="615" spans="1:8" hidden="1" x14ac:dyDescent="0.25">
      <c r="D615" s="103" t="s">
        <v>71</v>
      </c>
      <c r="E615" s="125"/>
      <c r="F615" s="105" t="s">
        <v>72</v>
      </c>
      <c r="G615" s="105" t="str">
        <f>IF(OR(G614="",E615=""),"", ROUND(PRODUCT(E615,G614)/100,2))</f>
        <v/>
      </c>
      <c r="H615" s="114" t="str">
        <f>IF(E615="", "Nurodykite taikomą PVM dydį", "")</f>
        <v>Nurodykite taikomą PVM dydį</v>
      </c>
    </row>
    <row r="616" spans="1:8" hidden="1" x14ac:dyDescent="0.25">
      <c r="F616" s="105" t="s">
        <v>73</v>
      </c>
      <c r="G616" s="105">
        <f>IF(ISBLANK(G615), "", ROUND(SUM(G614:G615),2))</f>
        <v>0</v>
      </c>
    </row>
    <row r="617" spans="1:8" hidden="1" x14ac:dyDescent="0.25"/>
    <row r="618" spans="1:8" hidden="1" x14ac:dyDescent="0.25"/>
    <row r="619" spans="1:8" hidden="1" x14ac:dyDescent="0.25"/>
    <row r="620" spans="1:8" hidden="1" x14ac:dyDescent="0.25">
      <c r="A620" s="92" t="s">
        <v>393</v>
      </c>
      <c r="B620" s="95" t="s">
        <v>394</v>
      </c>
    </row>
    <row r="621" spans="1:8" hidden="1" x14ac:dyDescent="0.25"/>
    <row r="622" spans="1:8" hidden="1" x14ac:dyDescent="0.25">
      <c r="A622" s="92" t="s">
        <v>62</v>
      </c>
    </row>
    <row r="623" spans="1:8" ht="28.5" hidden="1" x14ac:dyDescent="0.25">
      <c r="A623" s="103" t="s">
        <v>63</v>
      </c>
      <c r="B623" s="104" t="s">
        <v>0</v>
      </c>
      <c r="C623" s="104" t="s">
        <v>64</v>
      </c>
      <c r="D623" s="104" t="s">
        <v>65</v>
      </c>
      <c r="E623" s="104" t="s">
        <v>66</v>
      </c>
      <c r="F623" s="105" t="s">
        <v>67</v>
      </c>
      <c r="G623" s="105" t="s">
        <v>68</v>
      </c>
      <c r="H623" s="104" t="s">
        <v>69</v>
      </c>
    </row>
    <row r="624" spans="1:8" hidden="1" x14ac:dyDescent="0.25">
      <c r="A624" s="106" t="s">
        <v>395</v>
      </c>
      <c r="B624" s="107" t="s">
        <v>396</v>
      </c>
      <c r="C624" s="108"/>
      <c r="D624" s="108"/>
      <c r="E624" s="109"/>
      <c r="F624" s="110"/>
      <c r="G624" s="110"/>
      <c r="H624" s="108"/>
    </row>
    <row r="625" spans="1:8" ht="41.25" hidden="1" customHeight="1" x14ac:dyDescent="0.25">
      <c r="A625" s="111" t="s">
        <v>397</v>
      </c>
      <c r="B625" s="124" t="s">
        <v>396</v>
      </c>
      <c r="C625" s="108">
        <v>3</v>
      </c>
      <c r="D625" s="108"/>
      <c r="E625" s="109" t="s">
        <v>1</v>
      </c>
      <c r="F625" s="112"/>
      <c r="G625" s="110" t="str">
        <f>IF(ISBLANK(F625),"", PRODUCT(C625,F625))</f>
        <v/>
      </c>
      <c r="H625" s="207"/>
    </row>
    <row r="626" spans="1:8" hidden="1" x14ac:dyDescent="0.25">
      <c r="A626" s="111" t="s">
        <v>398</v>
      </c>
      <c r="B626" s="124" t="s">
        <v>399</v>
      </c>
      <c r="C626" s="108"/>
      <c r="D626" s="113" t="s">
        <v>230</v>
      </c>
      <c r="E626" s="109"/>
      <c r="F626" s="110"/>
      <c r="G626" s="110"/>
      <c r="H626" s="108"/>
    </row>
    <row r="627" spans="1:8" ht="30" hidden="1" x14ac:dyDescent="0.25">
      <c r="A627" s="111" t="s">
        <v>400</v>
      </c>
      <c r="B627" s="124" t="s">
        <v>401</v>
      </c>
      <c r="C627" s="108"/>
      <c r="D627" s="113" t="s">
        <v>230</v>
      </c>
      <c r="E627" s="109"/>
      <c r="F627" s="110"/>
      <c r="G627" s="110"/>
      <c r="H627" s="108"/>
    </row>
    <row r="628" spans="1:8" hidden="1" x14ac:dyDescent="0.25">
      <c r="A628" s="111" t="s">
        <v>402</v>
      </c>
      <c r="B628" s="124" t="s">
        <v>403</v>
      </c>
      <c r="C628" s="108"/>
      <c r="D628" s="113" t="s">
        <v>230</v>
      </c>
      <c r="E628" s="109"/>
      <c r="F628" s="110"/>
      <c r="G628" s="110"/>
      <c r="H628" s="108"/>
    </row>
    <row r="629" spans="1:8" hidden="1" x14ac:dyDescent="0.25">
      <c r="F629" s="105" t="s">
        <v>70</v>
      </c>
      <c r="G629" s="105" t="str">
        <f>IF((COUNT(C625:C628)&lt;&gt;COUNT(G625:G628)),"", ROUND(SUM(G625:G628),2))</f>
        <v/>
      </c>
      <c r="H629" s="114" t="str">
        <f>IF((COUNT(C625:C628)&lt;&gt;COUNT(G625:G628)),"Neužpildytos visų objektų kainos", "")</f>
        <v>Neužpildytos visų objektų kainos</v>
      </c>
    </row>
    <row r="630" spans="1:8" hidden="1" x14ac:dyDescent="0.25">
      <c r="D630" s="103" t="s">
        <v>71</v>
      </c>
      <c r="E630" s="125"/>
      <c r="F630" s="105" t="s">
        <v>72</v>
      </c>
      <c r="G630" s="105" t="str">
        <f>IF(OR(G629="",E630=""),"", ROUND(PRODUCT(E630,G629)/100,2))</f>
        <v/>
      </c>
      <c r="H630" s="114" t="str">
        <f>IF(E630="", "Nurodykite taikomą PVM dydį", "")</f>
        <v>Nurodykite taikomą PVM dydį</v>
      </c>
    </row>
    <row r="631" spans="1:8" hidden="1" x14ac:dyDescent="0.25">
      <c r="F631" s="105" t="s">
        <v>73</v>
      </c>
      <c r="G631" s="105">
        <f>IF(ISBLANK(G630), "", ROUND(SUM(G629:G630),2))</f>
        <v>0</v>
      </c>
    </row>
    <row r="632" spans="1:8" hidden="1" x14ac:dyDescent="0.25"/>
    <row r="633" spans="1:8" hidden="1" x14ac:dyDescent="0.25"/>
    <row r="634" spans="1:8" hidden="1" x14ac:dyDescent="0.25"/>
    <row r="635" spans="1:8" hidden="1" x14ac:dyDescent="0.25">
      <c r="A635" s="92" t="s">
        <v>404</v>
      </c>
      <c r="B635" s="95" t="s">
        <v>405</v>
      </c>
    </row>
    <row r="636" spans="1:8" hidden="1" x14ac:dyDescent="0.25"/>
    <row r="637" spans="1:8" hidden="1" x14ac:dyDescent="0.25">
      <c r="A637" s="92" t="s">
        <v>62</v>
      </c>
    </row>
    <row r="638" spans="1:8" ht="28.5" hidden="1" x14ac:dyDescent="0.25">
      <c r="A638" s="103" t="s">
        <v>63</v>
      </c>
      <c r="B638" s="104" t="s">
        <v>0</v>
      </c>
      <c r="C638" s="104" t="s">
        <v>64</v>
      </c>
      <c r="D638" s="104" t="s">
        <v>65</v>
      </c>
      <c r="E638" s="104" t="s">
        <v>66</v>
      </c>
      <c r="F638" s="105" t="s">
        <v>67</v>
      </c>
      <c r="G638" s="105" t="s">
        <v>68</v>
      </c>
      <c r="H638" s="104" t="s">
        <v>69</v>
      </c>
    </row>
    <row r="639" spans="1:8" hidden="1" x14ac:dyDescent="0.25">
      <c r="A639" s="106" t="s">
        <v>406</v>
      </c>
      <c r="B639" s="107" t="s">
        <v>407</v>
      </c>
      <c r="C639" s="108"/>
      <c r="D639" s="108"/>
      <c r="E639" s="109"/>
      <c r="F639" s="110"/>
      <c r="G639" s="110"/>
      <c r="H639" s="108"/>
    </row>
    <row r="640" spans="1:8" ht="43.5" hidden="1" customHeight="1" x14ac:dyDescent="0.25">
      <c r="A640" s="111" t="s">
        <v>408</v>
      </c>
      <c r="B640" s="124" t="s">
        <v>407</v>
      </c>
      <c r="C640" s="108">
        <v>2</v>
      </c>
      <c r="D640" s="108"/>
      <c r="E640" s="109" t="s">
        <v>1</v>
      </c>
      <c r="F640" s="112"/>
      <c r="G640" s="110" t="str">
        <f>IF(ISBLANK(F640),"", PRODUCT(C640,F640))</f>
        <v/>
      </c>
      <c r="H640" s="207"/>
    </row>
    <row r="641" spans="1:8" hidden="1" x14ac:dyDescent="0.25">
      <c r="A641" s="111" t="s">
        <v>409</v>
      </c>
      <c r="B641" s="124" t="s">
        <v>410</v>
      </c>
      <c r="C641" s="108"/>
      <c r="D641" s="113" t="s">
        <v>230</v>
      </c>
      <c r="E641" s="109"/>
      <c r="F641" s="110"/>
      <c r="G641" s="110"/>
      <c r="H641" s="108"/>
    </row>
    <row r="642" spans="1:8" ht="30" hidden="1" x14ac:dyDescent="0.25">
      <c r="A642" s="111" t="s">
        <v>411</v>
      </c>
      <c r="B642" s="124" t="s">
        <v>412</v>
      </c>
      <c r="C642" s="108"/>
      <c r="D642" s="113" t="s">
        <v>230</v>
      </c>
      <c r="E642" s="109"/>
      <c r="F642" s="110"/>
      <c r="G642" s="110"/>
      <c r="H642" s="108"/>
    </row>
    <row r="643" spans="1:8" hidden="1" x14ac:dyDescent="0.25">
      <c r="F643" s="105" t="s">
        <v>70</v>
      </c>
      <c r="G643" s="105" t="str">
        <f>IF((COUNT(C640:C642)&lt;&gt;COUNT(G640:G642)),"", ROUND(SUM(G640:G642),2))</f>
        <v/>
      </c>
      <c r="H643" s="114" t="str">
        <f>IF((COUNT(C640:C642)&lt;&gt;COUNT(G640:G642)),"Neužpildytos visų objektų kainos", "")</f>
        <v>Neužpildytos visų objektų kainos</v>
      </c>
    </row>
    <row r="644" spans="1:8" hidden="1" x14ac:dyDescent="0.25">
      <c r="D644" s="103" t="s">
        <v>71</v>
      </c>
      <c r="E644" s="125"/>
      <c r="F644" s="105" t="s">
        <v>72</v>
      </c>
      <c r="G644" s="105" t="str">
        <f>IF(OR(G643="",E644=""),"", ROUND(PRODUCT(E644,G643)/100,2))</f>
        <v/>
      </c>
      <c r="H644" s="114" t="str">
        <f>IF(E644="", "Nurodykite taikomą PVM dydį", "")</f>
        <v>Nurodykite taikomą PVM dydį</v>
      </c>
    </row>
    <row r="645" spans="1:8" hidden="1" x14ac:dyDescent="0.25">
      <c r="F645" s="105" t="s">
        <v>73</v>
      </c>
      <c r="G645" s="105">
        <f>IF(ISBLANK(G644), "", ROUND(SUM(G643:G644),2))</f>
        <v>0</v>
      </c>
    </row>
    <row r="646" spans="1:8" hidden="1" x14ac:dyDescent="0.25"/>
    <row r="647" spans="1:8" hidden="1" x14ac:dyDescent="0.25"/>
    <row r="648" spans="1:8" hidden="1" x14ac:dyDescent="0.25"/>
    <row r="649" spans="1:8" hidden="1" x14ac:dyDescent="0.25">
      <c r="A649" s="92" t="s">
        <v>413</v>
      </c>
      <c r="B649" s="95" t="s">
        <v>414</v>
      </c>
    </row>
    <row r="650" spans="1:8" hidden="1" x14ac:dyDescent="0.25"/>
    <row r="651" spans="1:8" hidden="1" x14ac:dyDescent="0.25">
      <c r="A651" s="92" t="s">
        <v>62</v>
      </c>
    </row>
    <row r="652" spans="1:8" ht="28.5" hidden="1" x14ac:dyDescent="0.25">
      <c r="A652" s="103" t="s">
        <v>63</v>
      </c>
      <c r="B652" s="104" t="s">
        <v>0</v>
      </c>
      <c r="C652" s="104" t="s">
        <v>64</v>
      </c>
      <c r="D652" s="104" t="s">
        <v>65</v>
      </c>
      <c r="E652" s="104" t="s">
        <v>66</v>
      </c>
      <c r="F652" s="105" t="s">
        <v>67</v>
      </c>
      <c r="G652" s="105" t="s">
        <v>68</v>
      </c>
      <c r="H652" s="104" t="s">
        <v>69</v>
      </c>
    </row>
    <row r="653" spans="1:8" hidden="1" x14ac:dyDescent="0.25">
      <c r="A653" s="106" t="s">
        <v>415</v>
      </c>
      <c r="B653" s="107" t="s">
        <v>416</v>
      </c>
      <c r="C653" s="108"/>
      <c r="D653" s="108"/>
      <c r="E653" s="109"/>
      <c r="F653" s="110"/>
      <c r="G653" s="110"/>
      <c r="H653" s="108"/>
    </row>
    <row r="654" spans="1:8" ht="40.5" hidden="1" customHeight="1" x14ac:dyDescent="0.25">
      <c r="A654" s="111" t="s">
        <v>417</v>
      </c>
      <c r="B654" s="124" t="s">
        <v>416</v>
      </c>
      <c r="C654" s="108">
        <v>5</v>
      </c>
      <c r="D654" s="108"/>
      <c r="E654" s="109" t="s">
        <v>1</v>
      </c>
      <c r="F654" s="112"/>
      <c r="G654" s="110" t="str">
        <f>IF(ISBLANK(F654),"", PRODUCT(C654,F654))</f>
        <v/>
      </c>
      <c r="H654" s="207"/>
    </row>
    <row r="655" spans="1:8" ht="30" hidden="1" x14ac:dyDescent="0.25">
      <c r="A655" s="111" t="s">
        <v>418</v>
      </c>
      <c r="B655" s="124" t="s">
        <v>419</v>
      </c>
      <c r="C655" s="108"/>
      <c r="D655" s="113" t="s">
        <v>230</v>
      </c>
      <c r="E655" s="109"/>
      <c r="F655" s="110"/>
      <c r="G655" s="110"/>
      <c r="H655" s="108"/>
    </row>
    <row r="656" spans="1:8" hidden="1" x14ac:dyDescent="0.25">
      <c r="A656" s="111" t="s">
        <v>420</v>
      </c>
      <c r="B656" s="124" t="s">
        <v>421</v>
      </c>
      <c r="C656" s="108"/>
      <c r="D656" s="113" t="s">
        <v>230</v>
      </c>
      <c r="E656" s="109"/>
      <c r="F656" s="110"/>
      <c r="G656" s="110"/>
      <c r="H656" s="108"/>
    </row>
    <row r="657" spans="1:8" hidden="1" x14ac:dyDescent="0.25">
      <c r="A657" s="111" t="s">
        <v>422</v>
      </c>
      <c r="B657" s="124" t="s">
        <v>423</v>
      </c>
      <c r="C657" s="108"/>
      <c r="D657" s="113" t="s">
        <v>230</v>
      </c>
      <c r="E657" s="109"/>
      <c r="F657" s="110"/>
      <c r="G657" s="110"/>
      <c r="H657" s="108"/>
    </row>
    <row r="658" spans="1:8" hidden="1" x14ac:dyDescent="0.25">
      <c r="F658" s="105" t="s">
        <v>70</v>
      </c>
      <c r="G658" s="105" t="str">
        <f>IF((COUNT(C654:C657)&lt;&gt;COUNT(G654:G657)),"", ROUND(SUM(G654:G657),2))</f>
        <v/>
      </c>
      <c r="H658" s="114" t="str">
        <f>IF((COUNT(C654:C657)&lt;&gt;COUNT(G654:G657)),"Neužpildytos visų objektų kainos", "")</f>
        <v>Neužpildytos visų objektų kainos</v>
      </c>
    </row>
    <row r="659" spans="1:8" hidden="1" x14ac:dyDescent="0.25">
      <c r="D659" s="103" t="s">
        <v>71</v>
      </c>
      <c r="E659" s="125"/>
      <c r="F659" s="105" t="s">
        <v>72</v>
      </c>
      <c r="G659" s="105" t="str">
        <f>IF(OR(G658="",E659=""),"", ROUND(PRODUCT(E659,G658)/100,2))</f>
        <v/>
      </c>
      <c r="H659" s="114" t="str">
        <f>IF(E659="", "Nurodykite taikomą PVM dydį", "")</f>
        <v>Nurodykite taikomą PVM dydį</v>
      </c>
    </row>
    <row r="660" spans="1:8" hidden="1" x14ac:dyDescent="0.25">
      <c r="F660" s="105" t="s">
        <v>73</v>
      </c>
      <c r="G660" s="105">
        <f>IF(ISBLANK(G659), "", ROUND(SUM(G658:G659),2))</f>
        <v>0</v>
      </c>
    </row>
    <row r="661" spans="1:8" hidden="1" x14ac:dyDescent="0.25"/>
    <row r="662" spans="1:8" hidden="1" x14ac:dyDescent="0.25"/>
    <row r="663" spans="1:8" hidden="1" x14ac:dyDescent="0.25"/>
    <row r="664" spans="1:8" hidden="1" x14ac:dyDescent="0.25">
      <c r="A664" s="92" t="s">
        <v>424</v>
      </c>
      <c r="B664" s="95" t="s">
        <v>425</v>
      </c>
    </row>
    <row r="665" spans="1:8" hidden="1" x14ac:dyDescent="0.25"/>
    <row r="666" spans="1:8" hidden="1" x14ac:dyDescent="0.25">
      <c r="A666" s="92" t="s">
        <v>62</v>
      </c>
    </row>
    <row r="667" spans="1:8" ht="28.5" hidden="1" x14ac:dyDescent="0.25">
      <c r="A667" s="103" t="s">
        <v>63</v>
      </c>
      <c r="B667" s="104" t="s">
        <v>0</v>
      </c>
      <c r="C667" s="104" t="s">
        <v>64</v>
      </c>
      <c r="D667" s="104" t="s">
        <v>65</v>
      </c>
      <c r="E667" s="104" t="s">
        <v>66</v>
      </c>
      <c r="F667" s="105" t="s">
        <v>67</v>
      </c>
      <c r="G667" s="105" t="s">
        <v>68</v>
      </c>
      <c r="H667" s="104" t="s">
        <v>69</v>
      </c>
    </row>
    <row r="668" spans="1:8" hidden="1" x14ac:dyDescent="0.25">
      <c r="A668" s="106" t="s">
        <v>426</v>
      </c>
      <c r="B668" s="107" t="s">
        <v>427</v>
      </c>
      <c r="C668" s="108"/>
      <c r="D668" s="108"/>
      <c r="E668" s="109"/>
      <c r="F668" s="110"/>
      <c r="G668" s="110"/>
      <c r="H668" s="108"/>
    </row>
    <row r="669" spans="1:8" ht="39" hidden="1" customHeight="1" x14ac:dyDescent="0.25">
      <c r="A669" s="111" t="s">
        <v>428</v>
      </c>
      <c r="B669" s="124" t="s">
        <v>427</v>
      </c>
      <c r="C669" s="108">
        <v>3</v>
      </c>
      <c r="D669" s="108"/>
      <c r="E669" s="109" t="s">
        <v>1</v>
      </c>
      <c r="F669" s="112"/>
      <c r="G669" s="110" t="str">
        <f>IF(ISBLANK(F669),"", PRODUCT(C669,F669))</f>
        <v/>
      </c>
      <c r="H669" s="207"/>
    </row>
    <row r="670" spans="1:8" hidden="1" x14ac:dyDescent="0.25">
      <c r="A670" s="111" t="s">
        <v>429</v>
      </c>
      <c r="B670" s="124" t="s">
        <v>430</v>
      </c>
      <c r="C670" s="108"/>
      <c r="D670" s="113" t="s">
        <v>230</v>
      </c>
      <c r="E670" s="109"/>
      <c r="F670" s="110"/>
      <c r="G670" s="110"/>
      <c r="H670" s="108"/>
    </row>
    <row r="671" spans="1:8" hidden="1" x14ac:dyDescent="0.25">
      <c r="A671" s="111" t="s">
        <v>431</v>
      </c>
      <c r="B671" s="124" t="s">
        <v>432</v>
      </c>
      <c r="C671" s="108"/>
      <c r="D671" s="113" t="s">
        <v>230</v>
      </c>
      <c r="E671" s="109"/>
      <c r="F671" s="110"/>
      <c r="G671" s="110"/>
      <c r="H671" s="108"/>
    </row>
    <row r="672" spans="1:8" ht="30" hidden="1" x14ac:dyDescent="0.25">
      <c r="A672" s="111" t="s">
        <v>433</v>
      </c>
      <c r="B672" s="124" t="s">
        <v>434</v>
      </c>
      <c r="C672" s="108"/>
      <c r="D672" s="113" t="s">
        <v>230</v>
      </c>
      <c r="E672" s="109"/>
      <c r="F672" s="110"/>
      <c r="G672" s="110"/>
      <c r="H672" s="108"/>
    </row>
    <row r="673" spans="1:8" hidden="1" x14ac:dyDescent="0.25">
      <c r="A673" s="111" t="s">
        <v>435</v>
      </c>
      <c r="B673" s="124" t="s">
        <v>314</v>
      </c>
      <c r="C673" s="108"/>
      <c r="D673" s="113" t="s">
        <v>230</v>
      </c>
      <c r="E673" s="109"/>
      <c r="F673" s="110"/>
      <c r="G673" s="110"/>
      <c r="H673" s="108"/>
    </row>
    <row r="674" spans="1:8" hidden="1" x14ac:dyDescent="0.25">
      <c r="F674" s="105" t="s">
        <v>70</v>
      </c>
      <c r="G674" s="105" t="str">
        <f>IF((COUNT(C669:C673)&lt;&gt;COUNT(G669:G673)),"", ROUND(SUM(G669:G673),2))</f>
        <v/>
      </c>
      <c r="H674" s="114" t="str">
        <f>IF((COUNT(C669:C673)&lt;&gt;COUNT(G669:G673)),"Neužpildytos visų objektų kainos", "")</f>
        <v>Neužpildytos visų objektų kainos</v>
      </c>
    </row>
    <row r="675" spans="1:8" hidden="1" x14ac:dyDescent="0.25">
      <c r="D675" s="103" t="s">
        <v>71</v>
      </c>
      <c r="E675" s="125"/>
      <c r="F675" s="105" t="s">
        <v>72</v>
      </c>
      <c r="G675" s="105" t="str">
        <f>IF(OR(G674="",E675=""),"", ROUND(PRODUCT(E675,G674)/100,2))</f>
        <v/>
      </c>
      <c r="H675" s="114" t="str">
        <f>IF(E675="", "Nurodykite taikomą PVM dydį", "")</f>
        <v>Nurodykite taikomą PVM dydį</v>
      </c>
    </row>
    <row r="676" spans="1:8" hidden="1" x14ac:dyDescent="0.25">
      <c r="F676" s="105" t="s">
        <v>73</v>
      </c>
      <c r="G676" s="105">
        <f>IF(ISBLANK(G675), "", ROUND(SUM(G674:G675),2))</f>
        <v>0</v>
      </c>
    </row>
    <row r="677" spans="1:8" hidden="1" x14ac:dyDescent="0.25"/>
    <row r="678" spans="1:8" hidden="1" x14ac:dyDescent="0.25"/>
    <row r="679" spans="1:8" hidden="1" x14ac:dyDescent="0.25"/>
    <row r="680" spans="1:8" hidden="1" x14ac:dyDescent="0.25">
      <c r="A680" s="92" t="s">
        <v>436</v>
      </c>
      <c r="B680" s="95" t="s">
        <v>437</v>
      </c>
    </row>
    <row r="681" spans="1:8" hidden="1" x14ac:dyDescent="0.25"/>
    <row r="682" spans="1:8" hidden="1" x14ac:dyDescent="0.25">
      <c r="A682" s="92" t="s">
        <v>62</v>
      </c>
    </row>
    <row r="683" spans="1:8" ht="28.5" hidden="1" x14ac:dyDescent="0.25">
      <c r="A683" s="103" t="s">
        <v>63</v>
      </c>
      <c r="B683" s="104" t="s">
        <v>0</v>
      </c>
      <c r="C683" s="104" t="s">
        <v>64</v>
      </c>
      <c r="D683" s="104" t="s">
        <v>65</v>
      </c>
      <c r="E683" s="104" t="s">
        <v>66</v>
      </c>
      <c r="F683" s="105" t="s">
        <v>67</v>
      </c>
      <c r="G683" s="105" t="s">
        <v>68</v>
      </c>
      <c r="H683" s="104" t="s">
        <v>69</v>
      </c>
    </row>
    <row r="684" spans="1:8" hidden="1" x14ac:dyDescent="0.25">
      <c r="A684" s="106" t="s">
        <v>438</v>
      </c>
      <c r="B684" s="107" t="s">
        <v>439</v>
      </c>
      <c r="C684" s="108"/>
      <c r="D684" s="108"/>
      <c r="E684" s="109"/>
      <c r="F684" s="110"/>
      <c r="G684" s="110"/>
      <c r="H684" s="108"/>
    </row>
    <row r="685" spans="1:8" ht="36" hidden="1" customHeight="1" x14ac:dyDescent="0.25">
      <c r="A685" s="111" t="s">
        <v>440</v>
      </c>
      <c r="B685" s="124" t="s">
        <v>439</v>
      </c>
      <c r="C685" s="108">
        <v>4</v>
      </c>
      <c r="D685" s="108"/>
      <c r="E685" s="109" t="s">
        <v>1</v>
      </c>
      <c r="F685" s="112"/>
      <c r="G685" s="110" t="str">
        <f>IF(ISBLANK(F685),"", PRODUCT(C685,F685))</f>
        <v/>
      </c>
      <c r="H685" s="207"/>
    </row>
    <row r="686" spans="1:8" hidden="1" x14ac:dyDescent="0.25">
      <c r="A686" s="111" t="s">
        <v>441</v>
      </c>
      <c r="B686" s="124" t="s">
        <v>442</v>
      </c>
      <c r="C686" s="108"/>
      <c r="D686" s="113" t="s">
        <v>230</v>
      </c>
      <c r="E686" s="109"/>
      <c r="F686" s="110"/>
      <c r="G686" s="110"/>
      <c r="H686" s="108"/>
    </row>
    <row r="687" spans="1:8" ht="30" hidden="1" x14ac:dyDescent="0.25">
      <c r="A687" s="111" t="s">
        <v>443</v>
      </c>
      <c r="B687" s="124" t="s">
        <v>444</v>
      </c>
      <c r="C687" s="108"/>
      <c r="D687" s="113" t="s">
        <v>230</v>
      </c>
      <c r="E687" s="109"/>
      <c r="F687" s="110"/>
      <c r="G687" s="110"/>
      <c r="H687" s="108"/>
    </row>
    <row r="688" spans="1:8" hidden="1" x14ac:dyDescent="0.25">
      <c r="F688" s="105" t="s">
        <v>70</v>
      </c>
      <c r="G688" s="105" t="str">
        <f>IF((COUNT(C685:C687)&lt;&gt;COUNT(G685:G687)),"", ROUND(SUM(G685:G687),2))</f>
        <v/>
      </c>
      <c r="H688" s="114" t="str">
        <f>IF((COUNT(C685:C687)&lt;&gt;COUNT(G685:G687)),"Neužpildytos visų objektų kainos", "")</f>
        <v>Neužpildytos visų objektų kainos</v>
      </c>
    </row>
    <row r="689" spans="1:8" hidden="1" x14ac:dyDescent="0.25">
      <c r="D689" s="103" t="s">
        <v>71</v>
      </c>
      <c r="E689" s="125"/>
      <c r="F689" s="105" t="s">
        <v>72</v>
      </c>
      <c r="G689" s="105" t="str">
        <f>IF(OR(G688="",E689=""),"", ROUND(PRODUCT(E689,G688)/100,2))</f>
        <v/>
      </c>
      <c r="H689" s="114" t="str">
        <f>IF(E689="", "Nurodykite taikomą PVM dydį", "")</f>
        <v>Nurodykite taikomą PVM dydį</v>
      </c>
    </row>
    <row r="690" spans="1:8" hidden="1" x14ac:dyDescent="0.25">
      <c r="F690" s="105" t="s">
        <v>73</v>
      </c>
      <c r="G690" s="105">
        <f>IF(ISBLANK(G689), "", ROUND(SUM(G688:G689),2))</f>
        <v>0</v>
      </c>
    </row>
    <row r="691" spans="1:8" hidden="1" x14ac:dyDescent="0.25"/>
    <row r="692" spans="1:8" hidden="1" x14ac:dyDescent="0.25"/>
    <row r="693" spans="1:8" hidden="1" x14ac:dyDescent="0.25"/>
    <row r="694" spans="1:8" hidden="1" x14ac:dyDescent="0.25">
      <c r="A694" s="92" t="s">
        <v>445</v>
      </c>
      <c r="B694" s="95" t="s">
        <v>446</v>
      </c>
    </row>
    <row r="695" spans="1:8" hidden="1" x14ac:dyDescent="0.25"/>
    <row r="696" spans="1:8" hidden="1" x14ac:dyDescent="0.25">
      <c r="A696" s="92" t="s">
        <v>62</v>
      </c>
    </row>
    <row r="697" spans="1:8" ht="28.5" hidden="1" x14ac:dyDescent="0.25">
      <c r="A697" s="103" t="s">
        <v>63</v>
      </c>
      <c r="B697" s="104" t="s">
        <v>0</v>
      </c>
      <c r="C697" s="104" t="s">
        <v>64</v>
      </c>
      <c r="D697" s="104" t="s">
        <v>65</v>
      </c>
      <c r="E697" s="104" t="s">
        <v>66</v>
      </c>
      <c r="F697" s="105" t="s">
        <v>67</v>
      </c>
      <c r="G697" s="105" t="s">
        <v>68</v>
      </c>
      <c r="H697" s="104" t="s">
        <v>69</v>
      </c>
    </row>
    <row r="698" spans="1:8" hidden="1" x14ac:dyDescent="0.25">
      <c r="A698" s="106" t="s">
        <v>447</v>
      </c>
      <c r="B698" s="107" t="s">
        <v>448</v>
      </c>
      <c r="C698" s="108"/>
      <c r="D698" s="108"/>
      <c r="E698" s="109"/>
      <c r="F698" s="110"/>
      <c r="G698" s="110"/>
      <c r="H698" s="108"/>
    </row>
    <row r="699" spans="1:8" ht="54.75" hidden="1" customHeight="1" x14ac:dyDescent="0.25">
      <c r="A699" s="111" t="s">
        <v>449</v>
      </c>
      <c r="B699" s="124" t="s">
        <v>448</v>
      </c>
      <c r="C699" s="108">
        <v>5</v>
      </c>
      <c r="D699" s="108"/>
      <c r="E699" s="109" t="s">
        <v>1</v>
      </c>
      <c r="F699" s="112"/>
      <c r="G699" s="110" t="str">
        <f>IF(ISBLANK(F699),"", PRODUCT(C699,F699))</f>
        <v/>
      </c>
      <c r="H699" s="207"/>
    </row>
    <row r="700" spans="1:8" hidden="1" x14ac:dyDescent="0.25">
      <c r="A700" s="111" t="s">
        <v>450</v>
      </c>
      <c r="B700" s="124" t="s">
        <v>451</v>
      </c>
      <c r="C700" s="108"/>
      <c r="D700" s="113" t="s">
        <v>230</v>
      </c>
      <c r="E700" s="109"/>
      <c r="F700" s="110"/>
      <c r="G700" s="110"/>
      <c r="H700" s="108"/>
    </row>
    <row r="701" spans="1:8" hidden="1" x14ac:dyDescent="0.25">
      <c r="A701" s="111" t="s">
        <v>452</v>
      </c>
      <c r="B701" s="124" t="s">
        <v>453</v>
      </c>
      <c r="C701" s="108"/>
      <c r="D701" s="113" t="s">
        <v>230</v>
      </c>
      <c r="E701" s="109"/>
      <c r="F701" s="110"/>
      <c r="G701" s="110"/>
      <c r="H701" s="108"/>
    </row>
    <row r="702" spans="1:8" hidden="1" x14ac:dyDescent="0.25">
      <c r="F702" s="105" t="s">
        <v>70</v>
      </c>
      <c r="G702" s="105" t="str">
        <f>IF((COUNT(C699:C701)&lt;&gt;COUNT(G699:G701)),"", ROUND(SUM(G699:G701),2))</f>
        <v/>
      </c>
      <c r="H702" s="114" t="str">
        <f>IF((COUNT(C699:C701)&lt;&gt;COUNT(G699:G701)),"Neužpildytos visų objektų kainos", "")</f>
        <v>Neužpildytos visų objektų kainos</v>
      </c>
    </row>
    <row r="703" spans="1:8" hidden="1" x14ac:dyDescent="0.25">
      <c r="D703" s="103" t="s">
        <v>71</v>
      </c>
      <c r="E703" s="125"/>
      <c r="F703" s="105" t="s">
        <v>72</v>
      </c>
      <c r="G703" s="105" t="str">
        <f>IF(OR(G702="",E703=""),"", ROUND(PRODUCT(E703,G702)/100,2))</f>
        <v/>
      </c>
      <c r="H703" s="114" t="str">
        <f>IF(E703="", "Nurodykite taikomą PVM dydį", "")</f>
        <v>Nurodykite taikomą PVM dydį</v>
      </c>
    </row>
    <row r="704" spans="1:8" hidden="1" x14ac:dyDescent="0.25">
      <c r="F704" s="105" t="s">
        <v>73</v>
      </c>
      <c r="G704" s="105">
        <f>IF(ISBLANK(G703), "", ROUND(SUM(G702:G703),2))</f>
        <v>0</v>
      </c>
    </row>
    <row r="705" spans="1:8" hidden="1" x14ac:dyDescent="0.25"/>
    <row r="706" spans="1:8" hidden="1" x14ac:dyDescent="0.25"/>
    <row r="707" spans="1:8" hidden="1" x14ac:dyDescent="0.25"/>
    <row r="708" spans="1:8" ht="28.5" hidden="1" x14ac:dyDescent="0.25">
      <c r="A708" s="92" t="s">
        <v>454</v>
      </c>
      <c r="B708" s="95" t="s">
        <v>455</v>
      </c>
    </row>
    <row r="709" spans="1:8" hidden="1" x14ac:dyDescent="0.25"/>
    <row r="710" spans="1:8" hidden="1" x14ac:dyDescent="0.25">
      <c r="A710" s="92" t="s">
        <v>62</v>
      </c>
    </row>
    <row r="711" spans="1:8" ht="28.5" hidden="1" x14ac:dyDescent="0.25">
      <c r="A711" s="103" t="s">
        <v>63</v>
      </c>
      <c r="B711" s="104" t="s">
        <v>0</v>
      </c>
      <c r="C711" s="104" t="s">
        <v>64</v>
      </c>
      <c r="D711" s="104" t="s">
        <v>65</v>
      </c>
      <c r="E711" s="104" t="s">
        <v>66</v>
      </c>
      <c r="F711" s="105" t="s">
        <v>67</v>
      </c>
      <c r="G711" s="105" t="s">
        <v>68</v>
      </c>
      <c r="H711" s="104" t="s">
        <v>69</v>
      </c>
    </row>
    <row r="712" spans="1:8" hidden="1" x14ac:dyDescent="0.25">
      <c r="A712" s="106" t="s">
        <v>456</v>
      </c>
      <c r="B712" s="107" t="s">
        <v>457</v>
      </c>
      <c r="C712" s="108"/>
      <c r="D712" s="108"/>
      <c r="E712" s="109"/>
      <c r="F712" s="110"/>
      <c r="G712" s="110"/>
      <c r="H712" s="108"/>
    </row>
    <row r="713" spans="1:8" ht="41.25" hidden="1" customHeight="1" x14ac:dyDescent="0.25">
      <c r="A713" s="111" t="s">
        <v>458</v>
      </c>
      <c r="B713" s="124" t="s">
        <v>457</v>
      </c>
      <c r="C713" s="108">
        <v>5</v>
      </c>
      <c r="D713" s="108"/>
      <c r="E713" s="109" t="s">
        <v>1</v>
      </c>
      <c r="F713" s="112"/>
      <c r="G713" s="110" t="str">
        <f>IF(ISBLANK(F713),"", PRODUCT(C713,F713))</f>
        <v/>
      </c>
      <c r="H713" s="207"/>
    </row>
    <row r="714" spans="1:8" hidden="1" x14ac:dyDescent="0.25">
      <c r="A714" s="111" t="s">
        <v>459</v>
      </c>
      <c r="B714" s="124" t="s">
        <v>460</v>
      </c>
      <c r="C714" s="108"/>
      <c r="D714" s="113" t="s">
        <v>230</v>
      </c>
      <c r="E714" s="109"/>
      <c r="F714" s="110"/>
      <c r="G714" s="110"/>
      <c r="H714" s="108"/>
    </row>
    <row r="715" spans="1:8" hidden="1" x14ac:dyDescent="0.25">
      <c r="A715" s="111" t="s">
        <v>461</v>
      </c>
      <c r="B715" s="124" t="s">
        <v>383</v>
      </c>
      <c r="C715" s="108"/>
      <c r="D715" s="113" t="s">
        <v>230</v>
      </c>
      <c r="E715" s="109"/>
      <c r="F715" s="110"/>
      <c r="G715" s="110"/>
      <c r="H715" s="108"/>
    </row>
    <row r="716" spans="1:8" hidden="1" x14ac:dyDescent="0.25">
      <c r="F716" s="105" t="s">
        <v>70</v>
      </c>
      <c r="G716" s="105" t="str">
        <f>IF((COUNT(C713:C715)&lt;&gt;COUNT(G713:G715)),"", ROUND(SUM(G713:G715),2))</f>
        <v/>
      </c>
      <c r="H716" s="114" t="str">
        <f>IF((COUNT(C713:C715)&lt;&gt;COUNT(G713:G715)),"Neužpildytos visų objektų kainos", "")</f>
        <v>Neužpildytos visų objektų kainos</v>
      </c>
    </row>
    <row r="717" spans="1:8" hidden="1" x14ac:dyDescent="0.25">
      <c r="D717" s="103" t="s">
        <v>71</v>
      </c>
      <c r="E717" s="125"/>
      <c r="F717" s="105" t="s">
        <v>72</v>
      </c>
      <c r="G717" s="105" t="str">
        <f>IF(OR(G716="",E717=""),"", ROUND(PRODUCT(E717,G716)/100,2))</f>
        <v/>
      </c>
      <c r="H717" s="114" t="str">
        <f>IF(E717="", "Nurodykite taikomą PVM dydį", "")</f>
        <v>Nurodykite taikomą PVM dydį</v>
      </c>
    </row>
    <row r="718" spans="1:8" hidden="1" x14ac:dyDescent="0.25">
      <c r="F718" s="105" t="s">
        <v>73</v>
      </c>
      <c r="G718" s="105">
        <f>IF(ISBLANK(G717), "", ROUND(SUM(G716:G717),2))</f>
        <v>0</v>
      </c>
    </row>
    <row r="719" spans="1:8" hidden="1" x14ac:dyDescent="0.25"/>
    <row r="720" spans="1:8" hidden="1" x14ac:dyDescent="0.25"/>
    <row r="721" spans="1:8" hidden="1" x14ac:dyDescent="0.25"/>
    <row r="722" spans="1:8" hidden="1" x14ac:dyDescent="0.25">
      <c r="A722" s="92" t="s">
        <v>462</v>
      </c>
      <c r="B722" s="95" t="s">
        <v>463</v>
      </c>
    </row>
    <row r="723" spans="1:8" hidden="1" x14ac:dyDescent="0.25"/>
    <row r="724" spans="1:8" hidden="1" x14ac:dyDescent="0.25">
      <c r="A724" s="92" t="s">
        <v>62</v>
      </c>
    </row>
    <row r="725" spans="1:8" ht="28.5" hidden="1" x14ac:dyDescent="0.25">
      <c r="A725" s="103" t="s">
        <v>63</v>
      </c>
      <c r="B725" s="104" t="s">
        <v>0</v>
      </c>
      <c r="C725" s="104" t="s">
        <v>64</v>
      </c>
      <c r="D725" s="104" t="s">
        <v>65</v>
      </c>
      <c r="E725" s="104" t="s">
        <v>66</v>
      </c>
      <c r="F725" s="105" t="s">
        <v>67</v>
      </c>
      <c r="G725" s="105" t="s">
        <v>68</v>
      </c>
      <c r="H725" s="104" t="s">
        <v>69</v>
      </c>
    </row>
    <row r="726" spans="1:8" hidden="1" x14ac:dyDescent="0.25">
      <c r="A726" s="106" t="s">
        <v>464</v>
      </c>
      <c r="B726" s="107" t="s">
        <v>465</v>
      </c>
      <c r="C726" s="108"/>
      <c r="D726" s="108"/>
      <c r="E726" s="109"/>
      <c r="F726" s="110"/>
      <c r="G726" s="110"/>
      <c r="H726" s="108"/>
    </row>
    <row r="727" spans="1:8" ht="34.5" hidden="1" customHeight="1" x14ac:dyDescent="0.25">
      <c r="A727" s="111" t="s">
        <v>466</v>
      </c>
      <c r="B727" s="124" t="s">
        <v>465</v>
      </c>
      <c r="C727" s="108">
        <v>3</v>
      </c>
      <c r="D727" s="108"/>
      <c r="E727" s="109" t="s">
        <v>1</v>
      </c>
      <c r="F727" s="112"/>
      <c r="G727" s="110" t="str">
        <f>IF(ISBLANK(F727),"", PRODUCT(C727,F727))</f>
        <v/>
      </c>
      <c r="H727" s="207"/>
    </row>
    <row r="728" spans="1:8" hidden="1" x14ac:dyDescent="0.25">
      <c r="A728" s="111" t="s">
        <v>467</v>
      </c>
      <c r="B728" s="124" t="s">
        <v>468</v>
      </c>
      <c r="C728" s="108"/>
      <c r="D728" s="113" t="s">
        <v>230</v>
      </c>
      <c r="E728" s="109"/>
      <c r="F728" s="110"/>
      <c r="G728" s="110"/>
      <c r="H728" s="108"/>
    </row>
    <row r="729" spans="1:8" hidden="1" x14ac:dyDescent="0.25">
      <c r="F729" s="105" t="s">
        <v>70</v>
      </c>
      <c r="G729" s="105" t="str">
        <f>IF((COUNT(C727:C728)&lt;&gt;COUNT(G727:G728)),"", ROUND(SUM(G727:G728),2))</f>
        <v/>
      </c>
      <c r="H729" s="114" t="str">
        <f>IF((COUNT(C727:C728)&lt;&gt;COUNT(G727:G728)),"Neužpildytos visų objektų kainos", "")</f>
        <v>Neužpildytos visų objektų kainos</v>
      </c>
    </row>
    <row r="730" spans="1:8" hidden="1" x14ac:dyDescent="0.25">
      <c r="D730" s="103" t="s">
        <v>71</v>
      </c>
      <c r="E730" s="125"/>
      <c r="F730" s="105" t="s">
        <v>72</v>
      </c>
      <c r="G730" s="105" t="str">
        <f>IF(OR(G729="",E730=""),"", ROUND(PRODUCT(E730,G729)/100,2))</f>
        <v/>
      </c>
      <c r="H730" s="114" t="str">
        <f>IF(E730="", "Nurodykite taikomą PVM dydį", "")</f>
        <v>Nurodykite taikomą PVM dydį</v>
      </c>
    </row>
    <row r="731" spans="1:8" hidden="1" x14ac:dyDescent="0.25">
      <c r="F731" s="105" t="s">
        <v>73</v>
      </c>
      <c r="G731" s="105">
        <f>IF(ISBLANK(G730), "", ROUND(SUM(G729:G730),2))</f>
        <v>0</v>
      </c>
    </row>
    <row r="732" spans="1:8" hidden="1" x14ac:dyDescent="0.25"/>
    <row r="733" spans="1:8" hidden="1" x14ac:dyDescent="0.25"/>
    <row r="734" spans="1:8" hidden="1" x14ac:dyDescent="0.25"/>
    <row r="735" spans="1:8" hidden="1" x14ac:dyDescent="0.25">
      <c r="A735" s="92" t="s">
        <v>469</v>
      </c>
      <c r="B735" s="95" t="s">
        <v>470</v>
      </c>
    </row>
    <row r="736" spans="1:8" hidden="1" x14ac:dyDescent="0.25"/>
    <row r="737" spans="1:8" hidden="1" x14ac:dyDescent="0.25">
      <c r="A737" s="92" t="s">
        <v>62</v>
      </c>
    </row>
    <row r="738" spans="1:8" ht="28.5" hidden="1" x14ac:dyDescent="0.25">
      <c r="A738" s="103" t="s">
        <v>63</v>
      </c>
      <c r="B738" s="104" t="s">
        <v>0</v>
      </c>
      <c r="C738" s="104" t="s">
        <v>64</v>
      </c>
      <c r="D738" s="104" t="s">
        <v>65</v>
      </c>
      <c r="E738" s="104" t="s">
        <v>66</v>
      </c>
      <c r="F738" s="105" t="s">
        <v>67</v>
      </c>
      <c r="G738" s="105" t="s">
        <v>68</v>
      </c>
      <c r="H738" s="104" t="s">
        <v>69</v>
      </c>
    </row>
    <row r="739" spans="1:8" hidden="1" x14ac:dyDescent="0.25">
      <c r="A739" s="106" t="s">
        <v>471</v>
      </c>
      <c r="B739" s="107" t="s">
        <v>472</v>
      </c>
      <c r="C739" s="108"/>
      <c r="D739" s="108"/>
      <c r="E739" s="109"/>
      <c r="F739" s="110"/>
      <c r="G739" s="110"/>
      <c r="H739" s="108"/>
    </row>
    <row r="740" spans="1:8" ht="41.25" hidden="1" customHeight="1" x14ac:dyDescent="0.25">
      <c r="A740" s="111" t="s">
        <v>473</v>
      </c>
      <c r="B740" s="124" t="s">
        <v>472</v>
      </c>
      <c r="C740" s="108">
        <v>5</v>
      </c>
      <c r="D740" s="108"/>
      <c r="E740" s="109" t="s">
        <v>1</v>
      </c>
      <c r="F740" s="112"/>
      <c r="G740" s="110" t="str">
        <f>IF(ISBLANK(F740),"", PRODUCT(C740,F740))</f>
        <v/>
      </c>
      <c r="H740" s="207"/>
    </row>
    <row r="741" spans="1:8" ht="30" hidden="1" x14ac:dyDescent="0.25">
      <c r="A741" s="111" t="s">
        <v>474</v>
      </c>
      <c r="B741" s="124" t="s">
        <v>475</v>
      </c>
      <c r="C741" s="108"/>
      <c r="D741" s="113" t="s">
        <v>230</v>
      </c>
      <c r="E741" s="109"/>
      <c r="F741" s="110"/>
      <c r="G741" s="110"/>
      <c r="H741" s="108"/>
    </row>
    <row r="742" spans="1:8" hidden="1" x14ac:dyDescent="0.25">
      <c r="A742" s="111" t="s">
        <v>476</v>
      </c>
      <c r="B742" s="124" t="s">
        <v>477</v>
      </c>
      <c r="C742" s="108"/>
      <c r="D742" s="113" t="s">
        <v>230</v>
      </c>
      <c r="E742" s="109"/>
      <c r="F742" s="110"/>
      <c r="G742" s="110"/>
      <c r="H742" s="108"/>
    </row>
    <row r="743" spans="1:8" hidden="1" x14ac:dyDescent="0.25">
      <c r="A743" s="111" t="s">
        <v>478</v>
      </c>
      <c r="B743" s="124" t="s">
        <v>479</v>
      </c>
      <c r="C743" s="108"/>
      <c r="D743" s="113" t="s">
        <v>230</v>
      </c>
      <c r="E743" s="109"/>
      <c r="F743" s="110"/>
      <c r="G743" s="110"/>
      <c r="H743" s="108"/>
    </row>
    <row r="744" spans="1:8" hidden="1" x14ac:dyDescent="0.25">
      <c r="F744" s="105" t="s">
        <v>70</v>
      </c>
      <c r="G744" s="105" t="str">
        <f>IF((COUNT(C740:C743)&lt;&gt;COUNT(G740:G743)),"", ROUND(SUM(G740:G743),2))</f>
        <v/>
      </c>
      <c r="H744" s="114" t="str">
        <f>IF((COUNT(C740:C743)&lt;&gt;COUNT(G740:G743)),"Neužpildytos visų objektų kainos", "")</f>
        <v>Neužpildytos visų objektų kainos</v>
      </c>
    </row>
    <row r="745" spans="1:8" hidden="1" x14ac:dyDescent="0.25">
      <c r="D745" s="103" t="s">
        <v>71</v>
      </c>
      <c r="E745" s="125"/>
      <c r="F745" s="105" t="s">
        <v>72</v>
      </c>
      <c r="G745" s="105" t="str">
        <f>IF(OR(G744="",E745=""),"", ROUND(PRODUCT(E745,G744)/100,2))</f>
        <v/>
      </c>
      <c r="H745" s="114" t="str">
        <f>IF(E745="", "Nurodykite taikomą PVM dydį", "")</f>
        <v>Nurodykite taikomą PVM dydį</v>
      </c>
    </row>
    <row r="746" spans="1:8" hidden="1" x14ac:dyDescent="0.25">
      <c r="F746" s="105" t="s">
        <v>73</v>
      </c>
      <c r="G746" s="105">
        <f>IF(ISBLANK(G745), "", ROUND(SUM(G744:G745),2))</f>
        <v>0</v>
      </c>
    </row>
    <row r="747" spans="1:8" hidden="1" x14ac:dyDescent="0.25"/>
    <row r="748" spans="1:8" hidden="1" x14ac:dyDescent="0.25"/>
    <row r="749" spans="1:8" hidden="1" x14ac:dyDescent="0.25"/>
    <row r="750" spans="1:8" hidden="1" x14ac:dyDescent="0.25">
      <c r="A750" s="92" t="s">
        <v>480</v>
      </c>
      <c r="B750" s="95" t="s">
        <v>481</v>
      </c>
    </row>
    <row r="751" spans="1:8" hidden="1" x14ac:dyDescent="0.25"/>
    <row r="752" spans="1:8" hidden="1" x14ac:dyDescent="0.25">
      <c r="A752" s="92" t="s">
        <v>62</v>
      </c>
    </row>
    <row r="753" spans="1:8" ht="28.5" hidden="1" x14ac:dyDescent="0.25">
      <c r="A753" s="103" t="s">
        <v>63</v>
      </c>
      <c r="B753" s="104" t="s">
        <v>0</v>
      </c>
      <c r="C753" s="104" t="s">
        <v>64</v>
      </c>
      <c r="D753" s="104" t="s">
        <v>65</v>
      </c>
      <c r="E753" s="104" t="s">
        <v>66</v>
      </c>
      <c r="F753" s="105" t="s">
        <v>67</v>
      </c>
      <c r="G753" s="105" t="s">
        <v>68</v>
      </c>
      <c r="H753" s="104" t="s">
        <v>69</v>
      </c>
    </row>
    <row r="754" spans="1:8" hidden="1" x14ac:dyDescent="0.25">
      <c r="A754" s="106" t="s">
        <v>482</v>
      </c>
      <c r="B754" s="107" t="s">
        <v>483</v>
      </c>
      <c r="C754" s="108"/>
      <c r="D754" s="108"/>
      <c r="E754" s="109"/>
      <c r="F754" s="110"/>
      <c r="G754" s="110"/>
      <c r="H754" s="108"/>
    </row>
    <row r="755" spans="1:8" ht="46.5" hidden="1" customHeight="1" x14ac:dyDescent="0.25">
      <c r="A755" s="111" t="s">
        <v>484</v>
      </c>
      <c r="B755" s="124" t="s">
        <v>483</v>
      </c>
      <c r="C755" s="108">
        <v>3</v>
      </c>
      <c r="D755" s="108"/>
      <c r="E755" s="109" t="s">
        <v>1</v>
      </c>
      <c r="F755" s="112"/>
      <c r="G755" s="110" t="str">
        <f>IF(ISBLANK(F755),"", PRODUCT(C755,F755))</f>
        <v/>
      </c>
      <c r="H755" s="207"/>
    </row>
    <row r="756" spans="1:8" hidden="1" x14ac:dyDescent="0.25">
      <c r="A756" s="111" t="s">
        <v>485</v>
      </c>
      <c r="B756" s="124" t="s">
        <v>486</v>
      </c>
      <c r="C756" s="108"/>
      <c r="D756" s="113" t="s">
        <v>230</v>
      </c>
      <c r="E756" s="109"/>
      <c r="F756" s="110"/>
      <c r="G756" s="110"/>
      <c r="H756" s="108"/>
    </row>
    <row r="757" spans="1:8" hidden="1" x14ac:dyDescent="0.25">
      <c r="A757" s="111" t="s">
        <v>487</v>
      </c>
      <c r="B757" s="124" t="s">
        <v>488</v>
      </c>
      <c r="C757" s="108"/>
      <c r="D757" s="113" t="s">
        <v>230</v>
      </c>
      <c r="E757" s="109"/>
      <c r="F757" s="110"/>
      <c r="G757" s="110"/>
      <c r="H757" s="108"/>
    </row>
    <row r="758" spans="1:8" hidden="1" x14ac:dyDescent="0.25">
      <c r="F758" s="105" t="s">
        <v>70</v>
      </c>
      <c r="G758" s="105" t="str">
        <f>IF((COUNT(C755:C757)&lt;&gt;COUNT(G755:G757)),"", ROUND(SUM(G755:G757),2))</f>
        <v/>
      </c>
      <c r="H758" s="114" t="str">
        <f>IF((COUNT(C755:C757)&lt;&gt;COUNT(G755:G757)),"Neužpildytos visų objektų kainos", "")</f>
        <v>Neužpildytos visų objektų kainos</v>
      </c>
    </row>
    <row r="759" spans="1:8" hidden="1" x14ac:dyDescent="0.25">
      <c r="D759" s="103" t="s">
        <v>71</v>
      </c>
      <c r="E759" s="125"/>
      <c r="F759" s="105" t="s">
        <v>72</v>
      </c>
      <c r="G759" s="105" t="str">
        <f>IF(OR(G758="",E759=""),"", ROUND(PRODUCT(E759,G758)/100,2))</f>
        <v/>
      </c>
      <c r="H759" s="114" t="str">
        <f>IF(E759="", "Nurodykite taikomą PVM dydį", "")</f>
        <v>Nurodykite taikomą PVM dydį</v>
      </c>
    </row>
    <row r="760" spans="1:8" hidden="1" x14ac:dyDescent="0.25">
      <c r="F760" s="105" t="s">
        <v>73</v>
      </c>
      <c r="G760" s="105">
        <f>IF(ISBLANK(G759), "", ROUND(SUM(G758:G759),2))</f>
        <v>0</v>
      </c>
    </row>
    <row r="761" spans="1:8" hidden="1" x14ac:dyDescent="0.25"/>
    <row r="762" spans="1:8" hidden="1" x14ac:dyDescent="0.25"/>
    <row r="763" spans="1:8" hidden="1" x14ac:dyDescent="0.25"/>
    <row r="764" spans="1:8" hidden="1" x14ac:dyDescent="0.25">
      <c r="A764" s="92" t="s">
        <v>489</v>
      </c>
      <c r="B764" s="95" t="s">
        <v>490</v>
      </c>
    </row>
    <row r="765" spans="1:8" hidden="1" x14ac:dyDescent="0.25"/>
    <row r="766" spans="1:8" hidden="1" x14ac:dyDescent="0.25">
      <c r="A766" s="92" t="s">
        <v>62</v>
      </c>
    </row>
    <row r="767" spans="1:8" ht="28.5" hidden="1" x14ac:dyDescent="0.25">
      <c r="A767" s="103" t="s">
        <v>63</v>
      </c>
      <c r="B767" s="104" t="s">
        <v>0</v>
      </c>
      <c r="C767" s="104" t="s">
        <v>64</v>
      </c>
      <c r="D767" s="104" t="s">
        <v>65</v>
      </c>
      <c r="E767" s="104" t="s">
        <v>66</v>
      </c>
      <c r="F767" s="105" t="s">
        <v>67</v>
      </c>
      <c r="G767" s="105" t="s">
        <v>68</v>
      </c>
      <c r="H767" s="104" t="s">
        <v>69</v>
      </c>
    </row>
    <row r="768" spans="1:8" hidden="1" x14ac:dyDescent="0.25">
      <c r="A768" s="106" t="s">
        <v>491</v>
      </c>
      <c r="B768" s="107" t="s">
        <v>492</v>
      </c>
      <c r="C768" s="108"/>
      <c r="D768" s="108"/>
      <c r="E768" s="109"/>
      <c r="F768" s="110"/>
      <c r="G768" s="110"/>
      <c r="H768" s="108"/>
    </row>
    <row r="769" spans="1:8" ht="41.25" hidden="1" customHeight="1" x14ac:dyDescent="0.25">
      <c r="A769" s="111" t="s">
        <v>493</v>
      </c>
      <c r="B769" s="124" t="s">
        <v>492</v>
      </c>
      <c r="C769" s="108">
        <v>5</v>
      </c>
      <c r="D769" s="108"/>
      <c r="E769" s="109" t="s">
        <v>1</v>
      </c>
      <c r="F769" s="112"/>
      <c r="G769" s="110" t="str">
        <f>IF(ISBLANK(F769),"", PRODUCT(C769,F769))</f>
        <v/>
      </c>
      <c r="H769" s="207"/>
    </row>
    <row r="770" spans="1:8" hidden="1" x14ac:dyDescent="0.25">
      <c r="A770" s="111" t="s">
        <v>494</v>
      </c>
      <c r="B770" s="124" t="s">
        <v>495</v>
      </c>
      <c r="C770" s="108"/>
      <c r="D770" s="113" t="s">
        <v>230</v>
      </c>
      <c r="E770" s="109"/>
      <c r="F770" s="110"/>
      <c r="G770" s="110"/>
      <c r="H770" s="108"/>
    </row>
    <row r="771" spans="1:8" hidden="1" x14ac:dyDescent="0.25">
      <c r="A771" s="111" t="s">
        <v>496</v>
      </c>
      <c r="B771" s="124" t="s">
        <v>383</v>
      </c>
      <c r="C771" s="108"/>
      <c r="D771" s="113" t="s">
        <v>230</v>
      </c>
      <c r="E771" s="109"/>
      <c r="F771" s="110"/>
      <c r="G771" s="110"/>
      <c r="H771" s="108"/>
    </row>
    <row r="772" spans="1:8" hidden="1" x14ac:dyDescent="0.25">
      <c r="F772" s="105" t="s">
        <v>70</v>
      </c>
      <c r="G772" s="105" t="str">
        <f>IF((COUNT(C769:C771)&lt;&gt;COUNT(G769:G771)),"", ROUND(SUM(G769:G771),2))</f>
        <v/>
      </c>
      <c r="H772" s="114" t="str">
        <f>IF((COUNT(C769:C771)&lt;&gt;COUNT(G769:G771)),"Neužpildytos visų objektų kainos", "")</f>
        <v>Neužpildytos visų objektų kainos</v>
      </c>
    </row>
    <row r="773" spans="1:8" hidden="1" x14ac:dyDescent="0.25">
      <c r="D773" s="103" t="s">
        <v>71</v>
      </c>
      <c r="E773" s="125"/>
      <c r="F773" s="105" t="s">
        <v>72</v>
      </c>
      <c r="G773" s="105" t="str">
        <f>IF(OR(G772="",E773=""),"", ROUND(PRODUCT(E773,G772)/100,2))</f>
        <v/>
      </c>
      <c r="H773" s="114" t="str">
        <f>IF(E773="", "Nurodykite taikomą PVM dydį", "")</f>
        <v>Nurodykite taikomą PVM dydį</v>
      </c>
    </row>
    <row r="774" spans="1:8" hidden="1" x14ac:dyDescent="0.25">
      <c r="F774" s="105" t="s">
        <v>73</v>
      </c>
      <c r="G774" s="105">
        <f>IF(ISBLANK(G773), "", ROUND(SUM(G772:G773),2))</f>
        <v>0</v>
      </c>
    </row>
    <row r="775" spans="1:8" hidden="1" x14ac:dyDescent="0.25"/>
    <row r="776" spans="1:8" hidden="1" x14ac:dyDescent="0.25"/>
    <row r="777" spans="1:8" hidden="1" x14ac:dyDescent="0.25"/>
    <row r="778" spans="1:8" hidden="1" x14ac:dyDescent="0.25">
      <c r="A778" s="92" t="s">
        <v>497</v>
      </c>
      <c r="B778" s="95" t="s">
        <v>498</v>
      </c>
    </row>
    <row r="779" spans="1:8" hidden="1" x14ac:dyDescent="0.25"/>
    <row r="780" spans="1:8" hidden="1" x14ac:dyDescent="0.25">
      <c r="A780" s="92" t="s">
        <v>62</v>
      </c>
    </row>
    <row r="781" spans="1:8" ht="37.5" hidden="1" customHeight="1" x14ac:dyDescent="0.25">
      <c r="A781" s="103" t="s">
        <v>63</v>
      </c>
      <c r="B781" s="104" t="s">
        <v>0</v>
      </c>
      <c r="C781" s="104" t="s">
        <v>64</v>
      </c>
      <c r="D781" s="104" t="s">
        <v>65</v>
      </c>
      <c r="E781" s="104" t="s">
        <v>66</v>
      </c>
      <c r="F781" s="105" t="s">
        <v>67</v>
      </c>
      <c r="G781" s="105" t="s">
        <v>68</v>
      </c>
      <c r="H781" s="104" t="s">
        <v>69</v>
      </c>
    </row>
    <row r="782" spans="1:8" hidden="1" x14ac:dyDescent="0.25">
      <c r="A782" s="106" t="s">
        <v>499</v>
      </c>
      <c r="B782" s="107" t="s">
        <v>500</v>
      </c>
      <c r="C782" s="108"/>
      <c r="D782" s="108"/>
      <c r="E782" s="109"/>
      <c r="F782" s="110"/>
      <c r="G782" s="110"/>
      <c r="H782" s="108"/>
    </row>
    <row r="783" spans="1:8" ht="41.25" hidden="1" customHeight="1" x14ac:dyDescent="0.25">
      <c r="A783" s="111" t="s">
        <v>501</v>
      </c>
      <c r="B783" s="124" t="s">
        <v>500</v>
      </c>
      <c r="C783" s="108">
        <v>4</v>
      </c>
      <c r="D783" s="108"/>
      <c r="E783" s="109" t="s">
        <v>1</v>
      </c>
      <c r="F783" s="112"/>
      <c r="G783" s="110" t="str">
        <f>IF(ISBLANK(F783),"", PRODUCT(C783,F783))</f>
        <v/>
      </c>
      <c r="H783" s="207"/>
    </row>
    <row r="784" spans="1:8" ht="30" hidden="1" x14ac:dyDescent="0.25">
      <c r="A784" s="111" t="s">
        <v>502</v>
      </c>
      <c r="B784" s="124" t="s">
        <v>503</v>
      </c>
      <c r="C784" s="108"/>
      <c r="D784" s="113" t="s">
        <v>230</v>
      </c>
      <c r="E784" s="109"/>
      <c r="F784" s="110"/>
      <c r="G784" s="110"/>
      <c r="H784" s="108"/>
    </row>
    <row r="785" spans="1:8" hidden="1" x14ac:dyDescent="0.25">
      <c r="A785" s="111" t="s">
        <v>504</v>
      </c>
      <c r="B785" s="124" t="s">
        <v>505</v>
      </c>
      <c r="C785" s="108"/>
      <c r="D785" s="113" t="s">
        <v>230</v>
      </c>
      <c r="E785" s="109"/>
      <c r="F785" s="110"/>
      <c r="G785" s="110"/>
      <c r="H785" s="108"/>
    </row>
    <row r="786" spans="1:8" hidden="1" x14ac:dyDescent="0.25">
      <c r="F786" s="105" t="s">
        <v>70</v>
      </c>
      <c r="G786" s="105" t="str">
        <f>IF((COUNT(C783:C785)&lt;&gt;COUNT(G783:G785)),"", ROUND(SUM(G783:G785),2))</f>
        <v/>
      </c>
      <c r="H786" s="114" t="str">
        <f>IF((COUNT(C783:C785)&lt;&gt;COUNT(G783:G785)),"Neužpildytos visų objektų kainos", "")</f>
        <v>Neužpildytos visų objektų kainos</v>
      </c>
    </row>
    <row r="787" spans="1:8" hidden="1" x14ac:dyDescent="0.25">
      <c r="D787" s="103" t="s">
        <v>71</v>
      </c>
      <c r="E787" s="125"/>
      <c r="F787" s="105" t="s">
        <v>72</v>
      </c>
      <c r="G787" s="105" t="str">
        <f>IF(OR(G786="",E787=""),"", ROUND(PRODUCT(E787,G786)/100,2))</f>
        <v/>
      </c>
      <c r="H787" s="114" t="str">
        <f>IF(E787="", "Nurodykite taikomą PVM dydį", "")</f>
        <v>Nurodykite taikomą PVM dydį</v>
      </c>
    </row>
    <row r="788" spans="1:8" hidden="1" x14ac:dyDescent="0.25">
      <c r="F788" s="105" t="s">
        <v>73</v>
      </c>
      <c r="G788" s="105">
        <f>IF(ISBLANK(G787), "", ROUND(SUM(G786:G787),2))</f>
        <v>0</v>
      </c>
    </row>
    <row r="789" spans="1:8" hidden="1" x14ac:dyDescent="0.25"/>
    <row r="790" spans="1:8" hidden="1" x14ac:dyDescent="0.25"/>
    <row r="791" spans="1:8" ht="51.75" hidden="1" customHeight="1" x14ac:dyDescent="0.25">
      <c r="A791" s="185" t="s">
        <v>74</v>
      </c>
      <c r="B791" s="185"/>
      <c r="C791" s="185"/>
      <c r="D791" s="185"/>
      <c r="E791" s="185"/>
      <c r="F791" s="185"/>
      <c r="G791" s="185"/>
      <c r="H791" s="185"/>
    </row>
    <row r="792" spans="1:8" ht="23.25" hidden="1" customHeight="1" x14ac:dyDescent="0.25">
      <c r="A792" s="130" t="s">
        <v>75</v>
      </c>
      <c r="B792" s="130"/>
      <c r="C792" s="130"/>
      <c r="D792" s="130"/>
      <c r="E792" s="130"/>
      <c r="F792" s="115"/>
      <c r="G792" s="115"/>
      <c r="H792" s="130"/>
    </row>
    <row r="793" spans="1:8" ht="15" hidden="1" customHeight="1" x14ac:dyDescent="0.25"/>
    <row r="794" spans="1:8" hidden="1" x14ac:dyDescent="0.25"/>
  </sheetData>
  <mergeCells count="30">
    <mergeCell ref="A791:H791"/>
    <mergeCell ref="A356:H356"/>
    <mergeCell ref="A30:C30"/>
    <mergeCell ref="A23:F23"/>
    <mergeCell ref="A24:F24"/>
    <mergeCell ref="A25:F25"/>
    <mergeCell ref="A27:F27"/>
    <mergeCell ref="A28:F28"/>
    <mergeCell ref="A26:F26"/>
    <mergeCell ref="A12:B12"/>
    <mergeCell ref="C12:F12"/>
    <mergeCell ref="A13:B13"/>
    <mergeCell ref="C13:F13"/>
    <mergeCell ref="A14:B14"/>
    <mergeCell ref="C14:F14"/>
    <mergeCell ref="A18:B18"/>
    <mergeCell ref="C18:F18"/>
    <mergeCell ref="A15:B15"/>
    <mergeCell ref="C15:F15"/>
    <mergeCell ref="A16:B16"/>
    <mergeCell ref="C16:F16"/>
    <mergeCell ref="A17:B17"/>
    <mergeCell ref="C17:F17"/>
    <mergeCell ref="A19:B19"/>
    <mergeCell ref="C19:F19"/>
    <mergeCell ref="A20:B20"/>
    <mergeCell ref="C20:F20"/>
    <mergeCell ref="A21:B21"/>
    <mergeCell ref="C21:F21"/>
    <mergeCell ref="A29:F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2"/>
  <sheetViews>
    <sheetView workbookViewId="0">
      <selection activeCell="G170" sqref="G170"/>
    </sheetView>
  </sheetViews>
  <sheetFormatPr defaultRowHeight="15" x14ac:dyDescent="0.25"/>
  <cols>
    <col min="1" max="1" width="8.28515625" style="86" customWidth="1"/>
    <col min="2" max="2" width="28.7109375" style="87" customWidth="1"/>
    <col min="3" max="3" width="53.140625" style="34" customWidth="1"/>
    <col min="4" max="4" width="60.5703125" customWidth="1"/>
  </cols>
  <sheetData>
    <row r="1" spans="1:4" s="208" customFormat="1" ht="19.5" customHeight="1" x14ac:dyDescent="0.25">
      <c r="B1" s="209"/>
      <c r="C1" s="80"/>
    </row>
    <row r="2" spans="1:4" s="208" customFormat="1" ht="36" customHeight="1" x14ac:dyDescent="0.25">
      <c r="B2" s="209"/>
      <c r="D2" s="137" t="s">
        <v>506</v>
      </c>
    </row>
    <row r="3" spans="1:4" s="208" customFormat="1" ht="19.5" customHeight="1" x14ac:dyDescent="0.25">
      <c r="B3" s="209"/>
      <c r="C3" s="80"/>
    </row>
    <row r="4" spans="1:4" s="208" customFormat="1" ht="19.5" customHeight="1" x14ac:dyDescent="0.25">
      <c r="B4" s="209"/>
      <c r="C4" s="81" t="s">
        <v>172</v>
      </c>
    </row>
    <row r="5" spans="1:4" s="34" customFormat="1" ht="15.75" customHeight="1" x14ac:dyDescent="0.25">
      <c r="A5" s="210"/>
      <c r="B5" s="210"/>
      <c r="C5" s="210"/>
    </row>
    <row r="6" spans="1:4" s="34" customFormat="1" ht="8.25" customHeight="1" x14ac:dyDescent="0.25">
      <c r="A6" s="211"/>
      <c r="B6" s="211"/>
      <c r="C6" s="211"/>
    </row>
    <row r="7" spans="1:4" s="208" customFormat="1" ht="25.5" customHeight="1" x14ac:dyDescent="0.25">
      <c r="A7" s="212" t="s">
        <v>76</v>
      </c>
      <c r="B7" s="212"/>
      <c r="C7" s="212"/>
      <c r="D7" s="126" t="s">
        <v>77</v>
      </c>
    </row>
    <row r="8" spans="1:4" s="35" customFormat="1" ht="30" customHeight="1" x14ac:dyDescent="0.25">
      <c r="A8" s="213" t="s">
        <v>29</v>
      </c>
      <c r="B8" s="213"/>
      <c r="C8" s="213"/>
    </row>
    <row r="9" spans="1:4" s="35" customFormat="1" ht="6.75" customHeight="1" x14ac:dyDescent="0.25">
      <c r="A9" s="214"/>
      <c r="B9" s="214"/>
      <c r="C9" s="214"/>
    </row>
    <row r="10" spans="1:4" s="35" customFormat="1" ht="63" customHeight="1" x14ac:dyDescent="0.2">
      <c r="A10" s="215" t="s">
        <v>101</v>
      </c>
      <c r="B10" s="215"/>
      <c r="C10" s="215"/>
      <c r="D10" s="216" t="s">
        <v>173</v>
      </c>
    </row>
    <row r="11" spans="1:4" s="35" customFormat="1" ht="29.25" customHeight="1" x14ac:dyDescent="0.2">
      <c r="A11" s="217" t="s">
        <v>102</v>
      </c>
      <c r="B11" s="217"/>
      <c r="C11" s="217"/>
      <c r="D11" s="218" t="s">
        <v>109</v>
      </c>
    </row>
    <row r="12" spans="1:4" s="35" customFormat="1" ht="32.25" customHeight="1" x14ac:dyDescent="0.2">
      <c r="A12" s="219" t="s">
        <v>103</v>
      </c>
      <c r="B12" s="219"/>
      <c r="C12" s="219"/>
      <c r="D12" s="216" t="s">
        <v>81</v>
      </c>
    </row>
    <row r="13" spans="1:4" s="35" customFormat="1" ht="32.25" customHeight="1" x14ac:dyDescent="0.2">
      <c r="A13" s="219" t="s">
        <v>104</v>
      </c>
      <c r="B13" s="220"/>
      <c r="C13" s="220"/>
      <c r="D13" s="221" t="s">
        <v>81</v>
      </c>
    </row>
    <row r="14" spans="1:4" s="35" customFormat="1" ht="17.25" customHeight="1" x14ac:dyDescent="0.2">
      <c r="A14" s="219" t="s">
        <v>105</v>
      </c>
      <c r="B14" s="219"/>
      <c r="C14" s="219"/>
      <c r="D14" s="216" t="s">
        <v>81</v>
      </c>
    </row>
    <row r="15" spans="1:4" s="35" customFormat="1" ht="12" customHeight="1" x14ac:dyDescent="0.2">
      <c r="A15" s="222"/>
      <c r="B15" s="70"/>
      <c r="C15" s="70"/>
    </row>
    <row r="16" spans="1:4" s="32" customFormat="1" ht="15.75" hidden="1" x14ac:dyDescent="0.25">
      <c r="A16" s="223" t="s">
        <v>12</v>
      </c>
      <c r="B16" s="223"/>
      <c r="C16" s="223"/>
      <c r="D16" s="128"/>
    </row>
    <row r="17" spans="1:4" s="33" customFormat="1" ht="94.5" hidden="1" x14ac:dyDescent="0.2">
      <c r="A17" s="82" t="s">
        <v>78</v>
      </c>
      <c r="B17" s="82" t="s">
        <v>79</v>
      </c>
      <c r="C17" s="82" t="s">
        <v>13</v>
      </c>
      <c r="D17" s="83" t="s">
        <v>80</v>
      </c>
    </row>
    <row r="18" spans="1:4" hidden="1" x14ac:dyDescent="0.25">
      <c r="A18" s="72" t="s">
        <v>21</v>
      </c>
      <c r="B18" s="72" t="s">
        <v>0</v>
      </c>
      <c r="C18" s="116" t="s">
        <v>13</v>
      </c>
      <c r="D18" s="129"/>
    </row>
    <row r="19" spans="1:4" ht="15" hidden="1" customHeight="1" x14ac:dyDescent="0.25">
      <c r="A19" s="224" t="s">
        <v>507</v>
      </c>
      <c r="B19" s="225" t="s">
        <v>224</v>
      </c>
      <c r="C19" s="226"/>
      <c r="D19" s="129"/>
    </row>
    <row r="20" spans="1:4" ht="45" hidden="1" x14ac:dyDescent="0.25">
      <c r="A20" s="127" t="s">
        <v>508</v>
      </c>
      <c r="B20" s="193" t="s">
        <v>509</v>
      </c>
      <c r="C20" s="227" t="s">
        <v>510</v>
      </c>
      <c r="D20" s="228" t="s">
        <v>511</v>
      </c>
    </row>
    <row r="21" spans="1:4" hidden="1" x14ac:dyDescent="0.25">
      <c r="A21" s="127" t="s">
        <v>512</v>
      </c>
      <c r="B21" s="193" t="s">
        <v>513</v>
      </c>
      <c r="C21" s="227" t="s">
        <v>514</v>
      </c>
      <c r="D21" s="228" t="s">
        <v>511</v>
      </c>
    </row>
    <row r="22" spans="1:4" hidden="1" x14ac:dyDescent="0.25">
      <c r="A22" s="127" t="s">
        <v>515</v>
      </c>
      <c r="B22" s="193" t="s">
        <v>99</v>
      </c>
      <c r="C22" s="227" t="s">
        <v>516</v>
      </c>
      <c r="D22" s="228" t="s">
        <v>511</v>
      </c>
    </row>
    <row r="23" spans="1:4" ht="78" hidden="1" customHeight="1" x14ac:dyDescent="0.25">
      <c r="A23" s="127" t="s">
        <v>517</v>
      </c>
      <c r="B23" s="193" t="s">
        <v>518</v>
      </c>
      <c r="C23" s="227" t="s">
        <v>519</v>
      </c>
      <c r="D23" s="228" t="s">
        <v>511</v>
      </c>
    </row>
    <row r="24" spans="1:4" hidden="1" x14ac:dyDescent="0.25">
      <c r="A24" s="127" t="s">
        <v>520</v>
      </c>
      <c r="B24" s="193" t="s">
        <v>521</v>
      </c>
      <c r="C24" s="227" t="s">
        <v>522</v>
      </c>
      <c r="D24" s="228" t="s">
        <v>511</v>
      </c>
    </row>
    <row r="25" spans="1:4" ht="76.5" hidden="1" customHeight="1" x14ac:dyDescent="0.25">
      <c r="A25" s="127" t="s">
        <v>523</v>
      </c>
      <c r="B25" s="193" t="s">
        <v>524</v>
      </c>
      <c r="C25" s="227" t="s">
        <v>525</v>
      </c>
      <c r="D25" s="228" t="s">
        <v>511</v>
      </c>
    </row>
    <row r="26" spans="1:4" hidden="1" x14ac:dyDescent="0.25">
      <c r="A26" s="127" t="s">
        <v>526</v>
      </c>
      <c r="B26" s="193" t="s">
        <v>527</v>
      </c>
      <c r="C26" s="227" t="s">
        <v>82</v>
      </c>
      <c r="D26" s="228" t="s">
        <v>511</v>
      </c>
    </row>
    <row r="27" spans="1:4" hidden="1" x14ac:dyDescent="0.25">
      <c r="A27" s="127" t="s">
        <v>528</v>
      </c>
      <c r="B27" s="193" t="s">
        <v>529</v>
      </c>
      <c r="C27" s="227" t="s">
        <v>82</v>
      </c>
      <c r="D27" s="228" t="s">
        <v>511</v>
      </c>
    </row>
    <row r="28" spans="1:4" ht="30" hidden="1" x14ac:dyDescent="0.25">
      <c r="A28" s="127" t="s">
        <v>530</v>
      </c>
      <c r="B28" s="193" t="s">
        <v>531</v>
      </c>
      <c r="C28" s="227"/>
      <c r="D28" s="228" t="s">
        <v>511</v>
      </c>
    </row>
    <row r="29" spans="1:4" ht="60" hidden="1" x14ac:dyDescent="0.25">
      <c r="A29" s="127" t="s">
        <v>532</v>
      </c>
      <c r="B29" s="193" t="s">
        <v>533</v>
      </c>
      <c r="C29" s="227" t="s">
        <v>534</v>
      </c>
      <c r="D29" s="228" t="s">
        <v>511</v>
      </c>
    </row>
    <row r="30" spans="1:4" ht="60" hidden="1" x14ac:dyDescent="0.25">
      <c r="A30" s="127" t="s">
        <v>535</v>
      </c>
      <c r="B30" s="193" t="s">
        <v>536</v>
      </c>
      <c r="C30" s="227" t="s">
        <v>537</v>
      </c>
      <c r="D30" s="228" t="s">
        <v>511</v>
      </c>
    </row>
    <row r="31" spans="1:4" hidden="1" x14ac:dyDescent="0.25">
      <c r="A31" s="127" t="s">
        <v>538</v>
      </c>
      <c r="B31" s="193" t="s">
        <v>539</v>
      </c>
      <c r="C31" s="227"/>
      <c r="D31" s="228" t="s">
        <v>511</v>
      </c>
    </row>
    <row r="32" spans="1:4" ht="45" hidden="1" x14ac:dyDescent="0.25">
      <c r="A32" s="127" t="s">
        <v>540</v>
      </c>
      <c r="B32" s="193" t="s">
        <v>541</v>
      </c>
      <c r="C32" s="227" t="s">
        <v>542</v>
      </c>
      <c r="D32" s="228" t="s">
        <v>511</v>
      </c>
    </row>
    <row r="33" spans="1:4" ht="45" hidden="1" x14ac:dyDescent="0.25">
      <c r="A33" s="127" t="s">
        <v>543</v>
      </c>
      <c r="B33" s="193" t="s">
        <v>544</v>
      </c>
      <c r="C33" s="227" t="s">
        <v>545</v>
      </c>
      <c r="D33" s="228" t="s">
        <v>511</v>
      </c>
    </row>
    <row r="34" spans="1:4" hidden="1" x14ac:dyDescent="0.25">
      <c r="A34" s="127" t="s">
        <v>546</v>
      </c>
      <c r="B34" s="193" t="s">
        <v>547</v>
      </c>
      <c r="C34" s="227" t="s">
        <v>548</v>
      </c>
      <c r="D34" s="228" t="s">
        <v>511</v>
      </c>
    </row>
    <row r="35" spans="1:4" ht="30" hidden="1" x14ac:dyDescent="0.25">
      <c r="A35" s="127" t="s">
        <v>549</v>
      </c>
      <c r="B35" s="193" t="s">
        <v>550</v>
      </c>
      <c r="C35" s="227" t="s">
        <v>551</v>
      </c>
      <c r="D35" s="228" t="s">
        <v>511</v>
      </c>
    </row>
    <row r="36" spans="1:4" ht="30" hidden="1" x14ac:dyDescent="0.25">
      <c r="A36" s="127" t="s">
        <v>552</v>
      </c>
      <c r="B36" s="193" t="s">
        <v>553</v>
      </c>
      <c r="C36" s="227" t="s">
        <v>554</v>
      </c>
      <c r="D36" s="228" t="s">
        <v>511</v>
      </c>
    </row>
    <row r="37" spans="1:4" ht="90" hidden="1" x14ac:dyDescent="0.25">
      <c r="A37" s="127" t="s">
        <v>555</v>
      </c>
      <c r="B37" s="193" t="s">
        <v>100</v>
      </c>
      <c r="C37" s="227" t="s">
        <v>556</v>
      </c>
      <c r="D37" s="228" t="s">
        <v>511</v>
      </c>
    </row>
    <row r="38" spans="1:4" ht="93" hidden="1" customHeight="1" x14ac:dyDescent="0.25">
      <c r="A38" s="127" t="s">
        <v>557</v>
      </c>
      <c r="B38" s="193" t="s">
        <v>210</v>
      </c>
      <c r="C38" s="227" t="s">
        <v>558</v>
      </c>
      <c r="D38" s="228" t="s">
        <v>511</v>
      </c>
    </row>
    <row r="39" spans="1:4" hidden="1" x14ac:dyDescent="0.25">
      <c r="A39" s="127" t="s">
        <v>559</v>
      </c>
      <c r="B39" s="193" t="s">
        <v>560</v>
      </c>
      <c r="C39" s="227" t="s">
        <v>561</v>
      </c>
      <c r="D39" s="228" t="s">
        <v>511</v>
      </c>
    </row>
    <row r="40" spans="1:4" ht="393" hidden="1" customHeight="1" x14ac:dyDescent="0.25">
      <c r="A40" s="229">
        <v>2</v>
      </c>
      <c r="B40" s="230" t="s">
        <v>240</v>
      </c>
      <c r="C40" s="231" t="s">
        <v>562</v>
      </c>
      <c r="D40" s="228" t="s">
        <v>511</v>
      </c>
    </row>
    <row r="41" spans="1:4" hidden="1" x14ac:dyDescent="0.25">
      <c r="A41" s="232">
        <v>3</v>
      </c>
      <c r="B41" s="233" t="s">
        <v>249</v>
      </c>
      <c r="C41" s="234"/>
      <c r="D41" s="228"/>
    </row>
    <row r="42" spans="1:4" ht="45" hidden="1" x14ac:dyDescent="0.25">
      <c r="A42" s="235" t="s">
        <v>563</v>
      </c>
      <c r="B42" s="193" t="s">
        <v>509</v>
      </c>
      <c r="C42" s="227" t="s">
        <v>564</v>
      </c>
      <c r="D42" s="228" t="s">
        <v>511</v>
      </c>
    </row>
    <row r="43" spans="1:4" hidden="1" x14ac:dyDescent="0.25">
      <c r="A43" s="235" t="s">
        <v>565</v>
      </c>
      <c r="B43" s="193" t="s">
        <v>99</v>
      </c>
      <c r="C43" s="227" t="s">
        <v>566</v>
      </c>
      <c r="D43" s="228" t="s">
        <v>511</v>
      </c>
    </row>
    <row r="44" spans="1:4" hidden="1" x14ac:dyDescent="0.25">
      <c r="A44" s="235" t="s">
        <v>567</v>
      </c>
      <c r="B44" s="193" t="s">
        <v>161</v>
      </c>
      <c r="C44" s="227" t="s">
        <v>568</v>
      </c>
      <c r="D44" s="228" t="s">
        <v>511</v>
      </c>
    </row>
    <row r="45" spans="1:4" ht="135" hidden="1" x14ac:dyDescent="0.25">
      <c r="A45" s="235" t="s">
        <v>569</v>
      </c>
      <c r="B45" s="193" t="s">
        <v>570</v>
      </c>
      <c r="C45" s="227" t="s">
        <v>571</v>
      </c>
      <c r="D45" s="228" t="s">
        <v>511</v>
      </c>
    </row>
    <row r="46" spans="1:4" ht="21" hidden="1" customHeight="1" x14ac:dyDescent="0.25">
      <c r="A46" s="235" t="s">
        <v>572</v>
      </c>
      <c r="B46" s="193" t="s">
        <v>573</v>
      </c>
      <c r="C46" s="227" t="s">
        <v>574</v>
      </c>
      <c r="D46" s="228" t="s">
        <v>511</v>
      </c>
    </row>
    <row r="47" spans="1:4" ht="75" hidden="1" x14ac:dyDescent="0.25">
      <c r="A47" s="235" t="s">
        <v>575</v>
      </c>
      <c r="B47" s="193" t="s">
        <v>524</v>
      </c>
      <c r="C47" s="227" t="s">
        <v>576</v>
      </c>
      <c r="D47" s="228" t="s">
        <v>511</v>
      </c>
    </row>
    <row r="48" spans="1:4" hidden="1" x14ac:dyDescent="0.25">
      <c r="A48" s="235" t="s">
        <v>577</v>
      </c>
      <c r="B48" s="193" t="s">
        <v>578</v>
      </c>
      <c r="C48" s="227" t="s">
        <v>579</v>
      </c>
      <c r="D48" s="228" t="s">
        <v>511</v>
      </c>
    </row>
    <row r="49" spans="1:4" ht="30" hidden="1" x14ac:dyDescent="0.25">
      <c r="A49" s="235" t="s">
        <v>580</v>
      </c>
      <c r="B49" s="193" t="s">
        <v>581</v>
      </c>
      <c r="C49" s="227" t="s">
        <v>82</v>
      </c>
      <c r="D49" s="228" t="s">
        <v>511</v>
      </c>
    </row>
    <row r="50" spans="1:4" ht="30" hidden="1" customHeight="1" x14ac:dyDescent="0.25">
      <c r="A50" s="127" t="s">
        <v>582</v>
      </c>
      <c r="B50" s="193" t="s">
        <v>583</v>
      </c>
      <c r="C50" s="227" t="s">
        <v>584</v>
      </c>
      <c r="D50" s="228" t="s">
        <v>511</v>
      </c>
    </row>
    <row r="51" spans="1:4" ht="45" hidden="1" customHeight="1" x14ac:dyDescent="0.25">
      <c r="A51" s="235" t="s">
        <v>585</v>
      </c>
      <c r="B51" s="193" t="s">
        <v>586</v>
      </c>
      <c r="C51" s="227" t="s">
        <v>587</v>
      </c>
      <c r="D51" s="228" t="s">
        <v>511</v>
      </c>
    </row>
    <row r="52" spans="1:4" hidden="1" x14ac:dyDescent="0.25">
      <c r="A52" s="235" t="s">
        <v>588</v>
      </c>
      <c r="B52" s="193" t="s">
        <v>539</v>
      </c>
      <c r="C52" s="236"/>
      <c r="D52" s="228" t="s">
        <v>511</v>
      </c>
    </row>
    <row r="53" spans="1:4" ht="45" hidden="1" x14ac:dyDescent="0.25">
      <c r="A53" s="235" t="s">
        <v>589</v>
      </c>
      <c r="B53" s="193" t="s">
        <v>541</v>
      </c>
      <c r="C53" s="227" t="s">
        <v>590</v>
      </c>
      <c r="D53" s="228" t="s">
        <v>511</v>
      </c>
    </row>
    <row r="54" spans="1:4" ht="30" hidden="1" x14ac:dyDescent="0.25">
      <c r="A54" s="235" t="s">
        <v>591</v>
      </c>
      <c r="B54" s="193" t="s">
        <v>592</v>
      </c>
      <c r="C54" s="227" t="s">
        <v>593</v>
      </c>
      <c r="D54" s="228" t="s">
        <v>511</v>
      </c>
    </row>
    <row r="55" spans="1:4" hidden="1" x14ac:dyDescent="0.25">
      <c r="A55" s="235" t="s">
        <v>594</v>
      </c>
      <c r="B55" s="193" t="s">
        <v>547</v>
      </c>
      <c r="C55" s="227" t="s">
        <v>548</v>
      </c>
      <c r="D55" s="228" t="s">
        <v>511</v>
      </c>
    </row>
    <row r="56" spans="1:4" ht="32.25" hidden="1" customHeight="1" x14ac:dyDescent="0.25">
      <c r="A56" s="235" t="s">
        <v>595</v>
      </c>
      <c r="B56" s="193" t="s">
        <v>596</v>
      </c>
      <c r="C56" s="227" t="s">
        <v>597</v>
      </c>
      <c r="D56" s="228" t="s">
        <v>511</v>
      </c>
    </row>
    <row r="57" spans="1:4" ht="30" hidden="1" x14ac:dyDescent="0.25">
      <c r="A57" s="235" t="s">
        <v>598</v>
      </c>
      <c r="B57" s="193" t="s">
        <v>553</v>
      </c>
      <c r="C57" s="227" t="s">
        <v>599</v>
      </c>
      <c r="D57" s="228" t="s">
        <v>511</v>
      </c>
    </row>
    <row r="58" spans="1:4" ht="90" hidden="1" x14ac:dyDescent="0.25">
      <c r="A58" s="235" t="s">
        <v>600</v>
      </c>
      <c r="B58" s="193" t="s">
        <v>601</v>
      </c>
      <c r="C58" s="227" t="s">
        <v>602</v>
      </c>
      <c r="D58" s="228" t="s">
        <v>511</v>
      </c>
    </row>
    <row r="59" spans="1:4" ht="61.5" hidden="1" customHeight="1" x14ac:dyDescent="0.25">
      <c r="A59" s="235" t="s">
        <v>603</v>
      </c>
      <c r="B59" s="193" t="s">
        <v>210</v>
      </c>
      <c r="C59" s="227" t="s">
        <v>604</v>
      </c>
      <c r="D59" s="228" t="s">
        <v>511</v>
      </c>
    </row>
    <row r="60" spans="1:4" hidden="1" x14ac:dyDescent="0.25">
      <c r="A60" s="235" t="s">
        <v>605</v>
      </c>
      <c r="B60" s="193" t="s">
        <v>170</v>
      </c>
      <c r="C60" s="227" t="s">
        <v>561</v>
      </c>
      <c r="D60" s="228" t="s">
        <v>511</v>
      </c>
    </row>
    <row r="61" spans="1:4" s="237" customFormat="1" hidden="1" x14ac:dyDescent="0.25">
      <c r="A61" s="232">
        <v>4</v>
      </c>
      <c r="B61" s="151" t="s">
        <v>262</v>
      </c>
      <c r="C61" s="190"/>
      <c r="D61" s="228"/>
    </row>
    <row r="62" spans="1:4" hidden="1" x14ac:dyDescent="0.25">
      <c r="A62" s="235" t="s">
        <v>606</v>
      </c>
      <c r="B62" s="134" t="s">
        <v>509</v>
      </c>
      <c r="C62" s="139" t="s">
        <v>607</v>
      </c>
      <c r="D62" s="228" t="s">
        <v>511</v>
      </c>
    </row>
    <row r="63" spans="1:4" ht="45" hidden="1" x14ac:dyDescent="0.25">
      <c r="A63" s="235" t="s">
        <v>608</v>
      </c>
      <c r="B63" s="134" t="s">
        <v>100</v>
      </c>
      <c r="C63" s="238" t="s">
        <v>609</v>
      </c>
      <c r="D63" s="228" t="s">
        <v>511</v>
      </c>
    </row>
    <row r="64" spans="1:4" ht="30" hidden="1" x14ac:dyDescent="0.25">
      <c r="A64" s="235" t="s">
        <v>610</v>
      </c>
      <c r="B64" s="134" t="s">
        <v>611</v>
      </c>
      <c r="C64" s="239" t="s">
        <v>612</v>
      </c>
      <c r="D64" s="228" t="s">
        <v>511</v>
      </c>
    </row>
    <row r="65" spans="1:4" ht="45" hidden="1" x14ac:dyDescent="0.25">
      <c r="A65" s="235" t="s">
        <v>613</v>
      </c>
      <c r="B65" s="134" t="s">
        <v>614</v>
      </c>
      <c r="C65" s="139" t="s">
        <v>615</v>
      </c>
      <c r="D65" s="228" t="s">
        <v>511</v>
      </c>
    </row>
    <row r="66" spans="1:4" hidden="1" x14ac:dyDescent="0.25">
      <c r="A66" s="235" t="s">
        <v>616</v>
      </c>
      <c r="B66" s="134" t="s">
        <v>617</v>
      </c>
      <c r="C66" s="139" t="s">
        <v>82</v>
      </c>
      <c r="D66" s="228" t="s">
        <v>511</v>
      </c>
    </row>
    <row r="67" spans="1:4" hidden="1" x14ac:dyDescent="0.25">
      <c r="A67" s="235" t="s">
        <v>618</v>
      </c>
      <c r="B67" s="134" t="s">
        <v>619</v>
      </c>
      <c r="C67" s="139" t="s">
        <v>82</v>
      </c>
      <c r="D67" s="228" t="s">
        <v>511</v>
      </c>
    </row>
    <row r="68" spans="1:4" ht="77.25" hidden="1" customHeight="1" x14ac:dyDescent="0.25">
      <c r="A68" s="235" t="s">
        <v>620</v>
      </c>
      <c r="B68" s="134" t="s">
        <v>621</v>
      </c>
      <c r="C68" s="139" t="s">
        <v>622</v>
      </c>
      <c r="D68" s="228" t="s">
        <v>511</v>
      </c>
    </row>
    <row r="69" spans="1:4" ht="45" hidden="1" x14ac:dyDescent="0.25">
      <c r="A69" s="235" t="s">
        <v>623</v>
      </c>
      <c r="B69" s="134" t="s">
        <v>624</v>
      </c>
      <c r="C69" s="139" t="s">
        <v>625</v>
      </c>
      <c r="D69" s="228" t="s">
        <v>511</v>
      </c>
    </row>
    <row r="70" spans="1:4" ht="30" hidden="1" x14ac:dyDescent="0.25">
      <c r="A70" s="235" t="s">
        <v>626</v>
      </c>
      <c r="B70" s="240" t="s">
        <v>627</v>
      </c>
      <c r="C70" s="241" t="s">
        <v>628</v>
      </c>
      <c r="D70" s="228" t="s">
        <v>511</v>
      </c>
    </row>
    <row r="71" spans="1:4" ht="105" hidden="1" x14ac:dyDescent="0.25">
      <c r="A71" s="235" t="s">
        <v>629</v>
      </c>
      <c r="B71" s="134" t="s">
        <v>630</v>
      </c>
      <c r="C71" s="139" t="s">
        <v>631</v>
      </c>
      <c r="D71" s="228" t="s">
        <v>511</v>
      </c>
    </row>
    <row r="72" spans="1:4" hidden="1" x14ac:dyDescent="0.25">
      <c r="A72" s="235" t="s">
        <v>632</v>
      </c>
      <c r="B72" s="134" t="s">
        <v>633</v>
      </c>
      <c r="C72" s="139" t="s">
        <v>634</v>
      </c>
      <c r="D72" s="228" t="s">
        <v>511</v>
      </c>
    </row>
    <row r="73" spans="1:4" ht="30" hidden="1" x14ac:dyDescent="0.25">
      <c r="A73" s="235" t="s">
        <v>635</v>
      </c>
      <c r="B73" s="134" t="s">
        <v>636</v>
      </c>
      <c r="C73" s="139" t="s">
        <v>637</v>
      </c>
      <c r="D73" s="228" t="s">
        <v>511</v>
      </c>
    </row>
    <row r="74" spans="1:4" hidden="1" x14ac:dyDescent="0.25">
      <c r="A74" s="235" t="s">
        <v>638</v>
      </c>
      <c r="B74" s="134" t="s">
        <v>639</v>
      </c>
      <c r="C74" s="139" t="s">
        <v>82</v>
      </c>
      <c r="D74" s="228" t="s">
        <v>511</v>
      </c>
    </row>
    <row r="75" spans="1:4" ht="29.25" hidden="1" customHeight="1" x14ac:dyDescent="0.25">
      <c r="A75" s="235" t="s">
        <v>640</v>
      </c>
      <c r="B75" s="134" t="s">
        <v>641</v>
      </c>
      <c r="C75" s="139" t="s">
        <v>642</v>
      </c>
      <c r="D75" s="228" t="s">
        <v>511</v>
      </c>
    </row>
    <row r="76" spans="1:4" ht="30" hidden="1" x14ac:dyDescent="0.25">
      <c r="A76" s="235" t="s">
        <v>643</v>
      </c>
      <c r="B76" s="134" t="s">
        <v>644</v>
      </c>
      <c r="C76" s="139" t="s">
        <v>645</v>
      </c>
      <c r="D76" s="228" t="s">
        <v>511</v>
      </c>
    </row>
    <row r="77" spans="1:4" hidden="1" x14ac:dyDescent="0.25">
      <c r="A77" s="235" t="s">
        <v>646</v>
      </c>
      <c r="B77" s="134" t="s">
        <v>647</v>
      </c>
      <c r="C77" s="139" t="s">
        <v>648</v>
      </c>
      <c r="D77" s="228" t="s">
        <v>511</v>
      </c>
    </row>
    <row r="78" spans="1:4" ht="28.5" hidden="1" customHeight="1" x14ac:dyDescent="0.25">
      <c r="A78" s="235" t="s">
        <v>649</v>
      </c>
      <c r="B78" s="134" t="s">
        <v>650</v>
      </c>
      <c r="C78" s="139" t="s">
        <v>651</v>
      </c>
      <c r="D78" s="228" t="s">
        <v>511</v>
      </c>
    </row>
    <row r="79" spans="1:4" ht="30" hidden="1" x14ac:dyDescent="0.25">
      <c r="A79" s="235" t="s">
        <v>652</v>
      </c>
      <c r="B79" s="134" t="s">
        <v>653</v>
      </c>
      <c r="C79" s="139" t="s">
        <v>654</v>
      </c>
      <c r="D79" s="228" t="s">
        <v>511</v>
      </c>
    </row>
    <row r="80" spans="1:4" ht="31.5" hidden="1" x14ac:dyDescent="0.25">
      <c r="A80" s="235" t="s">
        <v>655</v>
      </c>
      <c r="B80" s="242" t="s">
        <v>656</v>
      </c>
      <c r="C80" s="139" t="s">
        <v>657</v>
      </c>
      <c r="D80" s="228" t="s">
        <v>511</v>
      </c>
    </row>
    <row r="81" spans="1:4" ht="45" hidden="1" x14ac:dyDescent="0.25">
      <c r="A81" s="235" t="s">
        <v>658</v>
      </c>
      <c r="B81" s="134" t="s">
        <v>659</v>
      </c>
      <c r="C81" s="139" t="s">
        <v>660</v>
      </c>
      <c r="D81" s="228" t="s">
        <v>511</v>
      </c>
    </row>
    <row r="82" spans="1:4" ht="30" hidden="1" x14ac:dyDescent="0.25">
      <c r="A82" s="235" t="s">
        <v>661</v>
      </c>
      <c r="B82" s="134" t="s">
        <v>662</v>
      </c>
      <c r="C82" s="139" t="s">
        <v>663</v>
      </c>
      <c r="D82" s="228" t="s">
        <v>511</v>
      </c>
    </row>
    <row r="83" spans="1:4" ht="30" hidden="1" x14ac:dyDescent="0.25">
      <c r="A83" s="235" t="s">
        <v>664</v>
      </c>
      <c r="B83" s="134" t="s">
        <v>665</v>
      </c>
      <c r="C83" s="139" t="s">
        <v>666</v>
      </c>
      <c r="D83" s="228" t="s">
        <v>511</v>
      </c>
    </row>
    <row r="84" spans="1:4" ht="180" hidden="1" x14ac:dyDescent="0.25">
      <c r="A84" s="235" t="s">
        <v>667</v>
      </c>
      <c r="B84" s="134" t="s">
        <v>210</v>
      </c>
      <c r="C84" s="238" t="s">
        <v>668</v>
      </c>
      <c r="D84" s="228" t="s">
        <v>511</v>
      </c>
    </row>
    <row r="85" spans="1:4" hidden="1" x14ac:dyDescent="0.25">
      <c r="A85" s="235" t="s">
        <v>669</v>
      </c>
      <c r="B85" s="193" t="s">
        <v>170</v>
      </c>
      <c r="C85" s="227" t="s">
        <v>670</v>
      </c>
      <c r="D85" s="228" t="s">
        <v>511</v>
      </c>
    </row>
    <row r="86" spans="1:4" hidden="1" x14ac:dyDescent="0.25">
      <c r="A86" s="133" t="s">
        <v>671</v>
      </c>
      <c r="B86" s="243" t="s">
        <v>262</v>
      </c>
      <c r="C86" s="244"/>
      <c r="D86" s="228"/>
    </row>
    <row r="87" spans="1:4" ht="30" hidden="1" x14ac:dyDescent="0.25">
      <c r="A87" s="127" t="s">
        <v>672</v>
      </c>
      <c r="B87" s="193" t="s">
        <v>509</v>
      </c>
      <c r="C87" s="227" t="s">
        <v>673</v>
      </c>
      <c r="D87" s="228" t="s">
        <v>511</v>
      </c>
    </row>
    <row r="88" spans="1:4" ht="120" hidden="1" x14ac:dyDescent="0.25">
      <c r="A88" s="127" t="s">
        <v>674</v>
      </c>
      <c r="B88" s="193" t="s">
        <v>675</v>
      </c>
      <c r="C88" s="227" t="s">
        <v>676</v>
      </c>
      <c r="D88" s="228" t="s">
        <v>511</v>
      </c>
    </row>
    <row r="89" spans="1:4" ht="62.25" hidden="1" customHeight="1" x14ac:dyDescent="0.25">
      <c r="A89" s="127" t="s">
        <v>677</v>
      </c>
      <c r="B89" s="193" t="s">
        <v>678</v>
      </c>
      <c r="C89" s="227" t="s">
        <v>679</v>
      </c>
      <c r="D89" s="228" t="s">
        <v>511</v>
      </c>
    </row>
    <row r="90" spans="1:4" ht="60" hidden="1" x14ac:dyDescent="0.25">
      <c r="A90" s="127" t="s">
        <v>680</v>
      </c>
      <c r="B90" s="193" t="s">
        <v>681</v>
      </c>
      <c r="C90" s="227" t="s">
        <v>682</v>
      </c>
      <c r="D90" s="228" t="s">
        <v>511</v>
      </c>
    </row>
    <row r="91" spans="1:4" ht="87" hidden="1" customHeight="1" x14ac:dyDescent="0.25">
      <c r="A91" s="127" t="s">
        <v>683</v>
      </c>
      <c r="B91" s="193" t="s">
        <v>684</v>
      </c>
      <c r="C91" s="227" t="s">
        <v>685</v>
      </c>
      <c r="D91" s="228" t="s">
        <v>511</v>
      </c>
    </row>
    <row r="92" spans="1:4" ht="105" hidden="1" x14ac:dyDescent="0.25">
      <c r="A92" s="127" t="s">
        <v>686</v>
      </c>
      <c r="B92" s="193" t="s">
        <v>687</v>
      </c>
      <c r="C92" s="227" t="s">
        <v>688</v>
      </c>
      <c r="D92" s="228" t="s">
        <v>511</v>
      </c>
    </row>
    <row r="93" spans="1:4" ht="30" hidden="1" x14ac:dyDescent="0.25">
      <c r="A93" s="127" t="s">
        <v>689</v>
      </c>
      <c r="B93" s="245" t="s">
        <v>690</v>
      </c>
      <c r="C93" s="246"/>
      <c r="D93" s="228" t="s">
        <v>511</v>
      </c>
    </row>
    <row r="94" spans="1:4" ht="13.5" hidden="1" customHeight="1" x14ac:dyDescent="0.25">
      <c r="A94" s="127" t="s">
        <v>691</v>
      </c>
      <c r="B94" s="193" t="s">
        <v>692</v>
      </c>
      <c r="C94" s="227" t="s">
        <v>693</v>
      </c>
      <c r="D94" s="228" t="s">
        <v>511</v>
      </c>
    </row>
    <row r="95" spans="1:4" ht="14.25" hidden="1" customHeight="1" x14ac:dyDescent="0.25">
      <c r="A95" s="127" t="s">
        <v>694</v>
      </c>
      <c r="B95" s="193" t="s">
        <v>695</v>
      </c>
      <c r="C95" s="227" t="s">
        <v>696</v>
      </c>
      <c r="D95" s="228" t="s">
        <v>511</v>
      </c>
    </row>
    <row r="96" spans="1:4" ht="165" hidden="1" x14ac:dyDescent="0.25">
      <c r="A96" s="127" t="s">
        <v>697</v>
      </c>
      <c r="B96" s="193" t="s">
        <v>698</v>
      </c>
      <c r="C96" s="227" t="s">
        <v>699</v>
      </c>
      <c r="D96" s="228" t="s">
        <v>511</v>
      </c>
    </row>
    <row r="97" spans="1:4" hidden="1" x14ac:dyDescent="0.25">
      <c r="A97" s="127" t="s">
        <v>700</v>
      </c>
      <c r="B97" s="193" t="s">
        <v>701</v>
      </c>
      <c r="C97" s="227" t="s">
        <v>702</v>
      </c>
      <c r="D97" s="228" t="s">
        <v>511</v>
      </c>
    </row>
    <row r="98" spans="1:4" ht="30" hidden="1" x14ac:dyDescent="0.25">
      <c r="A98" s="127" t="s">
        <v>703</v>
      </c>
      <c r="B98" s="193" t="s">
        <v>704</v>
      </c>
      <c r="C98" s="227" t="s">
        <v>705</v>
      </c>
      <c r="D98" s="228" t="s">
        <v>511</v>
      </c>
    </row>
    <row r="99" spans="1:4" ht="60.75" hidden="1" customHeight="1" x14ac:dyDescent="0.25">
      <c r="A99" s="127" t="s">
        <v>706</v>
      </c>
      <c r="B99" s="193" t="s">
        <v>707</v>
      </c>
      <c r="C99" s="231" t="s">
        <v>708</v>
      </c>
      <c r="D99" s="228" t="s">
        <v>511</v>
      </c>
    </row>
    <row r="100" spans="1:4" ht="45" hidden="1" x14ac:dyDescent="0.25">
      <c r="A100" s="127" t="s">
        <v>709</v>
      </c>
      <c r="B100" s="193" t="s">
        <v>710</v>
      </c>
      <c r="C100" s="227" t="s">
        <v>711</v>
      </c>
      <c r="D100" s="228" t="s">
        <v>511</v>
      </c>
    </row>
    <row r="101" spans="1:4" ht="30" hidden="1" x14ac:dyDescent="0.25">
      <c r="A101" s="127" t="s">
        <v>712</v>
      </c>
      <c r="B101" s="193" t="s">
        <v>650</v>
      </c>
      <c r="C101" s="227" t="s">
        <v>713</v>
      </c>
      <c r="D101" s="228" t="s">
        <v>511</v>
      </c>
    </row>
    <row r="102" spans="1:4" ht="30" hidden="1" x14ac:dyDescent="0.25">
      <c r="A102" s="127" t="s">
        <v>714</v>
      </c>
      <c r="B102" s="193" t="s">
        <v>715</v>
      </c>
      <c r="C102" s="227" t="s">
        <v>716</v>
      </c>
      <c r="D102" s="228" t="s">
        <v>511</v>
      </c>
    </row>
    <row r="103" spans="1:4" hidden="1" x14ac:dyDescent="0.25">
      <c r="A103" s="127" t="s">
        <v>717</v>
      </c>
      <c r="B103" s="193" t="s">
        <v>99</v>
      </c>
      <c r="C103" s="227" t="s">
        <v>718</v>
      </c>
      <c r="D103" s="228" t="s">
        <v>511</v>
      </c>
    </row>
    <row r="104" spans="1:4" ht="60" hidden="1" x14ac:dyDescent="0.25">
      <c r="A104" s="127" t="s">
        <v>719</v>
      </c>
      <c r="B104" s="193" t="s">
        <v>720</v>
      </c>
      <c r="C104" s="227" t="s">
        <v>721</v>
      </c>
      <c r="D104" s="228" t="s">
        <v>511</v>
      </c>
    </row>
    <row r="105" spans="1:4" ht="300" hidden="1" x14ac:dyDescent="0.25">
      <c r="A105" s="127" t="s">
        <v>722</v>
      </c>
      <c r="B105" s="193" t="s">
        <v>723</v>
      </c>
      <c r="C105" s="231" t="s">
        <v>724</v>
      </c>
      <c r="D105" s="228" t="s">
        <v>511</v>
      </c>
    </row>
    <row r="106" spans="1:4" hidden="1" x14ac:dyDescent="0.25">
      <c r="A106" s="127" t="s">
        <v>725</v>
      </c>
      <c r="B106" s="193" t="s">
        <v>170</v>
      </c>
      <c r="C106" s="227" t="s">
        <v>726</v>
      </c>
      <c r="D106" s="228" t="s">
        <v>511</v>
      </c>
    </row>
    <row r="107" spans="1:4" hidden="1" x14ac:dyDescent="0.25">
      <c r="A107" s="133" t="s">
        <v>86</v>
      </c>
      <c r="B107" s="151" t="s">
        <v>85</v>
      </c>
      <c r="C107" s="190"/>
      <c r="D107" s="228"/>
    </row>
    <row r="108" spans="1:4" hidden="1" x14ac:dyDescent="0.25">
      <c r="A108" s="127" t="s">
        <v>110</v>
      </c>
      <c r="B108" s="134" t="s">
        <v>111</v>
      </c>
      <c r="C108" s="138" t="s">
        <v>112</v>
      </c>
      <c r="D108" s="228" t="s">
        <v>511</v>
      </c>
    </row>
    <row r="109" spans="1:4" ht="30" hidden="1" x14ac:dyDescent="0.25">
      <c r="A109" s="127" t="s">
        <v>113</v>
      </c>
      <c r="B109" s="134" t="s">
        <v>114</v>
      </c>
      <c r="C109" s="138" t="s">
        <v>82</v>
      </c>
      <c r="D109" s="228" t="s">
        <v>511</v>
      </c>
    </row>
    <row r="110" spans="1:4" ht="30" hidden="1" x14ac:dyDescent="0.25">
      <c r="A110" s="127" t="s">
        <v>115</v>
      </c>
      <c r="B110" s="136" t="s">
        <v>116</v>
      </c>
      <c r="C110" s="138" t="s">
        <v>117</v>
      </c>
      <c r="D110" s="228" t="s">
        <v>511</v>
      </c>
    </row>
    <row r="111" spans="1:4" hidden="1" x14ac:dyDescent="0.25">
      <c r="A111" s="127" t="s">
        <v>118</v>
      </c>
      <c r="B111" s="134" t="s">
        <v>119</v>
      </c>
      <c r="C111" s="138" t="s">
        <v>120</v>
      </c>
      <c r="D111" s="228" t="s">
        <v>511</v>
      </c>
    </row>
    <row r="112" spans="1:4" ht="30" hidden="1" x14ac:dyDescent="0.25">
      <c r="A112" s="127" t="s">
        <v>121</v>
      </c>
      <c r="B112" s="136" t="s">
        <v>122</v>
      </c>
      <c r="C112" s="138" t="s">
        <v>123</v>
      </c>
      <c r="D112" s="228" t="s">
        <v>511</v>
      </c>
    </row>
    <row r="113" spans="1:4" ht="30" hidden="1" x14ac:dyDescent="0.25">
      <c r="A113" s="127" t="s">
        <v>124</v>
      </c>
      <c r="B113" s="134" t="s">
        <v>125</v>
      </c>
      <c r="C113" s="138" t="s">
        <v>126</v>
      </c>
      <c r="D113" s="228" t="s">
        <v>511</v>
      </c>
    </row>
    <row r="114" spans="1:4" ht="78" hidden="1" customHeight="1" x14ac:dyDescent="0.25">
      <c r="A114" s="127" t="s">
        <v>127</v>
      </c>
      <c r="B114" s="134" t="s">
        <v>128</v>
      </c>
      <c r="C114" s="139" t="s">
        <v>129</v>
      </c>
      <c r="D114" s="228" t="s">
        <v>511</v>
      </c>
    </row>
    <row r="115" spans="1:4" ht="45" hidden="1" x14ac:dyDescent="0.25">
      <c r="A115" s="127" t="s">
        <v>130</v>
      </c>
      <c r="B115" s="134" t="s">
        <v>131</v>
      </c>
      <c r="C115" s="140" t="s">
        <v>132</v>
      </c>
      <c r="D115" s="228" t="s">
        <v>511</v>
      </c>
    </row>
    <row r="116" spans="1:4" ht="60" hidden="1" x14ac:dyDescent="0.25">
      <c r="A116" s="127" t="s">
        <v>133</v>
      </c>
      <c r="B116" s="134" t="s">
        <v>134</v>
      </c>
      <c r="C116" s="139" t="s">
        <v>135</v>
      </c>
      <c r="D116" s="228" t="s">
        <v>511</v>
      </c>
    </row>
    <row r="117" spans="1:4" hidden="1" x14ac:dyDescent="0.25">
      <c r="A117" s="127" t="s">
        <v>136</v>
      </c>
      <c r="B117" s="134" t="s">
        <v>137</v>
      </c>
      <c r="C117" s="141" t="s">
        <v>138</v>
      </c>
      <c r="D117" s="228" t="s">
        <v>511</v>
      </c>
    </row>
    <row r="118" spans="1:4" hidden="1" x14ac:dyDescent="0.25">
      <c r="A118" s="127" t="s">
        <v>139</v>
      </c>
      <c r="B118" s="134" t="s">
        <v>140</v>
      </c>
      <c r="C118" s="138" t="s">
        <v>82</v>
      </c>
      <c r="D118" s="228" t="s">
        <v>511</v>
      </c>
    </row>
    <row r="119" spans="1:4" ht="45" hidden="1" x14ac:dyDescent="0.25">
      <c r="A119" s="127" t="s">
        <v>141</v>
      </c>
      <c r="B119" s="134" t="s">
        <v>142</v>
      </c>
      <c r="C119" s="138" t="s">
        <v>143</v>
      </c>
      <c r="D119" s="228" t="s">
        <v>511</v>
      </c>
    </row>
    <row r="120" spans="1:4" ht="75" hidden="1" x14ac:dyDescent="0.25">
      <c r="A120" s="127" t="s">
        <v>144</v>
      </c>
      <c r="B120" s="134" t="s">
        <v>100</v>
      </c>
      <c r="C120" s="138" t="s">
        <v>145</v>
      </c>
      <c r="D120" s="228" t="s">
        <v>511</v>
      </c>
    </row>
    <row r="121" spans="1:4" hidden="1" x14ac:dyDescent="0.25">
      <c r="A121" s="127" t="s">
        <v>146</v>
      </c>
      <c r="B121" s="134" t="s">
        <v>147</v>
      </c>
      <c r="C121" s="138" t="s">
        <v>148</v>
      </c>
      <c r="D121" s="228" t="s">
        <v>511</v>
      </c>
    </row>
    <row r="122" spans="1:4" ht="30" hidden="1" x14ac:dyDescent="0.25">
      <c r="A122" s="127" t="s">
        <v>149</v>
      </c>
      <c r="B122" s="134" t="s">
        <v>150</v>
      </c>
      <c r="C122" s="139" t="s">
        <v>151</v>
      </c>
      <c r="D122" s="228" t="s">
        <v>511</v>
      </c>
    </row>
    <row r="123" spans="1:4" ht="45" hidden="1" x14ac:dyDescent="0.25">
      <c r="A123" s="127" t="s">
        <v>152</v>
      </c>
      <c r="B123" s="134" t="s">
        <v>153</v>
      </c>
      <c r="C123" s="139" t="s">
        <v>154</v>
      </c>
      <c r="D123" s="228" t="s">
        <v>511</v>
      </c>
    </row>
    <row r="124" spans="1:4" ht="60" hidden="1" x14ac:dyDescent="0.25">
      <c r="A124" s="127" t="s">
        <v>155</v>
      </c>
      <c r="B124" s="134" t="s">
        <v>156</v>
      </c>
      <c r="C124" s="138" t="s">
        <v>157</v>
      </c>
      <c r="D124" s="228" t="s">
        <v>511</v>
      </c>
    </row>
    <row r="125" spans="1:4" hidden="1" x14ac:dyDescent="0.25">
      <c r="A125" s="127" t="s">
        <v>158</v>
      </c>
      <c r="B125" s="134" t="s">
        <v>99</v>
      </c>
      <c r="C125" s="139" t="s">
        <v>159</v>
      </c>
      <c r="D125" s="228" t="s">
        <v>511</v>
      </c>
    </row>
    <row r="126" spans="1:4" hidden="1" x14ac:dyDescent="0.25">
      <c r="A126" s="127" t="s">
        <v>160</v>
      </c>
      <c r="B126" s="135" t="s">
        <v>161</v>
      </c>
      <c r="C126" s="138" t="s">
        <v>162</v>
      </c>
      <c r="D126" s="228" t="s">
        <v>511</v>
      </c>
    </row>
    <row r="127" spans="1:4" ht="45" hidden="1" x14ac:dyDescent="0.25">
      <c r="A127" s="127" t="s">
        <v>163</v>
      </c>
      <c r="B127" s="134" t="s">
        <v>164</v>
      </c>
      <c r="C127" s="138" t="s">
        <v>165</v>
      </c>
      <c r="D127" s="228" t="s">
        <v>511</v>
      </c>
    </row>
    <row r="128" spans="1:4" ht="30" hidden="1" x14ac:dyDescent="0.25">
      <c r="A128" s="127" t="s">
        <v>166</v>
      </c>
      <c r="B128" s="134" t="s">
        <v>167</v>
      </c>
      <c r="C128" s="139" t="s">
        <v>168</v>
      </c>
      <c r="D128" s="228" t="s">
        <v>511</v>
      </c>
    </row>
    <row r="129" spans="1:4" hidden="1" x14ac:dyDescent="0.25">
      <c r="A129" s="127" t="s">
        <v>169</v>
      </c>
      <c r="B129" s="135" t="s">
        <v>170</v>
      </c>
      <c r="C129" s="138" t="s">
        <v>171</v>
      </c>
      <c r="D129" s="228" t="s">
        <v>511</v>
      </c>
    </row>
    <row r="130" spans="1:4" hidden="1" x14ac:dyDescent="0.25">
      <c r="A130" s="232">
        <v>7</v>
      </c>
      <c r="B130" s="233" t="s">
        <v>283</v>
      </c>
      <c r="C130" s="234"/>
      <c r="D130" s="228"/>
    </row>
    <row r="131" spans="1:4" ht="30" hidden="1" x14ac:dyDescent="0.25">
      <c r="A131" s="235" t="s">
        <v>727</v>
      </c>
      <c r="B131" s="242" t="s">
        <v>728</v>
      </c>
      <c r="C131" s="141" t="s">
        <v>729</v>
      </c>
      <c r="D131" s="228" t="s">
        <v>511</v>
      </c>
    </row>
    <row r="132" spans="1:4" ht="45" hidden="1" customHeight="1" x14ac:dyDescent="0.25">
      <c r="A132" s="235" t="s">
        <v>730</v>
      </c>
      <c r="B132" s="242" t="s">
        <v>731</v>
      </c>
      <c r="C132" s="238" t="s">
        <v>732</v>
      </c>
      <c r="D132" s="228" t="s">
        <v>511</v>
      </c>
    </row>
    <row r="133" spans="1:4" hidden="1" x14ac:dyDescent="0.25">
      <c r="A133" s="235" t="s">
        <v>733</v>
      </c>
      <c r="B133" s="242" t="s">
        <v>734</v>
      </c>
      <c r="C133" s="141" t="s">
        <v>735</v>
      </c>
      <c r="D133" s="228" t="s">
        <v>511</v>
      </c>
    </row>
    <row r="134" spans="1:4" ht="30" hidden="1" x14ac:dyDescent="0.25">
      <c r="A134" s="235" t="s">
        <v>736</v>
      </c>
      <c r="B134" s="242" t="s">
        <v>737</v>
      </c>
      <c r="C134" s="141" t="s">
        <v>738</v>
      </c>
      <c r="D134" s="228" t="s">
        <v>511</v>
      </c>
    </row>
    <row r="135" spans="1:4" ht="45" hidden="1" x14ac:dyDescent="0.25">
      <c r="A135" s="235" t="s">
        <v>739</v>
      </c>
      <c r="B135" s="247" t="s">
        <v>740</v>
      </c>
      <c r="C135" s="141" t="s">
        <v>741</v>
      </c>
      <c r="D135" s="228" t="s">
        <v>511</v>
      </c>
    </row>
    <row r="136" spans="1:4" ht="30" hidden="1" x14ac:dyDescent="0.25">
      <c r="A136" s="235" t="s">
        <v>742</v>
      </c>
      <c r="B136" s="242" t="s">
        <v>743</v>
      </c>
      <c r="C136" s="141" t="s">
        <v>744</v>
      </c>
      <c r="D136" s="228" t="s">
        <v>511</v>
      </c>
    </row>
    <row r="137" spans="1:4" ht="60.75" hidden="1" customHeight="1" x14ac:dyDescent="0.25">
      <c r="A137" s="235" t="s">
        <v>745</v>
      </c>
      <c r="B137" s="242" t="s">
        <v>746</v>
      </c>
      <c r="C137" s="141" t="s">
        <v>747</v>
      </c>
      <c r="D137" s="228" t="s">
        <v>511</v>
      </c>
    </row>
    <row r="138" spans="1:4" ht="45" hidden="1" x14ac:dyDescent="0.25">
      <c r="A138" s="235" t="s">
        <v>748</v>
      </c>
      <c r="B138" s="242" t="s">
        <v>749</v>
      </c>
      <c r="C138" s="141" t="s">
        <v>750</v>
      </c>
      <c r="D138" s="228" t="s">
        <v>511</v>
      </c>
    </row>
    <row r="139" spans="1:4" ht="30" hidden="1" x14ac:dyDescent="0.25">
      <c r="A139" s="235" t="s">
        <v>751</v>
      </c>
      <c r="B139" s="242" t="s">
        <v>752</v>
      </c>
      <c r="C139" s="141" t="s">
        <v>753</v>
      </c>
      <c r="D139" s="228" t="s">
        <v>511</v>
      </c>
    </row>
    <row r="140" spans="1:4" ht="30" hidden="1" x14ac:dyDescent="0.25">
      <c r="A140" s="235" t="s">
        <v>754</v>
      </c>
      <c r="B140" s="242" t="s">
        <v>755</v>
      </c>
      <c r="C140" s="141" t="s">
        <v>756</v>
      </c>
      <c r="D140" s="228" t="s">
        <v>511</v>
      </c>
    </row>
    <row r="141" spans="1:4" hidden="1" x14ac:dyDescent="0.25">
      <c r="A141" s="235" t="s">
        <v>757</v>
      </c>
      <c r="B141" s="242" t="s">
        <v>758</v>
      </c>
      <c r="C141" s="141" t="s">
        <v>82</v>
      </c>
      <c r="D141" s="228" t="s">
        <v>511</v>
      </c>
    </row>
    <row r="142" spans="1:4" ht="30" hidden="1" x14ac:dyDescent="0.25">
      <c r="A142" s="235" t="s">
        <v>759</v>
      </c>
      <c r="B142" s="242" t="s">
        <v>760</v>
      </c>
      <c r="C142" s="141" t="s">
        <v>761</v>
      </c>
      <c r="D142" s="228" t="s">
        <v>511</v>
      </c>
    </row>
    <row r="143" spans="1:4" ht="30" hidden="1" x14ac:dyDescent="0.25">
      <c r="A143" s="235" t="s">
        <v>762</v>
      </c>
      <c r="B143" s="248" t="s">
        <v>763</v>
      </c>
      <c r="C143" s="141" t="s">
        <v>764</v>
      </c>
      <c r="D143" s="228" t="s">
        <v>511</v>
      </c>
    </row>
    <row r="144" spans="1:4" ht="60" hidden="1" x14ac:dyDescent="0.25">
      <c r="A144" s="235" t="s">
        <v>765</v>
      </c>
      <c r="B144" s="242" t="s">
        <v>766</v>
      </c>
      <c r="C144" s="141" t="s">
        <v>767</v>
      </c>
      <c r="D144" s="228" t="s">
        <v>511</v>
      </c>
    </row>
    <row r="145" spans="1:4" ht="105" hidden="1" x14ac:dyDescent="0.25">
      <c r="A145" s="235" t="s">
        <v>768</v>
      </c>
      <c r="B145" s="242" t="s">
        <v>769</v>
      </c>
      <c r="C145" s="227" t="s">
        <v>770</v>
      </c>
      <c r="D145" s="228" t="s">
        <v>511</v>
      </c>
    </row>
    <row r="146" spans="1:4" ht="30" hidden="1" x14ac:dyDescent="0.25">
      <c r="A146" s="235" t="s">
        <v>771</v>
      </c>
      <c r="B146" s="242" t="s">
        <v>772</v>
      </c>
      <c r="C146" s="141" t="s">
        <v>773</v>
      </c>
      <c r="D146" s="228" t="s">
        <v>511</v>
      </c>
    </row>
    <row r="147" spans="1:4" ht="60" hidden="1" x14ac:dyDescent="0.25">
      <c r="A147" s="235" t="s">
        <v>774</v>
      </c>
      <c r="B147" s="242" t="s">
        <v>775</v>
      </c>
      <c r="C147" s="141" t="s">
        <v>776</v>
      </c>
      <c r="D147" s="228" t="s">
        <v>511</v>
      </c>
    </row>
    <row r="148" spans="1:4" ht="30" hidden="1" x14ac:dyDescent="0.25">
      <c r="A148" s="235" t="s">
        <v>777</v>
      </c>
      <c r="B148" s="242" t="s">
        <v>778</v>
      </c>
      <c r="C148" s="141" t="s">
        <v>779</v>
      </c>
      <c r="D148" s="228" t="s">
        <v>511</v>
      </c>
    </row>
    <row r="149" spans="1:4" ht="60" hidden="1" x14ac:dyDescent="0.25">
      <c r="A149" s="235" t="s">
        <v>780</v>
      </c>
      <c r="B149" s="249" t="s">
        <v>781</v>
      </c>
      <c r="C149" s="227" t="s">
        <v>782</v>
      </c>
      <c r="D149" s="228" t="s">
        <v>511</v>
      </c>
    </row>
    <row r="150" spans="1:4" ht="45" hidden="1" x14ac:dyDescent="0.25">
      <c r="A150" s="235" t="s">
        <v>783</v>
      </c>
      <c r="B150" s="242" t="s">
        <v>784</v>
      </c>
      <c r="C150" s="141" t="s">
        <v>785</v>
      </c>
      <c r="D150" s="228" t="s">
        <v>511</v>
      </c>
    </row>
    <row r="151" spans="1:4" hidden="1" x14ac:dyDescent="0.25">
      <c r="A151" s="235" t="s">
        <v>786</v>
      </c>
      <c r="B151" s="242" t="s">
        <v>787</v>
      </c>
      <c r="C151" s="250" t="s">
        <v>788</v>
      </c>
      <c r="D151" s="228" t="s">
        <v>511</v>
      </c>
    </row>
    <row r="152" spans="1:4" hidden="1" x14ac:dyDescent="0.25">
      <c r="A152" s="235" t="s">
        <v>789</v>
      </c>
      <c r="B152" s="242" t="s">
        <v>790</v>
      </c>
      <c r="C152" s="141" t="s">
        <v>791</v>
      </c>
      <c r="D152" s="228" t="s">
        <v>511</v>
      </c>
    </row>
    <row r="153" spans="1:4" ht="15.75" hidden="1" customHeight="1" x14ac:dyDescent="0.25">
      <c r="A153" s="235" t="s">
        <v>792</v>
      </c>
      <c r="B153" s="242" t="s">
        <v>793</v>
      </c>
      <c r="C153" s="227" t="s">
        <v>794</v>
      </c>
      <c r="D153" s="228" t="s">
        <v>511</v>
      </c>
    </row>
    <row r="154" spans="1:4" ht="30" hidden="1" x14ac:dyDescent="0.25">
      <c r="A154" s="235" t="s">
        <v>795</v>
      </c>
      <c r="B154" s="242" t="s">
        <v>796</v>
      </c>
      <c r="C154" s="141" t="s">
        <v>797</v>
      </c>
      <c r="D154" s="228" t="s">
        <v>511</v>
      </c>
    </row>
    <row r="155" spans="1:4" ht="30" hidden="1" x14ac:dyDescent="0.25">
      <c r="A155" s="235" t="s">
        <v>798</v>
      </c>
      <c r="B155" s="242" t="s">
        <v>799</v>
      </c>
      <c r="C155" s="141" t="s">
        <v>800</v>
      </c>
      <c r="D155" s="228" t="s">
        <v>511</v>
      </c>
    </row>
    <row r="156" spans="1:4" ht="30" hidden="1" x14ac:dyDescent="0.25">
      <c r="A156" s="235" t="s">
        <v>801</v>
      </c>
      <c r="B156" s="242" t="s">
        <v>802</v>
      </c>
      <c r="C156" s="141" t="s">
        <v>803</v>
      </c>
      <c r="D156" s="228" t="s">
        <v>511</v>
      </c>
    </row>
    <row r="157" spans="1:4" hidden="1" x14ac:dyDescent="0.25">
      <c r="A157" s="235" t="s">
        <v>804</v>
      </c>
      <c r="B157" s="242" t="s">
        <v>805</v>
      </c>
      <c r="C157" s="141" t="s">
        <v>806</v>
      </c>
      <c r="D157" s="228" t="s">
        <v>511</v>
      </c>
    </row>
    <row r="158" spans="1:4" ht="30" hidden="1" x14ac:dyDescent="0.25">
      <c r="A158" s="235" t="s">
        <v>807</v>
      </c>
      <c r="B158" s="242" t="s">
        <v>808</v>
      </c>
      <c r="C158" s="141" t="s">
        <v>809</v>
      </c>
      <c r="D158" s="228" t="s">
        <v>511</v>
      </c>
    </row>
    <row r="159" spans="1:4" ht="272.25" hidden="1" customHeight="1" x14ac:dyDescent="0.25">
      <c r="A159" s="235" t="s">
        <v>810</v>
      </c>
      <c r="B159" s="242" t="s">
        <v>811</v>
      </c>
      <c r="C159" s="251" t="s">
        <v>812</v>
      </c>
      <c r="D159" s="228" t="s">
        <v>511</v>
      </c>
    </row>
    <row r="160" spans="1:4" ht="75" hidden="1" x14ac:dyDescent="0.25">
      <c r="A160" s="235" t="s">
        <v>813</v>
      </c>
      <c r="B160" s="242" t="s">
        <v>814</v>
      </c>
      <c r="C160" s="227" t="s">
        <v>815</v>
      </c>
      <c r="D160" s="228" t="s">
        <v>511</v>
      </c>
    </row>
    <row r="161" spans="1:4" hidden="1" x14ac:dyDescent="0.25">
      <c r="A161" s="235" t="s">
        <v>816</v>
      </c>
      <c r="B161" s="242" t="s">
        <v>817</v>
      </c>
      <c r="C161" s="141" t="s">
        <v>818</v>
      </c>
      <c r="D161" s="228" t="s">
        <v>511</v>
      </c>
    </row>
    <row r="162" spans="1:4" x14ac:dyDescent="0.25">
      <c r="A162" s="252" t="s">
        <v>183</v>
      </c>
      <c r="B162" s="151" t="s">
        <v>184</v>
      </c>
      <c r="C162" s="151"/>
      <c r="D162" s="228"/>
    </row>
    <row r="163" spans="1:4" ht="90" x14ac:dyDescent="0.25">
      <c r="A163" s="253" t="s">
        <v>185</v>
      </c>
      <c r="B163" s="193" t="s">
        <v>186</v>
      </c>
      <c r="C163" s="193" t="s">
        <v>187</v>
      </c>
      <c r="D163" s="193" t="s">
        <v>819</v>
      </c>
    </row>
    <row r="164" spans="1:4" ht="139.5" customHeight="1" x14ac:dyDescent="0.25">
      <c r="A164" s="253" t="s">
        <v>188</v>
      </c>
      <c r="B164" s="193" t="s">
        <v>189</v>
      </c>
      <c r="C164" s="193" t="s">
        <v>190</v>
      </c>
      <c r="D164" s="193" t="s">
        <v>1284</v>
      </c>
    </row>
    <row r="165" spans="1:4" ht="45" x14ac:dyDescent="0.25">
      <c r="A165" s="253" t="s">
        <v>191</v>
      </c>
      <c r="B165" s="135" t="s">
        <v>192</v>
      </c>
      <c r="C165" s="135" t="s">
        <v>193</v>
      </c>
      <c r="D165" s="135" t="s">
        <v>193</v>
      </c>
    </row>
    <row r="166" spans="1:4" x14ac:dyDescent="0.25">
      <c r="A166" s="253" t="s">
        <v>194</v>
      </c>
      <c r="B166" s="134" t="s">
        <v>195</v>
      </c>
      <c r="C166" s="135" t="s">
        <v>196</v>
      </c>
      <c r="D166" s="134" t="s">
        <v>820</v>
      </c>
    </row>
    <row r="167" spans="1:4" ht="60" x14ac:dyDescent="0.25">
      <c r="A167" s="253" t="s">
        <v>197</v>
      </c>
      <c r="B167" s="136" t="s">
        <v>198</v>
      </c>
      <c r="C167" s="135" t="s">
        <v>199</v>
      </c>
      <c r="D167" s="135" t="s">
        <v>821</v>
      </c>
    </row>
    <row r="168" spans="1:4" ht="75" x14ac:dyDescent="0.25">
      <c r="A168" s="253" t="s">
        <v>200</v>
      </c>
      <c r="B168" s="135" t="s">
        <v>201</v>
      </c>
      <c r="C168" s="135" t="s">
        <v>202</v>
      </c>
      <c r="D168" s="135" t="s">
        <v>822</v>
      </c>
    </row>
    <row r="169" spans="1:4" ht="30" x14ac:dyDescent="0.25">
      <c r="A169" s="253" t="s">
        <v>203</v>
      </c>
      <c r="B169" s="135" t="s">
        <v>204</v>
      </c>
      <c r="C169" s="135" t="s">
        <v>205</v>
      </c>
      <c r="D169" s="143" t="s">
        <v>823</v>
      </c>
    </row>
    <row r="170" spans="1:4" ht="136.5" customHeight="1" x14ac:dyDescent="0.25">
      <c r="A170" s="253" t="s">
        <v>206</v>
      </c>
      <c r="B170" s="135" t="s">
        <v>207</v>
      </c>
      <c r="C170" s="135" t="s">
        <v>208</v>
      </c>
      <c r="D170" s="135" t="s">
        <v>824</v>
      </c>
    </row>
    <row r="171" spans="1:4" ht="107.25" customHeight="1" x14ac:dyDescent="0.25">
      <c r="A171" s="253" t="s">
        <v>209</v>
      </c>
      <c r="B171" s="135" t="s">
        <v>210</v>
      </c>
      <c r="C171" s="135" t="s">
        <v>211</v>
      </c>
      <c r="D171" s="135" t="s">
        <v>825</v>
      </c>
    </row>
    <row r="172" spans="1:4" x14ac:dyDescent="0.25">
      <c r="A172" s="253" t="s">
        <v>212</v>
      </c>
      <c r="B172" s="135" t="s">
        <v>170</v>
      </c>
      <c r="C172" s="135" t="s">
        <v>213</v>
      </c>
      <c r="D172" s="135" t="s">
        <v>826</v>
      </c>
    </row>
    <row r="173" spans="1:4" ht="241.5" hidden="1" customHeight="1" x14ac:dyDescent="0.25">
      <c r="A173" s="232">
        <v>9</v>
      </c>
      <c r="B173" s="254" t="s">
        <v>308</v>
      </c>
      <c r="C173" s="251" t="s">
        <v>827</v>
      </c>
      <c r="D173" s="228" t="s">
        <v>511</v>
      </c>
    </row>
    <row r="174" spans="1:4" ht="182.25" hidden="1" customHeight="1" x14ac:dyDescent="0.25">
      <c r="A174" s="232">
        <v>10</v>
      </c>
      <c r="B174" s="254" t="s">
        <v>316</v>
      </c>
      <c r="C174" s="251" t="s">
        <v>828</v>
      </c>
      <c r="D174" s="228" t="s">
        <v>511</v>
      </c>
    </row>
    <row r="175" spans="1:4" hidden="1" x14ac:dyDescent="0.25">
      <c r="A175" s="232">
        <v>11</v>
      </c>
      <c r="B175" s="255" t="s">
        <v>322</v>
      </c>
      <c r="C175" s="256"/>
      <c r="D175" s="228"/>
    </row>
    <row r="176" spans="1:4" ht="45" hidden="1" x14ac:dyDescent="0.25">
      <c r="A176" s="257" t="s">
        <v>829</v>
      </c>
      <c r="B176" s="135" t="s">
        <v>509</v>
      </c>
      <c r="C176" s="251" t="s">
        <v>830</v>
      </c>
      <c r="D176" s="228" t="s">
        <v>511</v>
      </c>
    </row>
    <row r="177" spans="1:4" ht="60" hidden="1" x14ac:dyDescent="0.25">
      <c r="A177" s="257" t="s">
        <v>831</v>
      </c>
      <c r="B177" s="135" t="s">
        <v>100</v>
      </c>
      <c r="C177" s="138" t="s">
        <v>832</v>
      </c>
      <c r="D177" s="228" t="s">
        <v>511</v>
      </c>
    </row>
    <row r="178" spans="1:4" hidden="1" x14ac:dyDescent="0.25">
      <c r="A178" s="257" t="s">
        <v>833</v>
      </c>
      <c r="B178" s="135" t="s">
        <v>834</v>
      </c>
      <c r="C178" s="138" t="s">
        <v>835</v>
      </c>
      <c r="D178" s="228" t="s">
        <v>511</v>
      </c>
    </row>
    <row r="179" spans="1:4" hidden="1" x14ac:dyDescent="0.25">
      <c r="A179" s="257" t="s">
        <v>836</v>
      </c>
      <c r="B179" s="135" t="s">
        <v>837</v>
      </c>
      <c r="C179" s="138" t="s">
        <v>838</v>
      </c>
      <c r="D179" s="228" t="s">
        <v>511</v>
      </c>
    </row>
    <row r="180" spans="1:4" ht="45" hidden="1" x14ac:dyDescent="0.25">
      <c r="A180" s="257" t="s">
        <v>839</v>
      </c>
      <c r="B180" s="135" t="s">
        <v>840</v>
      </c>
      <c r="C180" s="138" t="s">
        <v>841</v>
      </c>
      <c r="D180" s="228" t="s">
        <v>511</v>
      </c>
    </row>
    <row r="181" spans="1:4" ht="30" hidden="1" x14ac:dyDescent="0.25">
      <c r="A181" s="257" t="s">
        <v>842</v>
      </c>
      <c r="B181" s="135" t="s">
        <v>843</v>
      </c>
      <c r="C181" s="138" t="s">
        <v>844</v>
      </c>
      <c r="D181" s="228" t="s">
        <v>511</v>
      </c>
    </row>
    <row r="182" spans="1:4" ht="166.5" hidden="1" customHeight="1" x14ac:dyDescent="0.25">
      <c r="A182" s="257" t="s">
        <v>845</v>
      </c>
      <c r="B182" s="135" t="s">
        <v>210</v>
      </c>
      <c r="C182" s="251" t="s">
        <v>846</v>
      </c>
      <c r="D182" s="228" t="s">
        <v>511</v>
      </c>
    </row>
    <row r="183" spans="1:4" hidden="1" x14ac:dyDescent="0.25">
      <c r="A183" s="258">
        <v>12</v>
      </c>
      <c r="B183" s="151" t="s">
        <v>333</v>
      </c>
      <c r="C183" s="190"/>
      <c r="D183" s="228"/>
    </row>
    <row r="184" spans="1:4" ht="105" hidden="1" customHeight="1" x14ac:dyDescent="0.25">
      <c r="A184" s="257" t="s">
        <v>847</v>
      </c>
      <c r="B184" s="135" t="s">
        <v>509</v>
      </c>
      <c r="C184" s="259" t="s">
        <v>848</v>
      </c>
      <c r="D184" s="228" t="s">
        <v>511</v>
      </c>
    </row>
    <row r="185" spans="1:4" ht="77.25" hidden="1" customHeight="1" x14ac:dyDescent="0.25">
      <c r="A185" s="257" t="s">
        <v>849</v>
      </c>
      <c r="B185" s="135" t="s">
        <v>850</v>
      </c>
      <c r="C185" s="138" t="s">
        <v>851</v>
      </c>
      <c r="D185" s="228" t="s">
        <v>511</v>
      </c>
    </row>
    <row r="186" spans="1:4" ht="76.5" hidden="1" customHeight="1" x14ac:dyDescent="0.25">
      <c r="A186" s="257" t="s">
        <v>852</v>
      </c>
      <c r="B186" s="135" t="s">
        <v>853</v>
      </c>
      <c r="C186" s="138" t="s">
        <v>854</v>
      </c>
      <c r="D186" s="228" t="s">
        <v>511</v>
      </c>
    </row>
    <row r="187" spans="1:4" s="237" customFormat="1" ht="150" hidden="1" x14ac:dyDescent="0.25">
      <c r="A187" s="257" t="s">
        <v>855</v>
      </c>
      <c r="B187" s="135" t="s">
        <v>856</v>
      </c>
      <c r="C187" s="138" t="s">
        <v>857</v>
      </c>
      <c r="D187" s="228" t="s">
        <v>511</v>
      </c>
    </row>
    <row r="188" spans="1:4" s="237" customFormat="1" ht="90" hidden="1" x14ac:dyDescent="0.25">
      <c r="A188" s="257" t="s">
        <v>858</v>
      </c>
      <c r="B188" s="135" t="s">
        <v>513</v>
      </c>
      <c r="C188" s="138" t="s">
        <v>859</v>
      </c>
      <c r="D188" s="228" t="s">
        <v>511</v>
      </c>
    </row>
    <row r="189" spans="1:4" hidden="1" x14ac:dyDescent="0.25">
      <c r="A189" s="257" t="s">
        <v>860</v>
      </c>
      <c r="B189" s="135" t="s">
        <v>861</v>
      </c>
      <c r="C189" s="259" t="s">
        <v>862</v>
      </c>
      <c r="D189" s="228" t="s">
        <v>511</v>
      </c>
    </row>
    <row r="190" spans="1:4" hidden="1" x14ac:dyDescent="0.25">
      <c r="A190" s="257" t="s">
        <v>863</v>
      </c>
      <c r="B190" s="135" t="s">
        <v>170</v>
      </c>
      <c r="C190" s="259" t="s">
        <v>864</v>
      </c>
      <c r="D190" s="228" t="s">
        <v>511</v>
      </c>
    </row>
    <row r="191" spans="1:4" hidden="1" x14ac:dyDescent="0.25">
      <c r="A191" s="232">
        <v>13</v>
      </c>
      <c r="B191" s="260" t="s">
        <v>342</v>
      </c>
      <c r="C191" s="261"/>
      <c r="D191" s="228"/>
    </row>
    <row r="192" spans="1:4" ht="30" hidden="1" x14ac:dyDescent="0.25">
      <c r="A192" s="235" t="s">
        <v>865</v>
      </c>
      <c r="B192" s="262" t="s">
        <v>866</v>
      </c>
      <c r="C192" s="227" t="s">
        <v>867</v>
      </c>
      <c r="D192" s="228" t="s">
        <v>511</v>
      </c>
    </row>
    <row r="193" spans="1:4" hidden="1" x14ac:dyDescent="0.25">
      <c r="A193" s="235" t="s">
        <v>868</v>
      </c>
      <c r="B193" s="262" t="s">
        <v>869</v>
      </c>
      <c r="C193" s="227" t="s">
        <v>870</v>
      </c>
      <c r="D193" s="228" t="s">
        <v>511</v>
      </c>
    </row>
    <row r="194" spans="1:4" ht="45" hidden="1" x14ac:dyDescent="0.25">
      <c r="A194" s="235" t="s">
        <v>871</v>
      </c>
      <c r="B194" s="262" t="s">
        <v>147</v>
      </c>
      <c r="C194" s="227" t="s">
        <v>872</v>
      </c>
      <c r="D194" s="228" t="s">
        <v>511</v>
      </c>
    </row>
    <row r="195" spans="1:4" ht="45" hidden="1" x14ac:dyDescent="0.25">
      <c r="A195" s="235" t="s">
        <v>873</v>
      </c>
      <c r="B195" s="262" t="s">
        <v>874</v>
      </c>
      <c r="C195" s="263" t="s">
        <v>875</v>
      </c>
      <c r="D195" s="228" t="s">
        <v>511</v>
      </c>
    </row>
    <row r="196" spans="1:4" ht="30" hidden="1" x14ac:dyDescent="0.25">
      <c r="A196" s="235" t="s">
        <v>876</v>
      </c>
      <c r="B196" s="135" t="s">
        <v>877</v>
      </c>
      <c r="C196" s="227" t="s">
        <v>878</v>
      </c>
      <c r="D196" s="228" t="s">
        <v>511</v>
      </c>
    </row>
    <row r="197" spans="1:4" hidden="1" x14ac:dyDescent="0.25">
      <c r="A197" s="235" t="s">
        <v>879</v>
      </c>
      <c r="B197" s="262" t="s">
        <v>880</v>
      </c>
      <c r="C197" s="227" t="s">
        <v>881</v>
      </c>
      <c r="D197" s="228" t="s">
        <v>511</v>
      </c>
    </row>
    <row r="198" spans="1:4" hidden="1" x14ac:dyDescent="0.25">
      <c r="A198" s="235" t="s">
        <v>882</v>
      </c>
      <c r="B198" s="262" t="s">
        <v>204</v>
      </c>
      <c r="C198" s="227" t="s">
        <v>883</v>
      </c>
      <c r="D198" s="228" t="s">
        <v>511</v>
      </c>
    </row>
    <row r="199" spans="1:4" hidden="1" x14ac:dyDescent="0.25">
      <c r="A199" s="235" t="s">
        <v>884</v>
      </c>
      <c r="B199" s="262" t="s">
        <v>885</v>
      </c>
      <c r="C199" s="227" t="s">
        <v>886</v>
      </c>
      <c r="D199" s="228" t="s">
        <v>511</v>
      </c>
    </row>
    <row r="200" spans="1:4" hidden="1" x14ac:dyDescent="0.25">
      <c r="A200" s="235" t="s">
        <v>887</v>
      </c>
      <c r="B200" s="262" t="s">
        <v>840</v>
      </c>
      <c r="C200" s="227" t="s">
        <v>888</v>
      </c>
      <c r="D200" s="228" t="s">
        <v>511</v>
      </c>
    </row>
    <row r="201" spans="1:4" hidden="1" x14ac:dyDescent="0.25">
      <c r="A201" s="235" t="s">
        <v>889</v>
      </c>
      <c r="B201" s="262" t="s">
        <v>170</v>
      </c>
      <c r="C201" s="261" t="s">
        <v>864</v>
      </c>
      <c r="D201" s="228" t="s">
        <v>511</v>
      </c>
    </row>
    <row r="202" spans="1:4" hidden="1" x14ac:dyDescent="0.25">
      <c r="A202" s="232">
        <v>14</v>
      </c>
      <c r="B202" s="260" t="s">
        <v>351</v>
      </c>
      <c r="C202" s="264"/>
      <c r="D202" s="228"/>
    </row>
    <row r="203" spans="1:4" ht="30" hidden="1" x14ac:dyDescent="0.25">
      <c r="A203" s="235" t="s">
        <v>890</v>
      </c>
      <c r="B203" s="135" t="s">
        <v>509</v>
      </c>
      <c r="C203" s="138" t="s">
        <v>891</v>
      </c>
      <c r="D203" s="228" t="s">
        <v>511</v>
      </c>
    </row>
    <row r="204" spans="1:4" ht="135" hidden="1" x14ac:dyDescent="0.25">
      <c r="A204" s="235" t="s">
        <v>892</v>
      </c>
      <c r="B204" s="135" t="s">
        <v>893</v>
      </c>
      <c r="C204" s="138" t="s">
        <v>894</v>
      </c>
      <c r="D204" s="228" t="s">
        <v>511</v>
      </c>
    </row>
    <row r="205" spans="1:4" ht="182.25" hidden="1" customHeight="1" x14ac:dyDescent="0.25">
      <c r="A205" s="235" t="s">
        <v>895</v>
      </c>
      <c r="B205" s="135" t="s">
        <v>896</v>
      </c>
      <c r="C205" s="138" t="s">
        <v>897</v>
      </c>
      <c r="D205" s="228" t="s">
        <v>511</v>
      </c>
    </row>
    <row r="206" spans="1:4" ht="30" hidden="1" x14ac:dyDescent="0.25">
      <c r="A206" s="235" t="s">
        <v>898</v>
      </c>
      <c r="B206" s="135" t="s">
        <v>899</v>
      </c>
      <c r="C206" s="138" t="s">
        <v>900</v>
      </c>
      <c r="D206" s="228" t="s">
        <v>511</v>
      </c>
    </row>
    <row r="207" spans="1:4" ht="30" hidden="1" x14ac:dyDescent="0.25">
      <c r="A207" s="235" t="s">
        <v>901</v>
      </c>
      <c r="B207" s="135" t="s">
        <v>902</v>
      </c>
      <c r="C207" s="138" t="s">
        <v>903</v>
      </c>
      <c r="D207" s="228" t="s">
        <v>511</v>
      </c>
    </row>
    <row r="208" spans="1:4" hidden="1" x14ac:dyDescent="0.25">
      <c r="A208" s="235" t="s">
        <v>904</v>
      </c>
      <c r="B208" s="135" t="s">
        <v>905</v>
      </c>
      <c r="C208" s="227" t="s">
        <v>906</v>
      </c>
      <c r="D208" s="228" t="s">
        <v>511</v>
      </c>
    </row>
    <row r="209" spans="1:4" ht="30" hidden="1" x14ac:dyDescent="0.25">
      <c r="A209" s="235" t="s">
        <v>907</v>
      </c>
      <c r="B209" s="135" t="s">
        <v>908</v>
      </c>
      <c r="C209" s="227" t="s">
        <v>909</v>
      </c>
      <c r="D209" s="228" t="s">
        <v>511</v>
      </c>
    </row>
    <row r="210" spans="1:4" ht="45" hidden="1" x14ac:dyDescent="0.25">
      <c r="A210" s="235" t="s">
        <v>910</v>
      </c>
      <c r="B210" s="135" t="s">
        <v>210</v>
      </c>
      <c r="C210" s="227" t="s">
        <v>911</v>
      </c>
      <c r="D210" s="228" t="s">
        <v>511</v>
      </c>
    </row>
    <row r="211" spans="1:4" hidden="1" x14ac:dyDescent="0.25">
      <c r="A211" s="235" t="s">
        <v>912</v>
      </c>
      <c r="B211" s="135" t="s">
        <v>840</v>
      </c>
      <c r="C211" s="227" t="s">
        <v>913</v>
      </c>
      <c r="D211" s="228" t="s">
        <v>511</v>
      </c>
    </row>
    <row r="212" spans="1:4" hidden="1" x14ac:dyDescent="0.25">
      <c r="A212" s="235" t="s">
        <v>914</v>
      </c>
      <c r="B212" s="135" t="s">
        <v>170</v>
      </c>
      <c r="C212" s="227" t="s">
        <v>864</v>
      </c>
      <c r="D212" s="228" t="s">
        <v>511</v>
      </c>
    </row>
    <row r="213" spans="1:4" hidden="1" x14ac:dyDescent="0.25">
      <c r="A213" s="232">
        <v>15</v>
      </c>
      <c r="B213" s="265" t="s">
        <v>360</v>
      </c>
      <c r="C213" s="261"/>
      <c r="D213" s="228"/>
    </row>
    <row r="214" spans="1:4" hidden="1" x14ac:dyDescent="0.25">
      <c r="A214" s="257" t="s">
        <v>915</v>
      </c>
      <c r="B214" s="242" t="s">
        <v>509</v>
      </c>
      <c r="C214" s="141" t="s">
        <v>916</v>
      </c>
      <c r="D214" s="228" t="s">
        <v>511</v>
      </c>
    </row>
    <row r="215" spans="1:4" ht="30" hidden="1" x14ac:dyDescent="0.25">
      <c r="A215" s="257" t="s">
        <v>917</v>
      </c>
      <c r="B215" s="242" t="s">
        <v>918</v>
      </c>
      <c r="C215" s="141" t="s">
        <v>82</v>
      </c>
      <c r="D215" s="228" t="s">
        <v>511</v>
      </c>
    </row>
    <row r="216" spans="1:4" ht="30" hidden="1" x14ac:dyDescent="0.25">
      <c r="A216" s="257" t="s">
        <v>919</v>
      </c>
      <c r="B216" s="242" t="s">
        <v>920</v>
      </c>
      <c r="C216" s="141" t="s">
        <v>844</v>
      </c>
      <c r="D216" s="228" t="s">
        <v>511</v>
      </c>
    </row>
    <row r="217" spans="1:4" hidden="1" x14ac:dyDescent="0.25">
      <c r="A217" s="257" t="s">
        <v>921</v>
      </c>
      <c r="B217" s="242" t="s">
        <v>922</v>
      </c>
      <c r="C217" s="141" t="s">
        <v>923</v>
      </c>
      <c r="D217" s="228" t="s">
        <v>511</v>
      </c>
    </row>
    <row r="218" spans="1:4" ht="60.75" hidden="1" customHeight="1" x14ac:dyDescent="0.25">
      <c r="A218" s="257" t="s">
        <v>924</v>
      </c>
      <c r="B218" s="242" t="s">
        <v>161</v>
      </c>
      <c r="C218" s="141" t="s">
        <v>925</v>
      </c>
      <c r="D218" s="228" t="s">
        <v>511</v>
      </c>
    </row>
    <row r="219" spans="1:4" hidden="1" x14ac:dyDescent="0.25">
      <c r="A219" s="257" t="s">
        <v>926</v>
      </c>
      <c r="B219" s="242" t="s">
        <v>927</v>
      </c>
      <c r="C219" s="141" t="s">
        <v>928</v>
      </c>
      <c r="D219" s="228" t="s">
        <v>511</v>
      </c>
    </row>
    <row r="220" spans="1:4" hidden="1" x14ac:dyDescent="0.25">
      <c r="A220" s="257" t="s">
        <v>929</v>
      </c>
      <c r="B220" s="242" t="s">
        <v>930</v>
      </c>
      <c r="C220" s="141" t="s">
        <v>931</v>
      </c>
      <c r="D220" s="228" t="s">
        <v>511</v>
      </c>
    </row>
    <row r="221" spans="1:4" hidden="1" x14ac:dyDescent="0.25">
      <c r="A221" s="257" t="s">
        <v>932</v>
      </c>
      <c r="B221" s="242" t="s">
        <v>933</v>
      </c>
      <c r="C221" s="141" t="s">
        <v>934</v>
      </c>
      <c r="D221" s="228" t="s">
        <v>511</v>
      </c>
    </row>
    <row r="222" spans="1:4" ht="60" hidden="1" x14ac:dyDescent="0.25">
      <c r="A222" s="257" t="s">
        <v>935</v>
      </c>
      <c r="B222" s="242" t="s">
        <v>936</v>
      </c>
      <c r="C222" s="227" t="s">
        <v>937</v>
      </c>
      <c r="D222" s="228" t="s">
        <v>511</v>
      </c>
    </row>
    <row r="223" spans="1:4" ht="30" hidden="1" x14ac:dyDescent="0.25">
      <c r="A223" s="257" t="s">
        <v>938</v>
      </c>
      <c r="B223" s="242" t="s">
        <v>939</v>
      </c>
      <c r="C223" s="266" t="s">
        <v>82</v>
      </c>
      <c r="D223" s="228" t="s">
        <v>511</v>
      </c>
    </row>
    <row r="224" spans="1:4" ht="30" hidden="1" x14ac:dyDescent="0.25">
      <c r="A224" s="257" t="s">
        <v>940</v>
      </c>
      <c r="B224" s="242" t="s">
        <v>941</v>
      </c>
      <c r="C224" s="263" t="s">
        <v>942</v>
      </c>
      <c r="D224" s="228" t="s">
        <v>511</v>
      </c>
    </row>
    <row r="225" spans="1:4" hidden="1" x14ac:dyDescent="0.25">
      <c r="A225" s="257" t="s">
        <v>943</v>
      </c>
      <c r="B225" s="242" t="s">
        <v>840</v>
      </c>
      <c r="C225" s="227" t="s">
        <v>913</v>
      </c>
      <c r="D225" s="228" t="s">
        <v>511</v>
      </c>
    </row>
    <row r="226" spans="1:4" hidden="1" x14ac:dyDescent="0.25">
      <c r="A226" s="257" t="s">
        <v>944</v>
      </c>
      <c r="B226" s="242" t="s">
        <v>945</v>
      </c>
      <c r="C226" s="141" t="s">
        <v>946</v>
      </c>
      <c r="D226" s="228" t="s">
        <v>511</v>
      </c>
    </row>
    <row r="227" spans="1:4" hidden="1" x14ac:dyDescent="0.25">
      <c r="A227" s="257" t="s">
        <v>947</v>
      </c>
      <c r="B227" s="242" t="s">
        <v>948</v>
      </c>
      <c r="C227" s="141" t="s">
        <v>949</v>
      </c>
      <c r="D227" s="228" t="s">
        <v>511</v>
      </c>
    </row>
    <row r="228" spans="1:4" ht="30" hidden="1" x14ac:dyDescent="0.25">
      <c r="A228" s="257" t="s">
        <v>950</v>
      </c>
      <c r="B228" s="267" t="s">
        <v>951</v>
      </c>
      <c r="C228" s="227" t="s">
        <v>952</v>
      </c>
      <c r="D228" s="228" t="s">
        <v>511</v>
      </c>
    </row>
    <row r="229" spans="1:4" hidden="1" x14ac:dyDescent="0.25">
      <c r="A229" s="257" t="s">
        <v>953</v>
      </c>
      <c r="B229" s="268" t="s">
        <v>170</v>
      </c>
      <c r="C229" s="263" t="s">
        <v>864</v>
      </c>
      <c r="D229" s="228" t="s">
        <v>511</v>
      </c>
    </row>
    <row r="230" spans="1:4" hidden="1" x14ac:dyDescent="0.25">
      <c r="A230" s="229">
        <v>16</v>
      </c>
      <c r="B230" s="260" t="s">
        <v>371</v>
      </c>
      <c r="C230" s="269"/>
      <c r="D230" s="228"/>
    </row>
    <row r="231" spans="1:4" ht="30" hidden="1" x14ac:dyDescent="0.25">
      <c r="A231" s="270" t="s">
        <v>954</v>
      </c>
      <c r="B231" s="135" t="s">
        <v>509</v>
      </c>
      <c r="C231" s="138" t="s">
        <v>955</v>
      </c>
      <c r="D231" s="228" t="s">
        <v>511</v>
      </c>
    </row>
    <row r="232" spans="1:4" hidden="1" x14ac:dyDescent="0.25">
      <c r="A232" s="270" t="s">
        <v>956</v>
      </c>
      <c r="B232" s="135" t="s">
        <v>161</v>
      </c>
      <c r="C232" s="138" t="s">
        <v>957</v>
      </c>
      <c r="D232" s="228" t="s">
        <v>511</v>
      </c>
    </row>
    <row r="233" spans="1:4" ht="75" hidden="1" x14ac:dyDescent="0.25">
      <c r="A233" s="270" t="s">
        <v>958</v>
      </c>
      <c r="B233" s="135" t="s">
        <v>959</v>
      </c>
      <c r="C233" s="138" t="s">
        <v>960</v>
      </c>
      <c r="D233" s="228" t="s">
        <v>511</v>
      </c>
    </row>
    <row r="234" spans="1:4" ht="60" hidden="1" x14ac:dyDescent="0.25">
      <c r="A234" s="270" t="s">
        <v>961</v>
      </c>
      <c r="B234" s="135" t="s">
        <v>962</v>
      </c>
      <c r="C234" s="138" t="s">
        <v>963</v>
      </c>
      <c r="D234" s="228" t="s">
        <v>511</v>
      </c>
    </row>
    <row r="235" spans="1:4" ht="30" hidden="1" x14ac:dyDescent="0.25">
      <c r="A235" s="270" t="s">
        <v>964</v>
      </c>
      <c r="B235" s="135" t="s">
        <v>840</v>
      </c>
      <c r="C235" s="138" t="s">
        <v>965</v>
      </c>
      <c r="D235" s="228" t="s">
        <v>511</v>
      </c>
    </row>
    <row r="236" spans="1:4" ht="45" hidden="1" x14ac:dyDescent="0.25">
      <c r="A236" s="270" t="s">
        <v>966</v>
      </c>
      <c r="B236" s="135" t="s">
        <v>210</v>
      </c>
      <c r="C236" s="138" t="s">
        <v>967</v>
      </c>
      <c r="D236" s="228" t="s">
        <v>511</v>
      </c>
    </row>
    <row r="237" spans="1:4" hidden="1" x14ac:dyDescent="0.25">
      <c r="A237" s="270" t="s">
        <v>968</v>
      </c>
      <c r="B237" s="135" t="s">
        <v>170</v>
      </c>
      <c r="C237" s="138" t="s">
        <v>969</v>
      </c>
      <c r="D237" s="228" t="s">
        <v>511</v>
      </c>
    </row>
    <row r="238" spans="1:4" hidden="1" x14ac:dyDescent="0.25">
      <c r="A238" s="229">
        <v>17</v>
      </c>
      <c r="B238" s="151" t="s">
        <v>378</v>
      </c>
      <c r="C238" s="190"/>
      <c r="D238" s="228"/>
    </row>
    <row r="239" spans="1:4" ht="45" hidden="1" x14ac:dyDescent="0.25">
      <c r="A239" s="270" t="s">
        <v>970</v>
      </c>
      <c r="B239" s="193" t="s">
        <v>509</v>
      </c>
      <c r="C239" s="227" t="s">
        <v>971</v>
      </c>
      <c r="D239" s="228" t="s">
        <v>511</v>
      </c>
    </row>
    <row r="240" spans="1:4" ht="30" hidden="1" x14ac:dyDescent="0.25">
      <c r="A240" s="270" t="s">
        <v>972</v>
      </c>
      <c r="B240" s="135" t="s">
        <v>973</v>
      </c>
      <c r="C240" s="251" t="s">
        <v>974</v>
      </c>
      <c r="D240" s="228" t="s">
        <v>511</v>
      </c>
    </row>
    <row r="241" spans="1:4" ht="75" hidden="1" x14ac:dyDescent="0.25">
      <c r="A241" s="270" t="s">
        <v>975</v>
      </c>
      <c r="B241" s="135" t="s">
        <v>976</v>
      </c>
      <c r="C241" s="138" t="s">
        <v>977</v>
      </c>
      <c r="D241" s="228" t="s">
        <v>511</v>
      </c>
    </row>
    <row r="242" spans="1:4" ht="60" hidden="1" x14ac:dyDescent="0.25">
      <c r="A242" s="270" t="s">
        <v>978</v>
      </c>
      <c r="B242" s="193" t="s">
        <v>979</v>
      </c>
      <c r="C242" s="138" t="s">
        <v>980</v>
      </c>
      <c r="D242" s="228" t="s">
        <v>511</v>
      </c>
    </row>
    <row r="243" spans="1:4" ht="60" hidden="1" x14ac:dyDescent="0.25">
      <c r="A243" s="270" t="s">
        <v>981</v>
      </c>
      <c r="B243" s="135" t="s">
        <v>840</v>
      </c>
      <c r="C243" s="251" t="s">
        <v>982</v>
      </c>
      <c r="D243" s="228" t="s">
        <v>511</v>
      </c>
    </row>
    <row r="244" spans="1:4" hidden="1" x14ac:dyDescent="0.25">
      <c r="A244" s="270" t="s">
        <v>983</v>
      </c>
      <c r="B244" s="271" t="s">
        <v>560</v>
      </c>
      <c r="C244" s="251" t="s">
        <v>864</v>
      </c>
      <c r="D244" s="228" t="s">
        <v>511</v>
      </c>
    </row>
    <row r="245" spans="1:4" s="237" customFormat="1" hidden="1" x14ac:dyDescent="0.25">
      <c r="A245" s="229">
        <v>18</v>
      </c>
      <c r="B245" s="272" t="s">
        <v>385</v>
      </c>
      <c r="C245" s="273"/>
      <c r="D245" s="228"/>
    </row>
    <row r="246" spans="1:4" s="237" customFormat="1" ht="45.75" hidden="1" customHeight="1" x14ac:dyDescent="0.25">
      <c r="A246" s="270" t="s">
        <v>984</v>
      </c>
      <c r="B246" s="193" t="s">
        <v>985</v>
      </c>
      <c r="C246" s="227" t="s">
        <v>986</v>
      </c>
      <c r="D246" s="228" t="s">
        <v>511</v>
      </c>
    </row>
    <row r="247" spans="1:4" s="237" customFormat="1" ht="31.5" hidden="1" x14ac:dyDescent="0.25">
      <c r="A247" s="270" t="s">
        <v>987</v>
      </c>
      <c r="B247" s="193" t="s">
        <v>988</v>
      </c>
      <c r="C247" s="227" t="s">
        <v>989</v>
      </c>
      <c r="D247" s="228" t="s">
        <v>511</v>
      </c>
    </row>
    <row r="248" spans="1:4" s="237" customFormat="1" ht="30" hidden="1" x14ac:dyDescent="0.25">
      <c r="A248" s="270" t="s">
        <v>990</v>
      </c>
      <c r="B248" s="193" t="s">
        <v>991</v>
      </c>
      <c r="C248" s="227" t="s">
        <v>992</v>
      </c>
      <c r="D248" s="228" t="s">
        <v>511</v>
      </c>
    </row>
    <row r="249" spans="1:4" s="237" customFormat="1" ht="91.5" hidden="1" customHeight="1" x14ac:dyDescent="0.25">
      <c r="A249" s="270" t="s">
        <v>993</v>
      </c>
      <c r="B249" s="193" t="s">
        <v>994</v>
      </c>
      <c r="C249" s="227" t="s">
        <v>995</v>
      </c>
      <c r="D249" s="228" t="s">
        <v>511</v>
      </c>
    </row>
    <row r="250" spans="1:4" ht="45" hidden="1" customHeight="1" x14ac:dyDescent="0.25">
      <c r="A250" s="270" t="s">
        <v>996</v>
      </c>
      <c r="B250" s="193" t="s">
        <v>997</v>
      </c>
      <c r="C250" s="138" t="s">
        <v>998</v>
      </c>
      <c r="D250" s="228" t="s">
        <v>511</v>
      </c>
    </row>
    <row r="251" spans="1:4" ht="45" hidden="1" x14ac:dyDescent="0.25">
      <c r="A251" s="270" t="s">
        <v>999</v>
      </c>
      <c r="B251" s="193" t="s">
        <v>1000</v>
      </c>
      <c r="C251" s="227" t="s">
        <v>1001</v>
      </c>
      <c r="D251" s="228" t="s">
        <v>511</v>
      </c>
    </row>
    <row r="252" spans="1:4" hidden="1" x14ac:dyDescent="0.25">
      <c r="A252" s="270" t="s">
        <v>1002</v>
      </c>
      <c r="B252" s="193" t="s">
        <v>840</v>
      </c>
      <c r="C252" s="227" t="s">
        <v>1003</v>
      </c>
      <c r="D252" s="228" t="s">
        <v>511</v>
      </c>
    </row>
    <row r="253" spans="1:4" ht="45" hidden="1" x14ac:dyDescent="0.25">
      <c r="A253" s="270" t="s">
        <v>1004</v>
      </c>
      <c r="B253" s="193" t="s">
        <v>210</v>
      </c>
      <c r="C253" s="227" t="s">
        <v>1005</v>
      </c>
      <c r="D253" s="228" t="s">
        <v>511</v>
      </c>
    </row>
    <row r="254" spans="1:4" hidden="1" x14ac:dyDescent="0.25">
      <c r="A254" s="270" t="s">
        <v>1006</v>
      </c>
      <c r="B254" s="193" t="s">
        <v>1007</v>
      </c>
      <c r="C254" s="227" t="s">
        <v>561</v>
      </c>
      <c r="D254" s="228" t="s">
        <v>511</v>
      </c>
    </row>
    <row r="255" spans="1:4" ht="15.75" hidden="1" x14ac:dyDescent="0.25">
      <c r="A255" s="142">
        <v>19</v>
      </c>
      <c r="B255" s="274" t="s">
        <v>394</v>
      </c>
      <c r="C255" s="275"/>
      <c r="D255" s="228"/>
    </row>
    <row r="256" spans="1:4" ht="49.5" hidden="1" customHeight="1" x14ac:dyDescent="0.25">
      <c r="A256" s="276" t="s">
        <v>1008</v>
      </c>
      <c r="B256" s="242" t="s">
        <v>1009</v>
      </c>
      <c r="C256" s="141" t="s">
        <v>1010</v>
      </c>
      <c r="D256" s="228" t="s">
        <v>511</v>
      </c>
    </row>
    <row r="257" spans="1:4" ht="30" hidden="1" x14ac:dyDescent="0.25">
      <c r="A257" s="276" t="s">
        <v>1011</v>
      </c>
      <c r="B257" s="242" t="s">
        <v>1012</v>
      </c>
      <c r="C257" s="141" t="s">
        <v>1013</v>
      </c>
      <c r="D257" s="228" t="s">
        <v>511</v>
      </c>
    </row>
    <row r="258" spans="1:4" hidden="1" x14ac:dyDescent="0.25">
      <c r="A258" s="276" t="s">
        <v>1014</v>
      </c>
      <c r="B258" s="242" t="s">
        <v>1015</v>
      </c>
      <c r="C258" s="141" t="s">
        <v>1016</v>
      </c>
      <c r="D258" s="228" t="s">
        <v>511</v>
      </c>
    </row>
    <row r="259" spans="1:4" ht="30" hidden="1" x14ac:dyDescent="0.25">
      <c r="A259" s="276" t="s">
        <v>1017</v>
      </c>
      <c r="B259" s="242" t="s">
        <v>1018</v>
      </c>
      <c r="C259" s="141" t="s">
        <v>1019</v>
      </c>
      <c r="D259" s="228" t="s">
        <v>511</v>
      </c>
    </row>
    <row r="260" spans="1:4" hidden="1" x14ac:dyDescent="0.25">
      <c r="A260" s="276" t="s">
        <v>1020</v>
      </c>
      <c r="B260" s="242" t="s">
        <v>1021</v>
      </c>
      <c r="C260" s="141" t="s">
        <v>1022</v>
      </c>
      <c r="D260" s="228" t="s">
        <v>511</v>
      </c>
    </row>
    <row r="261" spans="1:4" ht="107.25" hidden="1" customHeight="1" x14ac:dyDescent="0.25">
      <c r="A261" s="276" t="s">
        <v>1023</v>
      </c>
      <c r="B261" s="242" t="s">
        <v>1024</v>
      </c>
      <c r="C261" s="141" t="s">
        <v>1025</v>
      </c>
      <c r="D261" s="228" t="s">
        <v>511</v>
      </c>
    </row>
    <row r="262" spans="1:4" ht="30" hidden="1" x14ac:dyDescent="0.25">
      <c r="A262" s="276" t="s">
        <v>1026</v>
      </c>
      <c r="B262" s="242" t="s">
        <v>1027</v>
      </c>
      <c r="C262" s="141" t="s">
        <v>1028</v>
      </c>
      <c r="D262" s="228" t="s">
        <v>511</v>
      </c>
    </row>
    <row r="263" spans="1:4" hidden="1" x14ac:dyDescent="0.25">
      <c r="A263" s="276" t="s">
        <v>1029</v>
      </c>
      <c r="B263" s="242" t="s">
        <v>1030</v>
      </c>
      <c r="C263" s="227" t="s">
        <v>1031</v>
      </c>
      <c r="D263" s="228" t="s">
        <v>511</v>
      </c>
    </row>
    <row r="264" spans="1:4" ht="30" hidden="1" x14ac:dyDescent="0.25">
      <c r="A264" s="276" t="s">
        <v>1032</v>
      </c>
      <c r="B264" s="242" t="s">
        <v>1033</v>
      </c>
      <c r="C264" s="141" t="s">
        <v>1034</v>
      </c>
      <c r="D264" s="228" t="s">
        <v>511</v>
      </c>
    </row>
    <row r="265" spans="1:4" hidden="1" x14ac:dyDescent="0.25">
      <c r="A265" s="276" t="s">
        <v>1035</v>
      </c>
      <c r="B265" s="242" t="s">
        <v>1036</v>
      </c>
      <c r="C265" s="141" t="s">
        <v>1037</v>
      </c>
      <c r="D265" s="228" t="s">
        <v>511</v>
      </c>
    </row>
    <row r="266" spans="1:4" ht="48" hidden="1" customHeight="1" x14ac:dyDescent="0.25">
      <c r="A266" s="276" t="s">
        <v>1038</v>
      </c>
      <c r="B266" s="242" t="s">
        <v>1039</v>
      </c>
      <c r="C266" s="141" t="s">
        <v>82</v>
      </c>
      <c r="D266" s="228" t="s">
        <v>511</v>
      </c>
    </row>
    <row r="267" spans="1:4" ht="29.25" hidden="1" customHeight="1" x14ac:dyDescent="0.25">
      <c r="A267" s="276" t="s">
        <v>1040</v>
      </c>
      <c r="B267" s="193" t="s">
        <v>1041</v>
      </c>
      <c r="C267" s="227" t="s">
        <v>844</v>
      </c>
      <c r="D267" s="228" t="s">
        <v>511</v>
      </c>
    </row>
    <row r="268" spans="1:4" ht="60.75" hidden="1" customHeight="1" x14ac:dyDescent="0.25">
      <c r="A268" s="276" t="s">
        <v>1042</v>
      </c>
      <c r="B268" s="136" t="s">
        <v>1043</v>
      </c>
      <c r="C268" s="227" t="s">
        <v>1044</v>
      </c>
      <c r="D268" s="228" t="s">
        <v>511</v>
      </c>
    </row>
    <row r="269" spans="1:4" ht="50.25" hidden="1" customHeight="1" x14ac:dyDescent="0.25">
      <c r="A269" s="276" t="s">
        <v>1045</v>
      </c>
      <c r="B269" s="136" t="s">
        <v>210</v>
      </c>
      <c r="C269" s="141" t="s">
        <v>1046</v>
      </c>
      <c r="D269" s="228" t="s">
        <v>511</v>
      </c>
    </row>
    <row r="270" spans="1:4" ht="45" hidden="1" x14ac:dyDescent="0.25">
      <c r="A270" s="276" t="s">
        <v>1047</v>
      </c>
      <c r="B270" s="136" t="s">
        <v>1048</v>
      </c>
      <c r="C270" s="141" t="s">
        <v>1049</v>
      </c>
      <c r="D270" s="228" t="s">
        <v>511</v>
      </c>
    </row>
    <row r="271" spans="1:4" ht="45" hidden="1" x14ac:dyDescent="0.25">
      <c r="A271" s="276" t="s">
        <v>1050</v>
      </c>
      <c r="B271" s="136" t="s">
        <v>1051</v>
      </c>
      <c r="C271" s="141" t="s">
        <v>1052</v>
      </c>
      <c r="D271" s="228" t="s">
        <v>511</v>
      </c>
    </row>
    <row r="272" spans="1:4" ht="45" hidden="1" x14ac:dyDescent="0.25">
      <c r="A272" s="276" t="s">
        <v>1053</v>
      </c>
      <c r="B272" s="193" t="s">
        <v>1054</v>
      </c>
      <c r="C272" s="227" t="s">
        <v>844</v>
      </c>
      <c r="D272" s="228" t="s">
        <v>511</v>
      </c>
    </row>
    <row r="273" spans="1:4" ht="30" hidden="1" x14ac:dyDescent="0.25">
      <c r="A273" s="276" t="s">
        <v>1055</v>
      </c>
      <c r="B273" s="193" t="s">
        <v>1056</v>
      </c>
      <c r="C273" s="227" t="s">
        <v>844</v>
      </c>
      <c r="D273" s="228" t="s">
        <v>511</v>
      </c>
    </row>
    <row r="274" spans="1:4" hidden="1" x14ac:dyDescent="0.25">
      <c r="A274" s="276" t="s">
        <v>1057</v>
      </c>
      <c r="B274" s="193" t="s">
        <v>1058</v>
      </c>
      <c r="C274" s="227" t="s">
        <v>1059</v>
      </c>
      <c r="D274" s="228" t="s">
        <v>511</v>
      </c>
    </row>
    <row r="275" spans="1:4" ht="123" hidden="1" customHeight="1" x14ac:dyDescent="0.25">
      <c r="A275" s="276" t="s">
        <v>1060</v>
      </c>
      <c r="B275" s="193" t="s">
        <v>1061</v>
      </c>
      <c r="C275" s="227" t="s">
        <v>1062</v>
      </c>
      <c r="D275" s="228" t="s">
        <v>511</v>
      </c>
    </row>
    <row r="276" spans="1:4" hidden="1" x14ac:dyDescent="0.25">
      <c r="A276" s="276" t="s">
        <v>1063</v>
      </c>
      <c r="B276" s="242" t="s">
        <v>1064</v>
      </c>
      <c r="C276" s="141" t="s">
        <v>864</v>
      </c>
      <c r="D276" s="228" t="s">
        <v>511</v>
      </c>
    </row>
    <row r="277" spans="1:4" ht="15.75" hidden="1" x14ac:dyDescent="0.25">
      <c r="A277" s="142">
        <v>20</v>
      </c>
      <c r="B277" s="260" t="s">
        <v>405</v>
      </c>
      <c r="C277" s="266"/>
      <c r="D277" s="228"/>
    </row>
    <row r="278" spans="1:4" ht="30" hidden="1" x14ac:dyDescent="0.25">
      <c r="A278" s="277" t="s">
        <v>1065</v>
      </c>
      <c r="B278" s="278" t="s">
        <v>1066</v>
      </c>
      <c r="C278" s="279" t="s">
        <v>1067</v>
      </c>
      <c r="D278" s="228" t="s">
        <v>511</v>
      </c>
    </row>
    <row r="279" spans="1:4" ht="78.75" hidden="1" customHeight="1" x14ac:dyDescent="0.25">
      <c r="A279" s="277" t="s">
        <v>1068</v>
      </c>
      <c r="B279" s="280" t="s">
        <v>1069</v>
      </c>
      <c r="C279" s="279" t="s">
        <v>196</v>
      </c>
      <c r="D279" s="228" t="s">
        <v>511</v>
      </c>
    </row>
    <row r="280" spans="1:4" ht="15.75" hidden="1" x14ac:dyDescent="0.25">
      <c r="A280" s="277" t="s">
        <v>1070</v>
      </c>
      <c r="B280" s="280" t="s">
        <v>1071</v>
      </c>
      <c r="C280" s="279" t="s">
        <v>1072</v>
      </c>
      <c r="D280" s="228" t="s">
        <v>511</v>
      </c>
    </row>
    <row r="281" spans="1:4" ht="30" hidden="1" x14ac:dyDescent="0.25">
      <c r="A281" s="277" t="s">
        <v>1073</v>
      </c>
      <c r="B281" s="193" t="s">
        <v>1074</v>
      </c>
      <c r="C281" s="281" t="s">
        <v>1075</v>
      </c>
      <c r="D281" s="228" t="s">
        <v>511</v>
      </c>
    </row>
    <row r="282" spans="1:4" s="237" customFormat="1" ht="45" hidden="1" x14ac:dyDescent="0.25">
      <c r="A282" s="277" t="s">
        <v>1076</v>
      </c>
      <c r="B282" s="278" t="s">
        <v>1077</v>
      </c>
      <c r="C282" s="282" t="s">
        <v>82</v>
      </c>
      <c r="D282" s="228" t="s">
        <v>511</v>
      </c>
    </row>
    <row r="283" spans="1:4" s="237" customFormat="1" ht="33.75" hidden="1" customHeight="1" x14ac:dyDescent="0.25">
      <c r="A283" s="277" t="s">
        <v>1078</v>
      </c>
      <c r="B283" s="278" t="s">
        <v>1079</v>
      </c>
      <c r="C283" s="282" t="s">
        <v>82</v>
      </c>
      <c r="D283" s="228" t="s">
        <v>511</v>
      </c>
    </row>
    <row r="284" spans="1:4" ht="30" hidden="1" x14ac:dyDescent="0.25">
      <c r="A284" s="277" t="s">
        <v>1080</v>
      </c>
      <c r="B284" s="280" t="s">
        <v>1081</v>
      </c>
      <c r="C284" s="279" t="s">
        <v>1082</v>
      </c>
      <c r="D284" s="228" t="s">
        <v>511</v>
      </c>
    </row>
    <row r="285" spans="1:4" ht="30" hidden="1" x14ac:dyDescent="0.25">
      <c r="A285" s="277" t="s">
        <v>1083</v>
      </c>
      <c r="B285" s="280" t="s">
        <v>1084</v>
      </c>
      <c r="C285" s="279" t="s">
        <v>1082</v>
      </c>
      <c r="D285" s="228" t="s">
        <v>511</v>
      </c>
    </row>
    <row r="286" spans="1:4" ht="45" hidden="1" x14ac:dyDescent="0.25">
      <c r="A286" s="277" t="s">
        <v>1085</v>
      </c>
      <c r="B286" s="280" t="s">
        <v>1086</v>
      </c>
      <c r="C286" s="279" t="s">
        <v>82</v>
      </c>
      <c r="D286" s="228" t="s">
        <v>511</v>
      </c>
    </row>
    <row r="287" spans="1:4" ht="19.5" hidden="1" customHeight="1" x14ac:dyDescent="0.25">
      <c r="A287" s="277" t="s">
        <v>1087</v>
      </c>
      <c r="B287" s="280" t="s">
        <v>1088</v>
      </c>
      <c r="C287" s="279" t="s">
        <v>82</v>
      </c>
      <c r="D287" s="228" t="s">
        <v>511</v>
      </c>
    </row>
    <row r="288" spans="1:4" ht="29.25" hidden="1" customHeight="1" x14ac:dyDescent="0.25">
      <c r="A288" s="277" t="s">
        <v>1089</v>
      </c>
      <c r="B288" s="280" t="s">
        <v>1090</v>
      </c>
      <c r="C288" s="279" t="s">
        <v>82</v>
      </c>
      <c r="D288" s="228" t="s">
        <v>511</v>
      </c>
    </row>
    <row r="289" spans="1:4" ht="30" hidden="1" x14ac:dyDescent="0.25">
      <c r="A289" s="277" t="s">
        <v>1091</v>
      </c>
      <c r="B289" s="280" t="s">
        <v>1092</v>
      </c>
      <c r="C289" s="279" t="s">
        <v>82</v>
      </c>
      <c r="D289" s="228" t="s">
        <v>511</v>
      </c>
    </row>
    <row r="290" spans="1:4" ht="63.75" hidden="1" customHeight="1" x14ac:dyDescent="0.25">
      <c r="A290" s="277" t="s">
        <v>1093</v>
      </c>
      <c r="B290" s="280" t="s">
        <v>1094</v>
      </c>
      <c r="C290" s="279" t="s">
        <v>82</v>
      </c>
      <c r="D290" s="228" t="s">
        <v>511</v>
      </c>
    </row>
    <row r="291" spans="1:4" ht="49.5" hidden="1" customHeight="1" x14ac:dyDescent="0.25">
      <c r="A291" s="277" t="s">
        <v>1095</v>
      </c>
      <c r="B291" s="280" t="s">
        <v>1096</v>
      </c>
      <c r="C291" s="279" t="s">
        <v>1097</v>
      </c>
      <c r="D291" s="228" t="s">
        <v>511</v>
      </c>
    </row>
    <row r="292" spans="1:4" ht="29.25" hidden="1" customHeight="1" x14ac:dyDescent="0.25">
      <c r="A292" s="277" t="s">
        <v>1098</v>
      </c>
      <c r="B292" s="280" t="s">
        <v>1099</v>
      </c>
      <c r="C292" s="279" t="s">
        <v>1100</v>
      </c>
      <c r="D292" s="228" t="s">
        <v>511</v>
      </c>
    </row>
    <row r="293" spans="1:4" ht="30.75" hidden="1" customHeight="1" x14ac:dyDescent="0.25">
      <c r="A293" s="277" t="s">
        <v>1101</v>
      </c>
      <c r="B293" s="280" t="s">
        <v>1102</v>
      </c>
      <c r="C293" s="279" t="s">
        <v>1103</v>
      </c>
      <c r="D293" s="228" t="s">
        <v>511</v>
      </c>
    </row>
    <row r="294" spans="1:4" ht="25.5" hidden="1" customHeight="1" x14ac:dyDescent="0.25">
      <c r="A294" s="277" t="s">
        <v>1104</v>
      </c>
      <c r="B294" s="280" t="s">
        <v>1105</v>
      </c>
      <c r="C294" s="279" t="s">
        <v>1106</v>
      </c>
      <c r="D294" s="228" t="s">
        <v>511</v>
      </c>
    </row>
    <row r="295" spans="1:4" ht="46.5" hidden="1" customHeight="1" x14ac:dyDescent="0.25">
      <c r="A295" s="277" t="s">
        <v>1107</v>
      </c>
      <c r="B295" s="280" t="s">
        <v>1108</v>
      </c>
      <c r="C295" s="279" t="s">
        <v>82</v>
      </c>
      <c r="D295" s="228" t="s">
        <v>511</v>
      </c>
    </row>
    <row r="296" spans="1:4" ht="15.75" hidden="1" x14ac:dyDescent="0.25">
      <c r="A296" s="277" t="s">
        <v>1109</v>
      </c>
      <c r="B296" s="280" t="s">
        <v>1110</v>
      </c>
      <c r="C296" s="279" t="s">
        <v>82</v>
      </c>
      <c r="D296" s="228" t="s">
        <v>511</v>
      </c>
    </row>
    <row r="297" spans="1:4" ht="30" hidden="1" x14ac:dyDescent="0.25">
      <c r="A297" s="277" t="s">
        <v>1111</v>
      </c>
      <c r="B297" s="280" t="s">
        <v>1112</v>
      </c>
      <c r="C297" s="279" t="s">
        <v>82</v>
      </c>
      <c r="D297" s="228" t="s">
        <v>511</v>
      </c>
    </row>
    <row r="298" spans="1:4" ht="30" hidden="1" x14ac:dyDescent="0.25">
      <c r="A298" s="277" t="s">
        <v>1113</v>
      </c>
      <c r="B298" s="280" t="s">
        <v>1114</v>
      </c>
      <c r="C298" s="279" t="s">
        <v>82</v>
      </c>
      <c r="D298" s="228" t="s">
        <v>511</v>
      </c>
    </row>
    <row r="299" spans="1:4" ht="135" hidden="1" x14ac:dyDescent="0.25">
      <c r="A299" s="277" t="s">
        <v>1115</v>
      </c>
      <c r="B299" s="283" t="s">
        <v>1116</v>
      </c>
      <c r="C299" s="279" t="s">
        <v>1117</v>
      </c>
      <c r="D299" s="228" t="s">
        <v>511</v>
      </c>
    </row>
    <row r="300" spans="1:4" ht="30" hidden="1" x14ac:dyDescent="0.25">
      <c r="A300" s="277" t="s">
        <v>1118</v>
      </c>
      <c r="B300" s="284" t="s">
        <v>1119</v>
      </c>
      <c r="C300" s="279" t="s">
        <v>1120</v>
      </c>
      <c r="D300" s="228" t="s">
        <v>511</v>
      </c>
    </row>
    <row r="301" spans="1:4" ht="60" hidden="1" x14ac:dyDescent="0.25">
      <c r="A301" s="277" t="s">
        <v>1121</v>
      </c>
      <c r="B301" s="280" t="s">
        <v>1122</v>
      </c>
      <c r="C301" s="279" t="s">
        <v>1123</v>
      </c>
      <c r="D301" s="228" t="s">
        <v>511</v>
      </c>
    </row>
    <row r="302" spans="1:4" ht="45" hidden="1" x14ac:dyDescent="0.25">
      <c r="A302" s="277" t="s">
        <v>1124</v>
      </c>
      <c r="B302" s="280" t="s">
        <v>1125</v>
      </c>
      <c r="C302" s="279" t="s">
        <v>82</v>
      </c>
      <c r="D302" s="228" t="s">
        <v>511</v>
      </c>
    </row>
    <row r="303" spans="1:4" ht="30" hidden="1" x14ac:dyDescent="0.25">
      <c r="A303" s="277" t="s">
        <v>1126</v>
      </c>
      <c r="B303" s="280" t="s">
        <v>1127</v>
      </c>
      <c r="C303" s="279" t="s">
        <v>82</v>
      </c>
      <c r="D303" s="228" t="s">
        <v>511</v>
      </c>
    </row>
    <row r="304" spans="1:4" ht="91.5" hidden="1" customHeight="1" x14ac:dyDescent="0.25">
      <c r="A304" s="277" t="s">
        <v>1128</v>
      </c>
      <c r="B304" s="280" t="s">
        <v>210</v>
      </c>
      <c r="C304" s="279" t="s">
        <v>1129</v>
      </c>
      <c r="D304" s="228" t="s">
        <v>511</v>
      </c>
    </row>
    <row r="305" spans="1:4" ht="30" hidden="1" x14ac:dyDescent="0.25">
      <c r="A305" s="277" t="s">
        <v>1130</v>
      </c>
      <c r="B305" s="249" t="s">
        <v>1131</v>
      </c>
      <c r="C305" s="281" t="s">
        <v>196</v>
      </c>
      <c r="D305" s="228" t="s">
        <v>511</v>
      </c>
    </row>
    <row r="306" spans="1:4" ht="15.75" hidden="1" x14ac:dyDescent="0.25">
      <c r="A306" s="277" t="s">
        <v>1132</v>
      </c>
      <c r="B306" s="285" t="s">
        <v>1133</v>
      </c>
      <c r="C306" s="286" t="s">
        <v>561</v>
      </c>
      <c r="D306" s="228" t="s">
        <v>511</v>
      </c>
    </row>
    <row r="307" spans="1:4" ht="15.75" hidden="1" x14ac:dyDescent="0.25">
      <c r="A307" s="142">
        <v>21</v>
      </c>
      <c r="B307" s="260" t="s">
        <v>414</v>
      </c>
      <c r="C307" s="261"/>
      <c r="D307" s="228"/>
    </row>
    <row r="308" spans="1:4" ht="30" hidden="1" x14ac:dyDescent="0.25">
      <c r="A308" s="277" t="s">
        <v>1134</v>
      </c>
      <c r="B308" s="262" t="s">
        <v>1135</v>
      </c>
      <c r="C308" s="263" t="s">
        <v>1136</v>
      </c>
      <c r="D308" s="228" t="s">
        <v>511</v>
      </c>
    </row>
    <row r="309" spans="1:4" ht="60" hidden="1" x14ac:dyDescent="0.25">
      <c r="A309" s="277" t="s">
        <v>1137</v>
      </c>
      <c r="B309" s="262" t="s">
        <v>1138</v>
      </c>
      <c r="C309" s="141" t="s">
        <v>1139</v>
      </c>
      <c r="D309" s="228" t="s">
        <v>511</v>
      </c>
    </row>
    <row r="310" spans="1:4" ht="33" hidden="1" customHeight="1" x14ac:dyDescent="0.25">
      <c r="A310" s="277" t="s">
        <v>1140</v>
      </c>
      <c r="B310" s="262" t="s">
        <v>1141</v>
      </c>
      <c r="C310" s="141" t="s">
        <v>1142</v>
      </c>
      <c r="D310" s="228" t="s">
        <v>511</v>
      </c>
    </row>
    <row r="311" spans="1:4" ht="15.75" hidden="1" x14ac:dyDescent="0.25">
      <c r="A311" s="277" t="s">
        <v>1143</v>
      </c>
      <c r="B311" s="262" t="s">
        <v>1144</v>
      </c>
      <c r="C311" s="141" t="s">
        <v>1145</v>
      </c>
      <c r="D311" s="228" t="s">
        <v>511</v>
      </c>
    </row>
    <row r="312" spans="1:4" ht="15.75" hidden="1" x14ac:dyDescent="0.25">
      <c r="A312" s="277" t="s">
        <v>1146</v>
      </c>
      <c r="B312" s="262" t="s">
        <v>1147</v>
      </c>
      <c r="C312" s="227" t="s">
        <v>1148</v>
      </c>
      <c r="D312" s="228" t="s">
        <v>511</v>
      </c>
    </row>
    <row r="313" spans="1:4" ht="46.5" hidden="1" customHeight="1" x14ac:dyDescent="0.25">
      <c r="A313" s="277" t="s">
        <v>1149</v>
      </c>
      <c r="B313" s="262" t="s">
        <v>210</v>
      </c>
      <c r="C313" s="141" t="s">
        <v>1150</v>
      </c>
      <c r="D313" s="228" t="s">
        <v>511</v>
      </c>
    </row>
    <row r="314" spans="1:4" ht="15.75" hidden="1" x14ac:dyDescent="0.25">
      <c r="A314" s="277" t="s">
        <v>1151</v>
      </c>
      <c r="B314" s="262" t="s">
        <v>170</v>
      </c>
      <c r="C314" s="263" t="s">
        <v>864</v>
      </c>
      <c r="D314" s="228" t="s">
        <v>511</v>
      </c>
    </row>
    <row r="315" spans="1:4" ht="15.75" hidden="1" x14ac:dyDescent="0.25">
      <c r="A315" s="142">
        <v>22</v>
      </c>
      <c r="B315" s="190" t="s">
        <v>425</v>
      </c>
      <c r="C315" s="287"/>
      <c r="D315" s="228"/>
    </row>
    <row r="316" spans="1:4" ht="15.75" hidden="1" x14ac:dyDescent="0.25">
      <c r="A316" s="277" t="s">
        <v>1134</v>
      </c>
      <c r="B316" s="288" t="s">
        <v>509</v>
      </c>
      <c r="C316" s="289" t="s">
        <v>1152</v>
      </c>
      <c r="D316" s="228" t="s">
        <v>511</v>
      </c>
    </row>
    <row r="317" spans="1:4" ht="167.25" hidden="1" customHeight="1" x14ac:dyDescent="0.25">
      <c r="A317" s="277" t="s">
        <v>1153</v>
      </c>
      <c r="B317" s="290" t="s">
        <v>1154</v>
      </c>
      <c r="C317" s="231" t="s">
        <v>1155</v>
      </c>
      <c r="D317" s="228" t="s">
        <v>511</v>
      </c>
    </row>
    <row r="318" spans="1:4" ht="165" hidden="1" customHeight="1" x14ac:dyDescent="0.25">
      <c r="A318" s="277" t="s">
        <v>1156</v>
      </c>
      <c r="B318" s="262" t="s">
        <v>1157</v>
      </c>
      <c r="C318" s="231" t="s">
        <v>1158</v>
      </c>
      <c r="D318" s="228" t="s">
        <v>511</v>
      </c>
    </row>
    <row r="319" spans="1:4" ht="75" hidden="1" customHeight="1" x14ac:dyDescent="0.25">
      <c r="A319" s="277" t="s">
        <v>1159</v>
      </c>
      <c r="B319" s="262" t="s">
        <v>1160</v>
      </c>
      <c r="C319" s="263" t="s">
        <v>1161</v>
      </c>
      <c r="D319" s="228" t="s">
        <v>511</v>
      </c>
    </row>
    <row r="320" spans="1:4" ht="105" hidden="1" x14ac:dyDescent="0.25">
      <c r="A320" s="277" t="s">
        <v>1162</v>
      </c>
      <c r="B320" s="262" t="s">
        <v>1163</v>
      </c>
      <c r="C320" s="263" t="s">
        <v>1164</v>
      </c>
      <c r="D320" s="228" t="s">
        <v>511</v>
      </c>
    </row>
    <row r="321" spans="1:4" ht="165" hidden="1" x14ac:dyDescent="0.25">
      <c r="A321" s="277" t="s">
        <v>1165</v>
      </c>
      <c r="B321" s="262" t="s">
        <v>1166</v>
      </c>
      <c r="C321" s="263" t="s">
        <v>1167</v>
      </c>
      <c r="D321" s="228" t="s">
        <v>511</v>
      </c>
    </row>
    <row r="322" spans="1:4" ht="120.75" hidden="1" customHeight="1" x14ac:dyDescent="0.25">
      <c r="A322" s="277" t="s">
        <v>1168</v>
      </c>
      <c r="B322" s="242" t="s">
        <v>1169</v>
      </c>
      <c r="C322" s="291" t="s">
        <v>1170</v>
      </c>
      <c r="D322" s="228" t="s">
        <v>511</v>
      </c>
    </row>
    <row r="323" spans="1:4" ht="60" hidden="1" x14ac:dyDescent="0.25">
      <c r="A323" s="277" t="s">
        <v>1171</v>
      </c>
      <c r="B323" s="242" t="s">
        <v>1172</v>
      </c>
      <c r="C323" s="292" t="s">
        <v>1173</v>
      </c>
      <c r="D323" s="228" t="s">
        <v>511</v>
      </c>
    </row>
    <row r="324" spans="1:4" ht="45" hidden="1" x14ac:dyDescent="0.25">
      <c r="A324" s="277" t="s">
        <v>1174</v>
      </c>
      <c r="B324" s="242" t="s">
        <v>1175</v>
      </c>
      <c r="C324" s="292" t="s">
        <v>82</v>
      </c>
      <c r="D324" s="228" t="s">
        <v>511</v>
      </c>
    </row>
    <row r="325" spans="1:4" ht="30" hidden="1" x14ac:dyDescent="0.25">
      <c r="A325" s="277" t="s">
        <v>1176</v>
      </c>
      <c r="B325" s="293" t="s">
        <v>100</v>
      </c>
      <c r="C325" s="294" t="s">
        <v>1177</v>
      </c>
      <c r="D325" s="228" t="s">
        <v>511</v>
      </c>
    </row>
    <row r="326" spans="1:4" ht="15.75" hidden="1" x14ac:dyDescent="0.25">
      <c r="A326" s="277" t="s">
        <v>1178</v>
      </c>
      <c r="B326" s="293" t="s">
        <v>161</v>
      </c>
      <c r="C326" s="294" t="s">
        <v>1179</v>
      </c>
      <c r="D326" s="228" t="s">
        <v>511</v>
      </c>
    </row>
    <row r="327" spans="1:4" ht="15.75" hidden="1" x14ac:dyDescent="0.25">
      <c r="A327" s="277" t="s">
        <v>1180</v>
      </c>
      <c r="B327" s="293" t="s">
        <v>99</v>
      </c>
      <c r="C327" s="294" t="s">
        <v>1181</v>
      </c>
      <c r="D327" s="228" t="s">
        <v>511</v>
      </c>
    </row>
    <row r="328" spans="1:4" ht="256.5" hidden="1" customHeight="1" x14ac:dyDescent="0.25">
      <c r="A328" s="277" t="s">
        <v>1182</v>
      </c>
      <c r="B328" s="293" t="s">
        <v>1183</v>
      </c>
      <c r="C328" s="292" t="s">
        <v>1184</v>
      </c>
      <c r="D328" s="228" t="s">
        <v>511</v>
      </c>
    </row>
    <row r="329" spans="1:4" ht="15.75" hidden="1" x14ac:dyDescent="0.25">
      <c r="A329" s="277" t="s">
        <v>1185</v>
      </c>
      <c r="B329" s="293" t="s">
        <v>817</v>
      </c>
      <c r="C329" s="292" t="s">
        <v>864</v>
      </c>
      <c r="D329" s="228" t="s">
        <v>511</v>
      </c>
    </row>
    <row r="330" spans="1:4" ht="15.75" hidden="1" x14ac:dyDescent="0.25">
      <c r="A330" s="229">
        <v>23</v>
      </c>
      <c r="B330" s="295" t="s">
        <v>437</v>
      </c>
      <c r="C330" s="296"/>
      <c r="D330" s="228"/>
    </row>
    <row r="331" spans="1:4" ht="94.5" hidden="1" customHeight="1" x14ac:dyDescent="0.25">
      <c r="A331" s="270" t="s">
        <v>1186</v>
      </c>
      <c r="B331" s="135" t="s">
        <v>509</v>
      </c>
      <c r="C331" s="138" t="s">
        <v>1187</v>
      </c>
      <c r="D331" s="228" t="s">
        <v>511</v>
      </c>
    </row>
    <row r="332" spans="1:4" ht="135" hidden="1" x14ac:dyDescent="0.25">
      <c r="A332" s="270" t="s">
        <v>1188</v>
      </c>
      <c r="B332" s="135" t="s">
        <v>1189</v>
      </c>
      <c r="C332" s="138" t="s">
        <v>1190</v>
      </c>
      <c r="D332" s="228" t="s">
        <v>511</v>
      </c>
    </row>
    <row r="333" spans="1:4" ht="90" hidden="1" x14ac:dyDescent="0.25">
      <c r="A333" s="270" t="s">
        <v>1191</v>
      </c>
      <c r="B333" s="135" t="s">
        <v>1192</v>
      </c>
      <c r="C333" s="139" t="s">
        <v>1193</v>
      </c>
      <c r="D333" s="228" t="s">
        <v>511</v>
      </c>
    </row>
    <row r="334" spans="1:4" hidden="1" x14ac:dyDescent="0.25">
      <c r="A334" s="270" t="s">
        <v>1194</v>
      </c>
      <c r="B334" s="135" t="s">
        <v>1195</v>
      </c>
      <c r="C334" s="138" t="s">
        <v>1196</v>
      </c>
      <c r="D334" s="228" t="s">
        <v>511</v>
      </c>
    </row>
    <row r="335" spans="1:4" ht="120" hidden="1" x14ac:dyDescent="0.25">
      <c r="A335" s="270" t="s">
        <v>1197</v>
      </c>
      <c r="B335" s="135" t="s">
        <v>100</v>
      </c>
      <c r="C335" s="251" t="s">
        <v>1198</v>
      </c>
      <c r="D335" s="228" t="s">
        <v>511</v>
      </c>
    </row>
    <row r="336" spans="1:4" ht="60" hidden="1" x14ac:dyDescent="0.25">
      <c r="A336" s="270" t="s">
        <v>1199</v>
      </c>
      <c r="B336" s="135" t="s">
        <v>1200</v>
      </c>
      <c r="C336" s="251" t="s">
        <v>1201</v>
      </c>
      <c r="D336" s="228" t="s">
        <v>511</v>
      </c>
    </row>
    <row r="337" spans="1:4" ht="30" hidden="1" x14ac:dyDescent="0.25">
      <c r="A337" s="270" t="s">
        <v>1202</v>
      </c>
      <c r="B337" s="135" t="s">
        <v>1203</v>
      </c>
      <c r="C337" s="138" t="s">
        <v>1204</v>
      </c>
      <c r="D337" s="228" t="s">
        <v>511</v>
      </c>
    </row>
    <row r="338" spans="1:4" ht="106.5" hidden="1" customHeight="1" x14ac:dyDescent="0.25">
      <c r="A338" s="270" t="s">
        <v>1205</v>
      </c>
      <c r="B338" s="135" t="s">
        <v>524</v>
      </c>
      <c r="C338" s="251" t="s">
        <v>1206</v>
      </c>
      <c r="D338" s="228" t="s">
        <v>511</v>
      </c>
    </row>
    <row r="339" spans="1:4" ht="90" hidden="1" x14ac:dyDescent="0.25">
      <c r="A339" s="270" t="s">
        <v>1207</v>
      </c>
      <c r="B339" s="135" t="s">
        <v>210</v>
      </c>
      <c r="C339" s="138" t="s">
        <v>1208</v>
      </c>
      <c r="D339" s="228" t="s">
        <v>511</v>
      </c>
    </row>
    <row r="340" spans="1:4" hidden="1" x14ac:dyDescent="0.25">
      <c r="A340" s="270" t="s">
        <v>1209</v>
      </c>
      <c r="B340" s="297" t="s">
        <v>170</v>
      </c>
      <c r="C340" s="141" t="s">
        <v>1210</v>
      </c>
      <c r="D340" s="228" t="s">
        <v>511</v>
      </c>
    </row>
    <row r="341" spans="1:4" hidden="1" x14ac:dyDescent="0.25">
      <c r="A341" s="229">
        <v>24</v>
      </c>
      <c r="B341" s="151" t="s">
        <v>446</v>
      </c>
      <c r="C341" s="190"/>
      <c r="D341" s="228"/>
    </row>
    <row r="342" spans="1:4" ht="27.75" hidden="1" customHeight="1" x14ac:dyDescent="0.25">
      <c r="A342" s="270" t="s">
        <v>1211</v>
      </c>
      <c r="B342" s="135" t="s">
        <v>509</v>
      </c>
      <c r="C342" s="138" t="s">
        <v>1212</v>
      </c>
      <c r="D342" s="228" t="s">
        <v>511</v>
      </c>
    </row>
    <row r="343" spans="1:4" ht="43.5" hidden="1" customHeight="1" x14ac:dyDescent="0.25">
      <c r="A343" s="270" t="s">
        <v>1213</v>
      </c>
      <c r="B343" s="135" t="s">
        <v>1214</v>
      </c>
      <c r="C343" s="138" t="s">
        <v>1215</v>
      </c>
      <c r="D343" s="228" t="s">
        <v>511</v>
      </c>
    </row>
    <row r="344" spans="1:4" ht="30" hidden="1" x14ac:dyDescent="0.25">
      <c r="A344" s="270" t="s">
        <v>1216</v>
      </c>
      <c r="B344" s="135" t="s">
        <v>1217</v>
      </c>
      <c r="C344" s="138" t="s">
        <v>1218</v>
      </c>
      <c r="D344" s="228" t="s">
        <v>511</v>
      </c>
    </row>
    <row r="345" spans="1:4" hidden="1" x14ac:dyDescent="0.25">
      <c r="A345" s="270" t="s">
        <v>1219</v>
      </c>
      <c r="B345" s="135" t="s">
        <v>99</v>
      </c>
      <c r="C345" s="138" t="s">
        <v>1220</v>
      </c>
      <c r="D345" s="228" t="s">
        <v>511</v>
      </c>
    </row>
    <row r="346" spans="1:4" hidden="1" x14ac:dyDescent="0.25">
      <c r="A346" s="270" t="s">
        <v>1221</v>
      </c>
      <c r="B346" s="193" t="s">
        <v>1222</v>
      </c>
      <c r="C346" s="227" t="s">
        <v>1223</v>
      </c>
      <c r="D346" s="228" t="s">
        <v>511</v>
      </c>
    </row>
    <row r="347" spans="1:4" ht="15" hidden="1" customHeight="1" x14ac:dyDescent="0.25">
      <c r="A347" s="270" t="s">
        <v>1224</v>
      </c>
      <c r="B347" s="135" t="s">
        <v>1225</v>
      </c>
      <c r="C347" s="138" t="s">
        <v>1226</v>
      </c>
      <c r="D347" s="228" t="s">
        <v>511</v>
      </c>
    </row>
    <row r="348" spans="1:4" ht="30" hidden="1" customHeight="1" x14ac:dyDescent="0.25">
      <c r="A348" s="270" t="s">
        <v>1227</v>
      </c>
      <c r="B348" s="135" t="s">
        <v>1228</v>
      </c>
      <c r="C348" s="138" t="s">
        <v>1229</v>
      </c>
      <c r="D348" s="228" t="s">
        <v>511</v>
      </c>
    </row>
    <row r="349" spans="1:4" ht="30" hidden="1" x14ac:dyDescent="0.25">
      <c r="A349" s="270" t="s">
        <v>1230</v>
      </c>
      <c r="B349" s="135" t="s">
        <v>1231</v>
      </c>
      <c r="C349" s="138" t="s">
        <v>1232</v>
      </c>
      <c r="D349" s="228" t="s">
        <v>511</v>
      </c>
    </row>
    <row r="350" spans="1:4" ht="60" hidden="1" x14ac:dyDescent="0.25">
      <c r="A350" s="270" t="s">
        <v>1233</v>
      </c>
      <c r="B350" s="135" t="s">
        <v>210</v>
      </c>
      <c r="C350" s="138" t="s">
        <v>1234</v>
      </c>
      <c r="D350" s="228" t="s">
        <v>511</v>
      </c>
    </row>
    <row r="351" spans="1:4" hidden="1" x14ac:dyDescent="0.25">
      <c r="A351" s="270" t="s">
        <v>1235</v>
      </c>
      <c r="B351" s="135" t="s">
        <v>170</v>
      </c>
      <c r="C351" s="251" t="s">
        <v>1236</v>
      </c>
      <c r="D351" s="228" t="s">
        <v>511</v>
      </c>
    </row>
    <row r="352" spans="1:4" hidden="1" x14ac:dyDescent="0.25">
      <c r="A352" s="229" t="s">
        <v>1237</v>
      </c>
      <c r="B352" s="151" t="s">
        <v>1238</v>
      </c>
      <c r="C352" s="190"/>
      <c r="D352" s="228"/>
    </row>
    <row r="353" spans="1:4" ht="182.25" hidden="1" customHeight="1" x14ac:dyDescent="0.25">
      <c r="A353" s="270" t="s">
        <v>1239</v>
      </c>
      <c r="B353" s="135" t="s">
        <v>1240</v>
      </c>
      <c r="C353" s="251" t="s">
        <v>1241</v>
      </c>
      <c r="D353" s="228" t="s">
        <v>511</v>
      </c>
    </row>
    <row r="354" spans="1:4" ht="240" hidden="1" x14ac:dyDescent="0.25">
      <c r="A354" s="270" t="s">
        <v>1242</v>
      </c>
      <c r="B354" s="135" t="s">
        <v>210</v>
      </c>
      <c r="C354" s="251" t="s">
        <v>1243</v>
      </c>
      <c r="D354" s="228" t="s">
        <v>511</v>
      </c>
    </row>
    <row r="355" spans="1:4" ht="45" hidden="1" x14ac:dyDescent="0.25">
      <c r="A355" s="270" t="s">
        <v>1244</v>
      </c>
      <c r="B355" s="135" t="s">
        <v>161</v>
      </c>
      <c r="C355" s="251" t="s">
        <v>1245</v>
      </c>
      <c r="D355" s="228" t="s">
        <v>511</v>
      </c>
    </row>
    <row r="356" spans="1:4" ht="30" hidden="1" x14ac:dyDescent="0.25">
      <c r="A356" s="270" t="s">
        <v>1246</v>
      </c>
      <c r="B356" s="135" t="s">
        <v>1247</v>
      </c>
      <c r="C356" s="251" t="s">
        <v>1248</v>
      </c>
      <c r="D356" s="228" t="s">
        <v>511</v>
      </c>
    </row>
    <row r="357" spans="1:4" hidden="1" x14ac:dyDescent="0.25">
      <c r="A357" s="270" t="s">
        <v>1249</v>
      </c>
      <c r="B357" s="135" t="s">
        <v>170</v>
      </c>
      <c r="C357" s="251" t="s">
        <v>171</v>
      </c>
      <c r="D357" s="228" t="s">
        <v>511</v>
      </c>
    </row>
    <row r="358" spans="1:4" hidden="1" x14ac:dyDescent="0.25">
      <c r="A358" s="229" t="s">
        <v>1250</v>
      </c>
      <c r="B358" s="151" t="s">
        <v>463</v>
      </c>
      <c r="C358" s="190"/>
      <c r="D358" s="228"/>
    </row>
    <row r="359" spans="1:4" ht="108.75" hidden="1" customHeight="1" x14ac:dyDescent="0.25">
      <c r="A359" s="298" t="s">
        <v>1251</v>
      </c>
      <c r="B359" s="135" t="s">
        <v>1252</v>
      </c>
      <c r="C359" s="138" t="s">
        <v>1253</v>
      </c>
      <c r="D359" s="228" t="s">
        <v>511</v>
      </c>
    </row>
    <row r="360" spans="1:4" ht="183" hidden="1" customHeight="1" x14ac:dyDescent="0.25">
      <c r="A360" s="298" t="s">
        <v>1254</v>
      </c>
      <c r="B360" s="135" t="s">
        <v>210</v>
      </c>
      <c r="C360" s="138" t="s">
        <v>1255</v>
      </c>
      <c r="D360" s="228" t="s">
        <v>511</v>
      </c>
    </row>
    <row r="361" spans="1:4" ht="45" hidden="1" x14ac:dyDescent="0.25">
      <c r="A361" s="298" t="s">
        <v>1256</v>
      </c>
      <c r="B361" s="135" t="s">
        <v>161</v>
      </c>
      <c r="C361" s="139" t="s">
        <v>1257</v>
      </c>
      <c r="D361" s="228" t="s">
        <v>511</v>
      </c>
    </row>
    <row r="362" spans="1:4" ht="30" hidden="1" x14ac:dyDescent="0.25">
      <c r="A362" s="298" t="s">
        <v>1258</v>
      </c>
      <c r="B362" s="135" t="s">
        <v>1247</v>
      </c>
      <c r="C362" s="251" t="s">
        <v>1248</v>
      </c>
      <c r="D362" s="228" t="s">
        <v>511</v>
      </c>
    </row>
    <row r="363" spans="1:4" hidden="1" x14ac:dyDescent="0.25">
      <c r="A363" s="298" t="s">
        <v>1259</v>
      </c>
      <c r="B363" s="135" t="s">
        <v>170</v>
      </c>
      <c r="C363" s="251" t="s">
        <v>864</v>
      </c>
      <c r="D363" s="228" t="s">
        <v>511</v>
      </c>
    </row>
    <row r="364" spans="1:4" hidden="1" x14ac:dyDescent="0.25">
      <c r="A364" s="229" t="s">
        <v>1260</v>
      </c>
      <c r="B364" s="151" t="s">
        <v>470</v>
      </c>
      <c r="C364" s="190"/>
      <c r="D364" s="228"/>
    </row>
    <row r="365" spans="1:4" ht="91.5" hidden="1" customHeight="1" x14ac:dyDescent="0.25">
      <c r="A365" s="270" t="s">
        <v>1261</v>
      </c>
      <c r="B365" s="193" t="s">
        <v>1240</v>
      </c>
      <c r="C365" s="139" t="s">
        <v>1262</v>
      </c>
      <c r="D365" s="228" t="s">
        <v>511</v>
      </c>
    </row>
    <row r="366" spans="1:4" ht="30" hidden="1" x14ac:dyDescent="0.25">
      <c r="A366" s="270" t="s">
        <v>1263</v>
      </c>
      <c r="B366" s="290" t="s">
        <v>850</v>
      </c>
      <c r="C366" s="227" t="s">
        <v>1264</v>
      </c>
      <c r="D366" s="228" t="s">
        <v>511</v>
      </c>
    </row>
    <row r="367" spans="1:4" ht="30" hidden="1" x14ac:dyDescent="0.25">
      <c r="A367" s="270" t="s">
        <v>1265</v>
      </c>
      <c r="B367" s="290" t="s">
        <v>1266</v>
      </c>
      <c r="C367" s="227" t="s">
        <v>1267</v>
      </c>
      <c r="D367" s="228" t="s">
        <v>511</v>
      </c>
    </row>
    <row r="368" spans="1:4" ht="181.5" hidden="1" customHeight="1" x14ac:dyDescent="0.25">
      <c r="A368" s="270" t="s">
        <v>1268</v>
      </c>
      <c r="B368" s="290" t="s">
        <v>1269</v>
      </c>
      <c r="C368" s="227" t="s">
        <v>1270</v>
      </c>
      <c r="D368" s="228" t="s">
        <v>511</v>
      </c>
    </row>
    <row r="369" spans="1:4" ht="45" hidden="1" x14ac:dyDescent="0.25">
      <c r="A369" s="270" t="s">
        <v>1271</v>
      </c>
      <c r="B369" s="290" t="s">
        <v>1247</v>
      </c>
      <c r="C369" s="227" t="s">
        <v>1272</v>
      </c>
      <c r="D369" s="228" t="s">
        <v>511</v>
      </c>
    </row>
    <row r="370" spans="1:4" ht="15.75" hidden="1" customHeight="1" x14ac:dyDescent="0.25">
      <c r="A370" s="270" t="s">
        <v>1273</v>
      </c>
      <c r="B370" s="290" t="s">
        <v>1274</v>
      </c>
      <c r="C370" s="227" t="s">
        <v>1275</v>
      </c>
      <c r="D370" s="228" t="s">
        <v>511</v>
      </c>
    </row>
    <row r="371" spans="1:4" hidden="1" x14ac:dyDescent="0.25">
      <c r="A371" s="270" t="s">
        <v>1276</v>
      </c>
      <c r="B371" s="299" t="s">
        <v>1277</v>
      </c>
      <c r="C371" s="261" t="s">
        <v>1278</v>
      </c>
      <c r="D371" s="228" t="s">
        <v>511</v>
      </c>
    </row>
    <row r="372" spans="1:4" hidden="1" x14ac:dyDescent="0.25">
      <c r="A372" s="270" t="s">
        <v>1279</v>
      </c>
      <c r="B372" s="299" t="s">
        <v>170</v>
      </c>
      <c r="C372" s="261" t="s">
        <v>1280</v>
      </c>
      <c r="D372" s="228" t="s">
        <v>511</v>
      </c>
    </row>
    <row r="373" spans="1:4" ht="207.75" hidden="1" customHeight="1" x14ac:dyDescent="0.25">
      <c r="A373" s="229">
        <v>28</v>
      </c>
      <c r="B373" s="145" t="s">
        <v>481</v>
      </c>
      <c r="C373" s="138" t="s">
        <v>1281</v>
      </c>
      <c r="D373" s="228" t="s">
        <v>511</v>
      </c>
    </row>
    <row r="374" spans="1:4" ht="39.75" hidden="1" customHeight="1" x14ac:dyDescent="0.25">
      <c r="A374" s="300">
        <v>29</v>
      </c>
      <c r="B374" s="301" t="s">
        <v>490</v>
      </c>
      <c r="C374" s="302" t="s">
        <v>1282</v>
      </c>
      <c r="D374" s="303" t="s">
        <v>511</v>
      </c>
    </row>
    <row r="375" spans="1:4" ht="307.5" hidden="1" customHeight="1" x14ac:dyDescent="0.25">
      <c r="A375" s="300"/>
      <c r="B375" s="301"/>
      <c r="C375" s="302"/>
      <c r="D375" s="304"/>
    </row>
    <row r="376" spans="1:4" ht="210" hidden="1" x14ac:dyDescent="0.25">
      <c r="A376" s="142">
        <v>30</v>
      </c>
      <c r="B376" s="143" t="s">
        <v>498</v>
      </c>
      <c r="C376" s="141" t="s">
        <v>1283</v>
      </c>
      <c r="D376" s="228" t="s">
        <v>511</v>
      </c>
    </row>
    <row r="377" spans="1:4" ht="11.25" hidden="1" customHeight="1" x14ac:dyDescent="0.25">
      <c r="A377" s="142"/>
      <c r="B377" s="143"/>
      <c r="C377" s="136"/>
      <c r="D377" s="129"/>
    </row>
    <row r="378" spans="1:4" s="76" customFormat="1" ht="16.5" customHeight="1" x14ac:dyDescent="0.25">
      <c r="A378" s="305" t="s">
        <v>30</v>
      </c>
      <c r="B378" s="306"/>
      <c r="C378" s="306"/>
      <c r="D378" s="144"/>
    </row>
    <row r="379" spans="1:4" s="77" customFormat="1" ht="51.75" customHeight="1" x14ac:dyDescent="0.25">
      <c r="A379" s="307" t="s">
        <v>174</v>
      </c>
      <c r="B379" s="308"/>
      <c r="C379" s="309"/>
      <c r="D379" s="310" t="s">
        <v>81</v>
      </c>
    </row>
    <row r="380" spans="1:4" s="77" customFormat="1" x14ac:dyDescent="0.25">
      <c r="A380" s="311" t="s">
        <v>175</v>
      </c>
      <c r="B380" s="311"/>
      <c r="C380" s="311"/>
      <c r="D380" s="310" t="s">
        <v>81</v>
      </c>
    </row>
    <row r="381" spans="1:4" s="77" customFormat="1" ht="19.5" customHeight="1" x14ac:dyDescent="0.25">
      <c r="A381" s="307" t="s">
        <v>176</v>
      </c>
      <c r="B381" s="309"/>
      <c r="C381" s="309"/>
      <c r="D381" s="310" t="s">
        <v>81</v>
      </c>
    </row>
    <row r="382" spans="1:4" s="77" customFormat="1" ht="86.25" customHeight="1" x14ac:dyDescent="0.25">
      <c r="A382" s="307" t="s">
        <v>177</v>
      </c>
      <c r="B382" s="307"/>
      <c r="C382" s="307"/>
      <c r="D382" s="310" t="s">
        <v>81</v>
      </c>
    </row>
    <row r="383" spans="1:4" s="77" customFormat="1" ht="15.75" x14ac:dyDescent="0.25">
      <c r="A383" s="312"/>
      <c r="B383" s="313"/>
      <c r="C383" s="84"/>
    </row>
    <row r="384" spans="1:4" s="77" customFormat="1" ht="15.75" x14ac:dyDescent="0.25">
      <c r="A384" s="314"/>
      <c r="B384" s="314"/>
      <c r="C384" s="85"/>
    </row>
    <row r="385" spans="1:3" s="76" customFormat="1" ht="15.75" x14ac:dyDescent="0.25">
      <c r="A385" s="314"/>
      <c r="B385" s="314"/>
      <c r="C385" s="209"/>
    </row>
    <row r="386" spans="1:3" s="76" customFormat="1" ht="15.75" x14ac:dyDescent="0.25">
      <c r="A386" s="314"/>
      <c r="B386" s="314"/>
      <c r="C386" s="315"/>
    </row>
    <row r="387" spans="1:3" s="76" customFormat="1" ht="15.75" x14ac:dyDescent="0.25">
      <c r="A387" s="314"/>
      <c r="B387" s="314"/>
      <c r="C387" s="316"/>
    </row>
    <row r="392" spans="1:3" ht="185.25" customHeight="1" x14ac:dyDescent="0.25"/>
  </sheetData>
  <mergeCells count="37">
    <mergeCell ref="A384:B387"/>
    <mergeCell ref="A379:C379"/>
    <mergeCell ref="A380:C380"/>
    <mergeCell ref="A381:C381"/>
    <mergeCell ref="A382:C382"/>
    <mergeCell ref="A383:B383"/>
    <mergeCell ref="A374:A375"/>
    <mergeCell ref="B374:B375"/>
    <mergeCell ref="C374:C375"/>
    <mergeCell ref="D374:D375"/>
    <mergeCell ref="A378:C378"/>
    <mergeCell ref="B330:C330"/>
    <mergeCell ref="B341:C341"/>
    <mergeCell ref="B352:C352"/>
    <mergeCell ref="B358:C358"/>
    <mergeCell ref="B364:C364"/>
    <mergeCell ref="B175:C175"/>
    <mergeCell ref="B183:C183"/>
    <mergeCell ref="B238:C238"/>
    <mergeCell ref="B255:C255"/>
    <mergeCell ref="B315:C315"/>
    <mergeCell ref="B61:C61"/>
    <mergeCell ref="B86:C86"/>
    <mergeCell ref="B107:C107"/>
    <mergeCell ref="B130:C130"/>
    <mergeCell ref="B162:C162"/>
    <mergeCell ref="A5:C5"/>
    <mergeCell ref="A7:C7"/>
    <mergeCell ref="A13:C13"/>
    <mergeCell ref="A16:C16"/>
    <mergeCell ref="B19:C19"/>
    <mergeCell ref="A8:C8"/>
    <mergeCell ref="A10:C10"/>
    <mergeCell ref="A11:C11"/>
    <mergeCell ref="A12:C12"/>
    <mergeCell ref="A14:C14"/>
    <mergeCell ref="B41:C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piedasTechnine specifikacija</vt:lpstr>
      <vt:lpstr>2 priedas Kiekis ir ikainiai</vt:lpstr>
      <vt:lpstr>3 priedas Uzsakymo forma</vt:lpstr>
      <vt:lpstr>4 priedas pasiūlymas</vt:lpstr>
      <vt:lpstr>4 priedas TS paramet </vt:lpstr>
      <vt:lpstr>'2 priedas Kiekis ir ikainiai'!Print_Titles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2025-08-25T11:39:27Z</dcterms:modified>
</cp:coreProperties>
</file>