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63186B0C-B38E-4D46-934D-B12D1120E99F}" xr6:coauthVersionLast="36" xr6:coauthVersionMax="36" xr10:uidLastSave="{00000000-0000-0000-0000-000000000000}"/>
  <bookViews>
    <workbookView xWindow="0" yWindow="0" windowWidth="28800" windowHeight="11925" xr2:uid="{00000000-000D-0000-FFFF-FFFF00000000}"/>
  </bookViews>
  <sheets>
    <sheet name="vienk su sks" sheetId="604" r:id="rId1"/>
    <sheet name="Sheet3" sheetId="12" r:id="rId2"/>
  </sheets>
  <definedNames>
    <definedName name="_xlnm.Print_Area" localSheetId="0">'vienk su sks'!$A$1:$K$327</definedName>
  </definedNames>
  <calcPr calcId="162913"/>
</workbook>
</file>

<file path=xl/calcChain.xml><?xml version="1.0" encoding="utf-8"?>
<calcChain xmlns="http://schemas.openxmlformats.org/spreadsheetml/2006/main">
  <c r="G202" i="604" l="1"/>
  <c r="D327" i="604" l="1"/>
  <c r="E316" i="604" l="1"/>
  <c r="I316" i="604" s="1"/>
  <c r="E315" i="604"/>
  <c r="I315" i="604" s="1"/>
  <c r="E314" i="604"/>
  <c r="I314" i="604" s="1"/>
  <c r="E313" i="604"/>
  <c r="I313" i="604" s="1"/>
  <c r="E312" i="604"/>
  <c r="I312" i="604" s="1"/>
  <c r="J312" i="604" s="1"/>
  <c r="K312" i="604" s="1"/>
  <c r="E326" i="604" l="1"/>
  <c r="E325" i="604"/>
  <c r="E324" i="604"/>
  <c r="E323" i="604"/>
  <c r="E322" i="604"/>
  <c r="E321" i="604"/>
  <c r="E320" i="604"/>
  <c r="E319" i="604"/>
  <c r="E318" i="604"/>
  <c r="I318" i="604" s="1"/>
  <c r="J318" i="604" s="1"/>
  <c r="K318" i="604" s="1"/>
  <c r="E310" i="604"/>
  <c r="I310" i="604" s="1"/>
  <c r="E309" i="604"/>
  <c r="I309" i="604" s="1"/>
  <c r="E308" i="604"/>
  <c r="I308" i="604" s="1"/>
  <c r="E307" i="604"/>
  <c r="I307" i="604" s="1"/>
  <c r="E306" i="604"/>
  <c r="I306" i="604" s="1"/>
  <c r="J306" i="604" s="1"/>
  <c r="K306" i="604" s="1"/>
  <c r="E304" i="604"/>
  <c r="I304" i="604" s="1"/>
  <c r="E303" i="604"/>
  <c r="I303" i="604" s="1"/>
  <c r="E302" i="604"/>
  <c r="I302" i="604" s="1"/>
  <c r="E301" i="604"/>
  <c r="I301" i="604" s="1"/>
  <c r="E300" i="604"/>
  <c r="I300" i="604" s="1"/>
  <c r="J300" i="604" s="1"/>
  <c r="K300" i="604" s="1"/>
  <c r="E298" i="604"/>
  <c r="I298" i="604" s="1"/>
  <c r="E297" i="604"/>
  <c r="I297" i="604" s="1"/>
  <c r="E296" i="604"/>
  <c r="I296" i="604" s="1"/>
  <c r="E295" i="604"/>
  <c r="I295" i="604" s="1"/>
  <c r="E294" i="604"/>
  <c r="I294" i="604" s="1"/>
  <c r="E293" i="604"/>
  <c r="I293" i="604" s="1"/>
  <c r="E292" i="604"/>
  <c r="I292" i="604" s="1"/>
  <c r="E291" i="604"/>
  <c r="I291" i="604" s="1"/>
  <c r="J291" i="604" s="1"/>
  <c r="K291" i="604" s="1"/>
  <c r="E289" i="604"/>
  <c r="I289" i="604" s="1"/>
  <c r="E288" i="604"/>
  <c r="I288" i="604" s="1"/>
  <c r="E287" i="604"/>
  <c r="I287" i="604" s="1"/>
  <c r="J287" i="604" s="1"/>
  <c r="K287" i="604" s="1"/>
  <c r="E285" i="604"/>
  <c r="I285" i="604" s="1"/>
  <c r="E284" i="604"/>
  <c r="I284" i="604" s="1"/>
  <c r="E283" i="604"/>
  <c r="I283" i="604" s="1"/>
  <c r="E282" i="604"/>
  <c r="I282" i="604" s="1"/>
  <c r="J282" i="604" s="1"/>
  <c r="K282" i="604" s="1"/>
  <c r="E280" i="604"/>
  <c r="E279" i="604"/>
  <c r="E278" i="604"/>
  <c r="E277" i="604"/>
  <c r="E276" i="604"/>
  <c r="E275" i="604"/>
  <c r="E274" i="604"/>
  <c r="I274" i="604" s="1"/>
  <c r="J274" i="604" s="1"/>
  <c r="K274" i="604" s="1"/>
  <c r="E272" i="604"/>
  <c r="I272" i="604" s="1"/>
  <c r="E271" i="604"/>
  <c r="I271" i="604" s="1"/>
  <c r="J271" i="604" s="1"/>
  <c r="K271" i="604" s="1"/>
  <c r="E269" i="604"/>
  <c r="I269" i="604" s="1"/>
  <c r="E267" i="604"/>
  <c r="I267" i="604" s="1"/>
  <c r="E266" i="604"/>
  <c r="I266" i="604" s="1"/>
  <c r="E265" i="604"/>
  <c r="I265" i="604" s="1"/>
  <c r="E264" i="604"/>
  <c r="I264" i="604" s="1"/>
  <c r="J264" i="604" s="1"/>
  <c r="K264" i="604" s="1"/>
  <c r="E262" i="604"/>
  <c r="I262" i="604" s="1"/>
  <c r="E261" i="604"/>
  <c r="I261" i="604" s="1"/>
  <c r="E260" i="604"/>
  <c r="I260" i="604" s="1"/>
  <c r="J260" i="604" s="1"/>
  <c r="K260" i="604" s="1"/>
  <c r="E258" i="604"/>
  <c r="I258" i="604" s="1"/>
  <c r="E257" i="604"/>
  <c r="I257" i="604" s="1"/>
  <c r="J257" i="604" s="1"/>
  <c r="K257" i="604" s="1"/>
  <c r="E255" i="604"/>
  <c r="I255" i="604" s="1"/>
  <c r="E254" i="604"/>
  <c r="I254" i="604" s="1"/>
  <c r="J254" i="604" s="1"/>
  <c r="K254" i="604" s="1"/>
  <c r="E252" i="604"/>
  <c r="I252" i="604" s="1"/>
  <c r="E251" i="604"/>
  <c r="I251" i="604" s="1"/>
  <c r="J251" i="604" s="1"/>
  <c r="K251" i="604" s="1"/>
  <c r="E249" i="604"/>
  <c r="I249" i="604" s="1"/>
  <c r="J249" i="604" s="1"/>
  <c r="K249" i="604" s="1"/>
  <c r="E247" i="604"/>
  <c r="I247" i="604" s="1"/>
  <c r="J247" i="604" s="1"/>
  <c r="E237" i="604"/>
  <c r="I237" i="604" s="1"/>
  <c r="J237" i="604" s="1"/>
  <c r="K237" i="604" s="1"/>
  <c r="E238" i="604"/>
  <c r="I238" i="604" s="1"/>
  <c r="J238" i="604" s="1"/>
  <c r="K238" i="604" s="1"/>
  <c r="E240" i="604"/>
  <c r="I240" i="604" s="1"/>
  <c r="J240" i="604" s="1"/>
  <c r="K240" i="604" s="1"/>
  <c r="E241" i="604"/>
  <c r="I241" i="604" s="1"/>
  <c r="J241" i="604" s="1"/>
  <c r="K241" i="604" s="1"/>
  <c r="E242" i="604"/>
  <c r="I242" i="604" s="1"/>
  <c r="J242" i="604" s="1"/>
  <c r="K242" i="604" s="1"/>
  <c r="E243" i="604"/>
  <c r="I243" i="604" s="1"/>
  <c r="K243" i="604" s="1"/>
  <c r="E236" i="604"/>
  <c r="I236" i="604" s="1"/>
  <c r="J236" i="604" s="1"/>
  <c r="K236" i="604" s="1"/>
  <c r="E234" i="604"/>
  <c r="I234" i="604" s="1"/>
  <c r="J234" i="604" s="1"/>
  <c r="K234" i="604" s="1"/>
  <c r="E228" i="604"/>
  <c r="I228" i="604" s="1"/>
  <c r="J228" i="604" s="1"/>
  <c r="K228" i="604" s="1"/>
  <c r="E229" i="604"/>
  <c r="I229" i="604" s="1"/>
  <c r="J229" i="604" s="1"/>
  <c r="K229" i="604" s="1"/>
  <c r="E230" i="604"/>
  <c r="I230" i="604" s="1"/>
  <c r="J230" i="604" s="1"/>
  <c r="K230" i="604" s="1"/>
  <c r="E231" i="604"/>
  <c r="I231" i="604" s="1"/>
  <c r="J231" i="604" s="1"/>
  <c r="K231" i="604" s="1"/>
  <c r="E227" i="604"/>
  <c r="I227" i="604" s="1"/>
  <c r="J227" i="604" s="1"/>
  <c r="K227" i="604" s="1"/>
  <c r="E225" i="604"/>
  <c r="I225" i="604" s="1"/>
  <c r="J225" i="604" s="1"/>
  <c r="K225" i="604" s="1"/>
  <c r="E224" i="604"/>
  <c r="I224" i="604" s="1"/>
  <c r="J224" i="604" s="1"/>
  <c r="K224" i="604" s="1"/>
  <c r="E213" i="604"/>
  <c r="I213" i="604" s="1"/>
  <c r="J213" i="604" s="1"/>
  <c r="K213" i="604" s="1"/>
  <c r="E214" i="604"/>
  <c r="I214" i="604" s="1"/>
  <c r="J214" i="604" s="1"/>
  <c r="K214" i="604" s="1"/>
  <c r="E215" i="604"/>
  <c r="I215" i="604" s="1"/>
  <c r="J215" i="604" s="1"/>
  <c r="K215" i="604" s="1"/>
  <c r="E216" i="604"/>
  <c r="I216" i="604" s="1"/>
  <c r="J216" i="604" s="1"/>
  <c r="K216" i="604" s="1"/>
  <c r="E217" i="604"/>
  <c r="I217" i="604" s="1"/>
  <c r="J217" i="604" s="1"/>
  <c r="K217" i="604" s="1"/>
  <c r="E218" i="604"/>
  <c r="I218" i="604" s="1"/>
  <c r="J218" i="604" s="1"/>
  <c r="K218" i="604" s="1"/>
  <c r="E219" i="604"/>
  <c r="I219" i="604" s="1"/>
  <c r="J219" i="604" s="1"/>
  <c r="K219" i="604" s="1"/>
  <c r="E220" i="604"/>
  <c r="I220" i="604" s="1"/>
  <c r="J220" i="604" s="1"/>
  <c r="K220" i="604" s="1"/>
  <c r="E221" i="604"/>
  <c r="I221" i="604" s="1"/>
  <c r="J221" i="604" s="1"/>
  <c r="K221" i="604" s="1"/>
  <c r="E222" i="604"/>
  <c r="I222" i="604" s="1"/>
  <c r="J222" i="604" s="1"/>
  <c r="K222" i="604" s="1"/>
  <c r="E212" i="604"/>
  <c r="I212" i="604" s="1"/>
  <c r="J212" i="604" s="1"/>
  <c r="K212" i="604" s="1"/>
  <c r="E209" i="604"/>
  <c r="I209" i="604" s="1"/>
  <c r="J209" i="604" s="1"/>
  <c r="K209" i="604" s="1"/>
  <c r="E210" i="604"/>
  <c r="I210" i="604" s="1"/>
  <c r="J210" i="604" s="1"/>
  <c r="K210" i="604" s="1"/>
  <c r="E208" i="604"/>
  <c r="I208" i="604" s="1"/>
  <c r="J208" i="604" s="1"/>
  <c r="K208" i="604" s="1"/>
  <c r="E204" i="604"/>
  <c r="I204" i="604" s="1"/>
  <c r="J204" i="604" s="1"/>
  <c r="K204" i="604" s="1"/>
  <c r="E205" i="604"/>
  <c r="I205" i="604" s="1"/>
  <c r="J205" i="604" s="1"/>
  <c r="K205" i="604" s="1"/>
  <c r="E206" i="604"/>
  <c r="I206" i="604" s="1"/>
  <c r="J206" i="604" s="1"/>
  <c r="K206" i="604" s="1"/>
  <c r="E203" i="604"/>
  <c r="I203" i="604" s="1"/>
  <c r="J203" i="604" s="1"/>
  <c r="K203" i="604" s="1"/>
  <c r="E199" i="604"/>
  <c r="I199" i="604" s="1"/>
  <c r="J199" i="604" s="1"/>
  <c r="K199" i="604" s="1"/>
  <c r="E200" i="604"/>
  <c r="I200" i="604" s="1"/>
  <c r="J200" i="604" s="1"/>
  <c r="K200" i="604" s="1"/>
  <c r="E201" i="604"/>
  <c r="I201" i="604" s="1"/>
  <c r="J201" i="604" s="1"/>
  <c r="K201" i="604" s="1"/>
  <c r="E198" i="604"/>
  <c r="I198" i="604" s="1"/>
  <c r="J198" i="604" s="1"/>
  <c r="K198" i="604" s="1"/>
  <c r="E195" i="604"/>
  <c r="I195" i="604" s="1"/>
  <c r="J195" i="604" s="1"/>
  <c r="K195" i="604" s="1"/>
  <c r="E196" i="604"/>
  <c r="I196" i="604" s="1"/>
  <c r="J196" i="604" s="1"/>
  <c r="K196" i="604" s="1"/>
  <c r="E194" i="604"/>
  <c r="I194" i="604" s="1"/>
  <c r="J194" i="604" s="1"/>
  <c r="K194" i="604" s="1"/>
  <c r="E191" i="604"/>
  <c r="I191" i="604" s="1"/>
  <c r="J191" i="604" s="1"/>
  <c r="K191" i="604" s="1"/>
  <c r="E192" i="604"/>
  <c r="I192" i="604" s="1"/>
  <c r="J192" i="604" s="1"/>
  <c r="K192" i="604" s="1"/>
  <c r="E190" i="604"/>
  <c r="I190" i="604" s="1"/>
  <c r="J190" i="604" s="1"/>
  <c r="K190" i="604" s="1"/>
  <c r="E186" i="604"/>
  <c r="I186" i="604" s="1"/>
  <c r="J186" i="604" s="1"/>
  <c r="K186" i="604" s="1"/>
  <c r="E187" i="604"/>
  <c r="I187" i="604" s="1"/>
  <c r="J187" i="604" s="1"/>
  <c r="K187" i="604" s="1"/>
  <c r="E188" i="604"/>
  <c r="I188" i="604" s="1"/>
  <c r="J188" i="604" s="1"/>
  <c r="K188" i="604" s="1"/>
  <c r="E185" i="604"/>
  <c r="I185" i="604" s="1"/>
  <c r="J185" i="604" s="1"/>
  <c r="K185" i="604" s="1"/>
  <c r="E183" i="604"/>
  <c r="I183" i="604" s="1"/>
  <c r="J183" i="604" s="1"/>
  <c r="K183" i="604" s="1"/>
  <c r="E182" i="604"/>
  <c r="I182" i="604" s="1"/>
  <c r="J182" i="604" s="1"/>
  <c r="K182" i="604" s="1"/>
  <c r="E179" i="604"/>
  <c r="I179" i="604" s="1"/>
  <c r="J179" i="604" s="1"/>
  <c r="K179" i="604" s="1"/>
  <c r="E180" i="604"/>
  <c r="I180" i="604" s="1"/>
  <c r="J180" i="604" s="1"/>
  <c r="K180" i="604" s="1"/>
  <c r="E178" i="604"/>
  <c r="I178" i="604" s="1"/>
  <c r="J178" i="604" s="1"/>
  <c r="K178" i="604" s="1"/>
  <c r="E175" i="604"/>
  <c r="I175" i="604" s="1"/>
  <c r="J175" i="604" s="1"/>
  <c r="K175" i="604" s="1"/>
  <c r="E176" i="604"/>
  <c r="I176" i="604" s="1"/>
  <c r="J176" i="604" s="1"/>
  <c r="K176" i="604" s="1"/>
  <c r="E174" i="604"/>
  <c r="I174" i="604" s="1"/>
  <c r="J174" i="604" s="1"/>
  <c r="K174" i="604" s="1"/>
  <c r="E170" i="604"/>
  <c r="I170" i="604" s="1"/>
  <c r="J170" i="604" s="1"/>
  <c r="K170" i="604" s="1"/>
  <c r="E171" i="604"/>
  <c r="I171" i="604" s="1"/>
  <c r="J171" i="604" s="1"/>
  <c r="K171" i="604" s="1"/>
  <c r="E172" i="604"/>
  <c r="I172" i="604" s="1"/>
  <c r="J172" i="604" s="1"/>
  <c r="K172" i="604" s="1"/>
  <c r="E169" i="604"/>
  <c r="I169" i="604" s="1"/>
  <c r="J169" i="604" s="1"/>
  <c r="K169" i="604" s="1"/>
  <c r="E164" i="604"/>
  <c r="I164" i="604" s="1"/>
  <c r="J164" i="604" s="1"/>
  <c r="K164" i="604" s="1"/>
  <c r="E165" i="604"/>
  <c r="I165" i="604" s="1"/>
  <c r="J165" i="604" s="1"/>
  <c r="K165" i="604" s="1"/>
  <c r="E166" i="604"/>
  <c r="I166" i="604" s="1"/>
  <c r="J166" i="604" s="1"/>
  <c r="K166" i="604" s="1"/>
  <c r="E167" i="604"/>
  <c r="I167" i="604" s="1"/>
  <c r="J167" i="604" s="1"/>
  <c r="K167" i="604" s="1"/>
  <c r="E163" i="604"/>
  <c r="I163" i="604" s="1"/>
  <c r="J163" i="604" s="1"/>
  <c r="K163" i="604" s="1"/>
  <c r="E160" i="604"/>
  <c r="I160" i="604" s="1"/>
  <c r="J160" i="604" s="1"/>
  <c r="K160" i="604" s="1"/>
  <c r="E161" i="604"/>
  <c r="I161" i="604" s="1"/>
  <c r="J161" i="604" s="1"/>
  <c r="K161" i="604" s="1"/>
  <c r="E159" i="604"/>
  <c r="I159" i="604" s="1"/>
  <c r="J159" i="604" s="1"/>
  <c r="K159" i="604" s="1"/>
  <c r="E155" i="604"/>
  <c r="I155" i="604" s="1"/>
  <c r="J155" i="604" s="1"/>
  <c r="K155" i="604" s="1"/>
  <c r="E156" i="604"/>
  <c r="I156" i="604" s="1"/>
  <c r="J156" i="604" s="1"/>
  <c r="K156" i="604" s="1"/>
  <c r="E157" i="604"/>
  <c r="I157" i="604" s="1"/>
  <c r="J157" i="604" s="1"/>
  <c r="K157" i="604" s="1"/>
  <c r="E154" i="604"/>
  <c r="I154" i="604" s="1"/>
  <c r="J154" i="604" s="1"/>
  <c r="K154" i="604" s="1"/>
  <c r="E148" i="604"/>
  <c r="I148" i="604" s="1"/>
  <c r="J148" i="604" s="1"/>
  <c r="K148" i="604" s="1"/>
  <c r="E149" i="604"/>
  <c r="I149" i="604" s="1"/>
  <c r="J149" i="604" s="1"/>
  <c r="K149" i="604" s="1"/>
  <c r="E150" i="604"/>
  <c r="I150" i="604" s="1"/>
  <c r="J150" i="604" s="1"/>
  <c r="K150" i="604" s="1"/>
  <c r="E151" i="604"/>
  <c r="I151" i="604" s="1"/>
  <c r="J151" i="604" s="1"/>
  <c r="K151" i="604" s="1"/>
  <c r="E152" i="604"/>
  <c r="I152" i="604" s="1"/>
  <c r="J152" i="604" s="1"/>
  <c r="K152" i="604" s="1"/>
  <c r="E147" i="604"/>
  <c r="I147" i="604" s="1"/>
  <c r="J147" i="604" s="1"/>
  <c r="K147" i="604" s="1"/>
  <c r="E144" i="604"/>
  <c r="I144" i="604" s="1"/>
  <c r="J144" i="604" s="1"/>
  <c r="K144" i="604" s="1"/>
  <c r="E145" i="604"/>
  <c r="I145" i="604" s="1"/>
  <c r="J145" i="604" s="1"/>
  <c r="K145" i="604" s="1"/>
  <c r="E143" i="604"/>
  <c r="I143" i="604" s="1"/>
  <c r="J143" i="604" s="1"/>
  <c r="K143" i="604" s="1"/>
  <c r="E130" i="604"/>
  <c r="I130" i="604" s="1"/>
  <c r="J130" i="604" s="1"/>
  <c r="K130" i="604" s="1"/>
  <c r="E131" i="604"/>
  <c r="I131" i="604" s="1"/>
  <c r="J131" i="604" s="1"/>
  <c r="K131" i="604" s="1"/>
  <c r="E132" i="604"/>
  <c r="I132" i="604" s="1"/>
  <c r="J132" i="604" s="1"/>
  <c r="K132" i="604" s="1"/>
  <c r="E133" i="604"/>
  <c r="I133" i="604" s="1"/>
  <c r="J133" i="604" s="1"/>
  <c r="K133" i="604" s="1"/>
  <c r="E134" i="604"/>
  <c r="I134" i="604" s="1"/>
  <c r="J134" i="604" s="1"/>
  <c r="K134" i="604" s="1"/>
  <c r="E135" i="604"/>
  <c r="I135" i="604" s="1"/>
  <c r="J135" i="604" s="1"/>
  <c r="K135" i="604" s="1"/>
  <c r="E136" i="604"/>
  <c r="I136" i="604" s="1"/>
  <c r="J136" i="604" s="1"/>
  <c r="K136" i="604" s="1"/>
  <c r="E137" i="604"/>
  <c r="I137" i="604" s="1"/>
  <c r="J137" i="604" s="1"/>
  <c r="K137" i="604" s="1"/>
  <c r="E138" i="604"/>
  <c r="I138" i="604" s="1"/>
  <c r="J138" i="604" s="1"/>
  <c r="K138" i="604" s="1"/>
  <c r="E139" i="604"/>
  <c r="I139" i="604" s="1"/>
  <c r="J139" i="604" s="1"/>
  <c r="K139" i="604" s="1"/>
  <c r="E140" i="604"/>
  <c r="I140" i="604" s="1"/>
  <c r="J140" i="604" s="1"/>
  <c r="K140" i="604" s="1"/>
  <c r="E141" i="604"/>
  <c r="I141" i="604" s="1"/>
  <c r="J141" i="604" s="1"/>
  <c r="K141" i="604" s="1"/>
  <c r="E129" i="604"/>
  <c r="I129" i="604" s="1"/>
  <c r="J129" i="604" s="1"/>
  <c r="K129" i="604" s="1"/>
  <c r="E114" i="604"/>
  <c r="I114" i="604" s="1"/>
  <c r="J114" i="604" s="1"/>
  <c r="K114" i="604" s="1"/>
  <c r="E115" i="604"/>
  <c r="I115" i="604" s="1"/>
  <c r="J115" i="604" s="1"/>
  <c r="K115" i="604" s="1"/>
  <c r="E116" i="604"/>
  <c r="I116" i="604" s="1"/>
  <c r="J116" i="604" s="1"/>
  <c r="K116" i="604" s="1"/>
  <c r="E117" i="604"/>
  <c r="I117" i="604" s="1"/>
  <c r="J117" i="604" s="1"/>
  <c r="K117" i="604" s="1"/>
  <c r="E118" i="604"/>
  <c r="I118" i="604" s="1"/>
  <c r="J118" i="604" s="1"/>
  <c r="K118" i="604" s="1"/>
  <c r="E119" i="604"/>
  <c r="I119" i="604" s="1"/>
  <c r="J119" i="604" s="1"/>
  <c r="K119" i="604" s="1"/>
  <c r="E120" i="604"/>
  <c r="I120" i="604" s="1"/>
  <c r="J120" i="604" s="1"/>
  <c r="K120" i="604" s="1"/>
  <c r="E121" i="604"/>
  <c r="I121" i="604" s="1"/>
  <c r="J121" i="604" s="1"/>
  <c r="K121" i="604" s="1"/>
  <c r="E122" i="604"/>
  <c r="I122" i="604" s="1"/>
  <c r="J122" i="604" s="1"/>
  <c r="K122" i="604" s="1"/>
  <c r="E123" i="604"/>
  <c r="I123" i="604" s="1"/>
  <c r="J123" i="604" s="1"/>
  <c r="K123" i="604" s="1"/>
  <c r="E124" i="604"/>
  <c r="I124" i="604" s="1"/>
  <c r="J124" i="604" s="1"/>
  <c r="K124" i="604" s="1"/>
  <c r="E125" i="604"/>
  <c r="I125" i="604" s="1"/>
  <c r="J125" i="604" s="1"/>
  <c r="K125" i="604" s="1"/>
  <c r="E126" i="604"/>
  <c r="I126" i="604" s="1"/>
  <c r="J126" i="604" s="1"/>
  <c r="K126" i="604" s="1"/>
  <c r="E127" i="604"/>
  <c r="I127" i="604" s="1"/>
  <c r="J127" i="604" s="1"/>
  <c r="K127" i="604" s="1"/>
  <c r="E113" i="604"/>
  <c r="I113" i="604" s="1"/>
  <c r="J113" i="604" s="1"/>
  <c r="K113" i="604" s="1"/>
  <c r="E108" i="604"/>
  <c r="I108" i="604" s="1"/>
  <c r="J108" i="604" s="1"/>
  <c r="K108" i="604" s="1"/>
  <c r="E109" i="604"/>
  <c r="I109" i="604" s="1"/>
  <c r="J109" i="604" s="1"/>
  <c r="K109" i="604" s="1"/>
  <c r="E110" i="604"/>
  <c r="I110" i="604" s="1"/>
  <c r="J110" i="604" s="1"/>
  <c r="K110" i="604" s="1"/>
  <c r="E111" i="604"/>
  <c r="I111" i="604" s="1"/>
  <c r="J111" i="604" s="1"/>
  <c r="K111" i="604" s="1"/>
  <c r="E107" i="604"/>
  <c r="I107" i="604" s="1"/>
  <c r="J107" i="604" s="1"/>
  <c r="K107" i="604" s="1"/>
  <c r="E101" i="604"/>
  <c r="I101" i="604" s="1"/>
  <c r="J101" i="604" s="1"/>
  <c r="K101" i="604" s="1"/>
  <c r="E102" i="604"/>
  <c r="I102" i="604" s="1"/>
  <c r="J102" i="604" s="1"/>
  <c r="K102" i="604" s="1"/>
  <c r="E103" i="604"/>
  <c r="I103" i="604" s="1"/>
  <c r="J103" i="604" s="1"/>
  <c r="K103" i="604" s="1"/>
  <c r="E104" i="604"/>
  <c r="I104" i="604" s="1"/>
  <c r="J104" i="604" s="1"/>
  <c r="K104" i="604" s="1"/>
  <c r="E105" i="604"/>
  <c r="I105" i="604" s="1"/>
  <c r="J105" i="604" s="1"/>
  <c r="K105" i="604" s="1"/>
  <c r="E100" i="604"/>
  <c r="I100" i="604" s="1"/>
  <c r="J100" i="604" s="1"/>
  <c r="K100" i="604" s="1"/>
  <c r="E91" i="604"/>
  <c r="I91" i="604" s="1"/>
  <c r="J91" i="604" s="1"/>
  <c r="K91" i="604" s="1"/>
  <c r="E92" i="604"/>
  <c r="I92" i="604" s="1"/>
  <c r="J92" i="604" s="1"/>
  <c r="K92" i="604" s="1"/>
  <c r="E93" i="604"/>
  <c r="I93" i="604" s="1"/>
  <c r="J93" i="604" s="1"/>
  <c r="K93" i="604" s="1"/>
  <c r="E94" i="604"/>
  <c r="I94" i="604" s="1"/>
  <c r="J94" i="604" s="1"/>
  <c r="K94" i="604" s="1"/>
  <c r="E95" i="604"/>
  <c r="I95" i="604" s="1"/>
  <c r="J95" i="604" s="1"/>
  <c r="K95" i="604" s="1"/>
  <c r="E96" i="604"/>
  <c r="I96" i="604" s="1"/>
  <c r="J96" i="604" s="1"/>
  <c r="K96" i="604" s="1"/>
  <c r="E97" i="604"/>
  <c r="I97" i="604" s="1"/>
  <c r="J97" i="604" s="1"/>
  <c r="K97" i="604" s="1"/>
  <c r="E98" i="604"/>
  <c r="I98" i="604" s="1"/>
  <c r="J98" i="604" s="1"/>
  <c r="K98" i="604" s="1"/>
  <c r="E90" i="604"/>
  <c r="I90" i="604" s="1"/>
  <c r="J90" i="604" s="1"/>
  <c r="K90" i="604" s="1"/>
  <c r="E79" i="604"/>
  <c r="I79" i="604" s="1"/>
  <c r="J79" i="604" s="1"/>
  <c r="K79" i="604" s="1"/>
  <c r="E80" i="604"/>
  <c r="I80" i="604" s="1"/>
  <c r="J80" i="604" s="1"/>
  <c r="K80" i="604" s="1"/>
  <c r="E81" i="604"/>
  <c r="I81" i="604" s="1"/>
  <c r="J81" i="604" s="1"/>
  <c r="K81" i="604" s="1"/>
  <c r="E82" i="604"/>
  <c r="I82" i="604" s="1"/>
  <c r="J82" i="604" s="1"/>
  <c r="K82" i="604" s="1"/>
  <c r="E83" i="604"/>
  <c r="I83" i="604" s="1"/>
  <c r="J83" i="604" s="1"/>
  <c r="K83" i="604" s="1"/>
  <c r="E84" i="604"/>
  <c r="I84" i="604" s="1"/>
  <c r="J84" i="604" s="1"/>
  <c r="K84" i="604" s="1"/>
  <c r="E85" i="604"/>
  <c r="I85" i="604" s="1"/>
  <c r="J85" i="604" s="1"/>
  <c r="K85" i="604" s="1"/>
  <c r="E86" i="604"/>
  <c r="I86" i="604" s="1"/>
  <c r="J86" i="604" s="1"/>
  <c r="K86" i="604" s="1"/>
  <c r="E87" i="604"/>
  <c r="I87" i="604" s="1"/>
  <c r="J87" i="604" s="1"/>
  <c r="K87" i="604" s="1"/>
  <c r="E88" i="604"/>
  <c r="I88" i="604" s="1"/>
  <c r="J88" i="604" s="1"/>
  <c r="K88" i="604" s="1"/>
  <c r="E78" i="604"/>
  <c r="I78" i="604" s="1"/>
  <c r="J78" i="604" s="1"/>
  <c r="K78" i="604" s="1"/>
  <c r="E67" i="604"/>
  <c r="I67" i="604" s="1"/>
  <c r="J67" i="604" s="1"/>
  <c r="K67" i="604" s="1"/>
  <c r="E68" i="604"/>
  <c r="I68" i="604" s="1"/>
  <c r="J68" i="604" s="1"/>
  <c r="K68" i="604" s="1"/>
  <c r="E69" i="604"/>
  <c r="I69" i="604" s="1"/>
  <c r="J69" i="604" s="1"/>
  <c r="K69" i="604" s="1"/>
  <c r="E70" i="604"/>
  <c r="I70" i="604" s="1"/>
  <c r="J70" i="604" s="1"/>
  <c r="K70" i="604" s="1"/>
  <c r="E71" i="604"/>
  <c r="I71" i="604" s="1"/>
  <c r="J71" i="604" s="1"/>
  <c r="K71" i="604" s="1"/>
  <c r="E72" i="604"/>
  <c r="I72" i="604" s="1"/>
  <c r="J72" i="604" s="1"/>
  <c r="K72" i="604" s="1"/>
  <c r="E73" i="604"/>
  <c r="I73" i="604" s="1"/>
  <c r="J73" i="604" s="1"/>
  <c r="K73" i="604" s="1"/>
  <c r="E74" i="604"/>
  <c r="I74" i="604" s="1"/>
  <c r="J74" i="604" s="1"/>
  <c r="K74" i="604" s="1"/>
  <c r="E75" i="604"/>
  <c r="I75" i="604" s="1"/>
  <c r="J75" i="604" s="1"/>
  <c r="K75" i="604" s="1"/>
  <c r="E76" i="604"/>
  <c r="I76" i="604" s="1"/>
  <c r="J76" i="604" s="1"/>
  <c r="K76" i="604" s="1"/>
  <c r="E66" i="604"/>
  <c r="I66" i="604" s="1"/>
  <c r="J66" i="604" s="1"/>
  <c r="K66" i="604" s="1"/>
  <c r="E54" i="604"/>
  <c r="I54" i="604" s="1"/>
  <c r="J54" i="604" s="1"/>
  <c r="K54" i="604" s="1"/>
  <c r="E55" i="604"/>
  <c r="I55" i="604" s="1"/>
  <c r="J55" i="604" s="1"/>
  <c r="K55" i="604" s="1"/>
  <c r="E56" i="604"/>
  <c r="I56" i="604" s="1"/>
  <c r="J56" i="604" s="1"/>
  <c r="K56" i="604" s="1"/>
  <c r="E57" i="604"/>
  <c r="I57" i="604" s="1"/>
  <c r="J57" i="604" s="1"/>
  <c r="K57" i="604" s="1"/>
  <c r="E58" i="604"/>
  <c r="I58" i="604" s="1"/>
  <c r="J58" i="604" s="1"/>
  <c r="K58" i="604" s="1"/>
  <c r="E59" i="604"/>
  <c r="I59" i="604" s="1"/>
  <c r="J59" i="604" s="1"/>
  <c r="K59" i="604" s="1"/>
  <c r="E60" i="604"/>
  <c r="I60" i="604" s="1"/>
  <c r="J60" i="604" s="1"/>
  <c r="K60" i="604" s="1"/>
  <c r="E61" i="604"/>
  <c r="I61" i="604" s="1"/>
  <c r="J61" i="604" s="1"/>
  <c r="K61" i="604" s="1"/>
  <c r="E62" i="604"/>
  <c r="I62" i="604" s="1"/>
  <c r="J62" i="604" s="1"/>
  <c r="K62" i="604" s="1"/>
  <c r="E63" i="604"/>
  <c r="I63" i="604" s="1"/>
  <c r="J63" i="604" s="1"/>
  <c r="K63" i="604" s="1"/>
  <c r="E64" i="604"/>
  <c r="I64" i="604" s="1"/>
  <c r="J64" i="604" s="1"/>
  <c r="K64" i="604" s="1"/>
  <c r="E53" i="604"/>
  <c r="I53" i="604" s="1"/>
  <c r="J53" i="604" s="1"/>
  <c r="K53" i="604" s="1"/>
  <c r="E39" i="604"/>
  <c r="I39" i="604" s="1"/>
  <c r="J39" i="604" s="1"/>
  <c r="K39" i="604" s="1"/>
  <c r="E40" i="604"/>
  <c r="I40" i="604" s="1"/>
  <c r="J40" i="604" s="1"/>
  <c r="K40" i="604" s="1"/>
  <c r="E41" i="604"/>
  <c r="I41" i="604" s="1"/>
  <c r="J41" i="604" s="1"/>
  <c r="K41" i="604" s="1"/>
  <c r="E42" i="604"/>
  <c r="I42" i="604" s="1"/>
  <c r="J42" i="604" s="1"/>
  <c r="K42" i="604" s="1"/>
  <c r="E43" i="604"/>
  <c r="I43" i="604" s="1"/>
  <c r="J43" i="604" s="1"/>
  <c r="K43" i="604" s="1"/>
  <c r="E44" i="604"/>
  <c r="I44" i="604" s="1"/>
  <c r="J44" i="604" s="1"/>
  <c r="K44" i="604" s="1"/>
  <c r="E45" i="604"/>
  <c r="I45" i="604" s="1"/>
  <c r="J45" i="604" s="1"/>
  <c r="K45" i="604" s="1"/>
  <c r="E46" i="604"/>
  <c r="I46" i="604" s="1"/>
  <c r="J46" i="604" s="1"/>
  <c r="K46" i="604" s="1"/>
  <c r="E47" i="604"/>
  <c r="I47" i="604" s="1"/>
  <c r="J47" i="604" s="1"/>
  <c r="K47" i="604" s="1"/>
  <c r="E48" i="604"/>
  <c r="I48" i="604" s="1"/>
  <c r="J48" i="604" s="1"/>
  <c r="K48" i="604" s="1"/>
  <c r="E49" i="604"/>
  <c r="I49" i="604" s="1"/>
  <c r="J49" i="604" s="1"/>
  <c r="K49" i="604" s="1"/>
  <c r="E50" i="604"/>
  <c r="I50" i="604" s="1"/>
  <c r="J50" i="604" s="1"/>
  <c r="K50" i="604" s="1"/>
  <c r="E51" i="604"/>
  <c r="I51" i="604" s="1"/>
  <c r="J51" i="604" s="1"/>
  <c r="K51" i="604" s="1"/>
  <c r="E38" i="604"/>
  <c r="I38" i="604" s="1"/>
  <c r="J38" i="604" s="1"/>
  <c r="K38" i="604" s="1"/>
  <c r="E31" i="604"/>
  <c r="I31" i="604" s="1"/>
  <c r="J31" i="604" s="1"/>
  <c r="K31" i="604" s="1"/>
  <c r="E32" i="604"/>
  <c r="I32" i="604" s="1"/>
  <c r="J32" i="604" s="1"/>
  <c r="K32" i="604" s="1"/>
  <c r="E33" i="604"/>
  <c r="I33" i="604" s="1"/>
  <c r="J33" i="604" s="1"/>
  <c r="K33" i="604" s="1"/>
  <c r="E34" i="604"/>
  <c r="I34" i="604" s="1"/>
  <c r="J34" i="604" s="1"/>
  <c r="K34" i="604" s="1"/>
  <c r="E35" i="604"/>
  <c r="I35" i="604" s="1"/>
  <c r="J35" i="604" s="1"/>
  <c r="K35" i="604" s="1"/>
  <c r="E36" i="604"/>
  <c r="I36" i="604" s="1"/>
  <c r="J36" i="604" s="1"/>
  <c r="K36" i="604" s="1"/>
  <c r="E30" i="604"/>
  <c r="I30" i="604" s="1"/>
  <c r="J30" i="604" s="1"/>
  <c r="K30" i="604" s="1"/>
  <c r="E7" i="604"/>
  <c r="I7" i="604" s="1"/>
  <c r="J7" i="604" s="1"/>
  <c r="K7" i="604" s="1"/>
  <c r="E8" i="604"/>
  <c r="I8" i="604" s="1"/>
  <c r="J8" i="604" s="1"/>
  <c r="K8" i="604" s="1"/>
  <c r="E9" i="604"/>
  <c r="I9" i="604" s="1"/>
  <c r="J9" i="604" s="1"/>
  <c r="K9" i="604" s="1"/>
  <c r="E10" i="604"/>
  <c r="I10" i="604" s="1"/>
  <c r="J10" i="604" s="1"/>
  <c r="K10" i="604" s="1"/>
  <c r="E11" i="604"/>
  <c r="I11" i="604" s="1"/>
  <c r="J11" i="604" s="1"/>
  <c r="K11" i="604" s="1"/>
  <c r="E12" i="604"/>
  <c r="I12" i="604" s="1"/>
  <c r="J12" i="604" s="1"/>
  <c r="K12" i="604" s="1"/>
  <c r="E13" i="604"/>
  <c r="I13" i="604" s="1"/>
  <c r="J13" i="604" s="1"/>
  <c r="K13" i="604" s="1"/>
  <c r="E14" i="604"/>
  <c r="I14" i="604" s="1"/>
  <c r="J14" i="604" s="1"/>
  <c r="K14" i="604" s="1"/>
  <c r="E15" i="604"/>
  <c r="I15" i="604" s="1"/>
  <c r="J15" i="604" s="1"/>
  <c r="K15" i="604" s="1"/>
  <c r="E16" i="604"/>
  <c r="I16" i="604" s="1"/>
  <c r="J16" i="604" s="1"/>
  <c r="K16" i="604" s="1"/>
  <c r="E17" i="604"/>
  <c r="I17" i="604" s="1"/>
  <c r="J17" i="604" s="1"/>
  <c r="K17" i="604" s="1"/>
  <c r="E18" i="604"/>
  <c r="I18" i="604" s="1"/>
  <c r="J18" i="604" s="1"/>
  <c r="K18" i="604" s="1"/>
  <c r="E19" i="604"/>
  <c r="I19" i="604" s="1"/>
  <c r="J19" i="604" s="1"/>
  <c r="K19" i="604" s="1"/>
  <c r="E20" i="604"/>
  <c r="I20" i="604" s="1"/>
  <c r="J20" i="604" s="1"/>
  <c r="K20" i="604" s="1"/>
  <c r="E21" i="604"/>
  <c r="I21" i="604" s="1"/>
  <c r="J21" i="604" s="1"/>
  <c r="K21" i="604" s="1"/>
  <c r="E22" i="604"/>
  <c r="I22" i="604" s="1"/>
  <c r="J22" i="604" s="1"/>
  <c r="K22" i="604" s="1"/>
  <c r="E23" i="604"/>
  <c r="I23" i="604" s="1"/>
  <c r="J23" i="604" s="1"/>
  <c r="K23" i="604" s="1"/>
  <c r="E24" i="604"/>
  <c r="I24" i="604" s="1"/>
  <c r="J24" i="604" s="1"/>
  <c r="K24" i="604" s="1"/>
  <c r="E25" i="604"/>
  <c r="I25" i="604" s="1"/>
  <c r="J25" i="604" s="1"/>
  <c r="K25" i="604" s="1"/>
  <c r="E26" i="604"/>
  <c r="I26" i="604" s="1"/>
  <c r="J26" i="604" s="1"/>
  <c r="K26" i="604" s="1"/>
  <c r="E27" i="604"/>
  <c r="I27" i="604" s="1"/>
  <c r="J27" i="604" s="1"/>
  <c r="K27" i="604" s="1"/>
  <c r="E28" i="604"/>
  <c r="I28" i="604" s="1"/>
  <c r="J28" i="604" s="1"/>
  <c r="K28" i="604" s="1"/>
  <c r="E6" i="604"/>
  <c r="I6" i="604" s="1"/>
  <c r="J6" i="604" s="1"/>
  <c r="J269" i="604" l="1"/>
  <c r="K269" i="604" s="1"/>
  <c r="K247" i="604"/>
  <c r="J327" i="604"/>
  <c r="K6" i="604"/>
  <c r="K244" i="604" s="1"/>
  <c r="J244" i="604"/>
  <c r="I327" i="604"/>
  <c r="E327" i="604"/>
  <c r="I244" i="604"/>
  <c r="E244" i="604"/>
  <c r="K327" i="604" l="1"/>
</calcChain>
</file>

<file path=xl/sharedStrings.xml><?xml version="1.0" encoding="utf-8"?>
<sst xmlns="http://schemas.openxmlformats.org/spreadsheetml/2006/main" count="1127" uniqueCount="633">
  <si>
    <t>1.6</t>
  </si>
  <si>
    <t>Mato vnt.</t>
  </si>
  <si>
    <t>1.12</t>
  </si>
  <si>
    <t>1.15</t>
  </si>
  <si>
    <t>1.22</t>
  </si>
  <si>
    <t>1.26</t>
  </si>
  <si>
    <t>1.35</t>
  </si>
  <si>
    <t>1.7</t>
  </si>
  <si>
    <t>1.8</t>
  </si>
  <si>
    <t>Pirkimo objekto dalies ir eilės numeris</t>
  </si>
  <si>
    <t>Gamintojas</t>
  </si>
  <si>
    <t>vnt.</t>
  </si>
  <si>
    <t>Visos 1 pirkimo objekto dalies suma:</t>
  </si>
  <si>
    <t>Visos 2 pirkimo objekto dalies suma:</t>
  </si>
  <si>
    <t>Prekės pavadinimas, trumpas aprašymas ir būtini techniniai parametrai</t>
  </si>
  <si>
    <t xml:space="preserve">    </t>
  </si>
  <si>
    <t>1.1</t>
  </si>
  <si>
    <t>1.2</t>
  </si>
  <si>
    <t>1.3</t>
  </si>
  <si>
    <t>1.4</t>
  </si>
  <si>
    <t>1.5</t>
  </si>
  <si>
    <t>1.9</t>
  </si>
  <si>
    <t>1.10</t>
  </si>
  <si>
    <t>1.11</t>
  </si>
  <si>
    <t>1.13</t>
  </si>
  <si>
    <t>1.14</t>
  </si>
  <si>
    <t>1.16</t>
  </si>
  <si>
    <t>1.17</t>
  </si>
  <si>
    <t>1.18</t>
  </si>
  <si>
    <t>1.19</t>
  </si>
  <si>
    <t>1.20</t>
  </si>
  <si>
    <t>1.21</t>
  </si>
  <si>
    <t>1.23</t>
  </si>
  <si>
    <t>1.24</t>
  </si>
  <si>
    <t>1.25</t>
  </si>
  <si>
    <t>1.28</t>
  </si>
  <si>
    <t>1.29</t>
  </si>
  <si>
    <t>1.30</t>
  </si>
  <si>
    <t>1.31</t>
  </si>
  <si>
    <t>1.32</t>
  </si>
  <si>
    <t>1.33</t>
  </si>
  <si>
    <t>1.34</t>
  </si>
  <si>
    <t>Trepanas su centratoriumi, susidedantis iš 3 dalių: trepano, centratoriaus šerdies ir trepano fiksatoriaus prasriegtu galu su AO jungtimi. Skirtas 3,5 ir 4,0 mm skersmens sraigtų šalinimui.</t>
  </si>
  <si>
    <t>DHS pertrochanterinės plokštelės, skirtos šlaunikaulio osteotomijai. Galimi pasirinkimo kampai: 90°, 100°, 110°, 120°, 130°, 135°, 140°, 145°, 150°. Kaklelio ilgis 20 ± 1,0 mm. Pagamintos iš medicininio plieno.</t>
  </si>
  <si>
    <t>Kiršnerio viela, kurios vienas galas užaštrintas, troakaro formos, skersmuo 1,5-1,8 mm</t>
  </si>
  <si>
    <t>Grąžtas kaniuliuotas  4,5 mm diametro</t>
  </si>
  <si>
    <t>3/56</t>
  </si>
  <si>
    <t>4/67</t>
  </si>
  <si>
    <t>5/75</t>
  </si>
  <si>
    <t>2/47</t>
  </si>
  <si>
    <t>3/55</t>
  </si>
  <si>
    <t>4/68</t>
  </si>
  <si>
    <t>5/77</t>
  </si>
  <si>
    <t>12/50</t>
  </si>
  <si>
    <t>3/90</t>
  </si>
  <si>
    <t>4/124</t>
  </si>
  <si>
    <t>5/114</t>
  </si>
  <si>
    <t>5/142</t>
  </si>
  <si>
    <t>6/160</t>
  </si>
  <si>
    <t>7/178</t>
  </si>
  <si>
    <t>8/196</t>
  </si>
  <si>
    <t>7/110</t>
  </si>
  <si>
    <t>8/120</t>
  </si>
  <si>
    <t>10/277</t>
  </si>
  <si>
    <t>12/313</t>
  </si>
  <si>
    <t>14/349</t>
  </si>
  <si>
    <t>16/385</t>
  </si>
  <si>
    <t>11/276</t>
  </si>
  <si>
    <t>13/316</t>
  </si>
  <si>
    <t>10/160</t>
  </si>
  <si>
    <t>12/185</t>
  </si>
  <si>
    <t>10/194</t>
  </si>
  <si>
    <t>12/220</t>
  </si>
  <si>
    <t>11/158</t>
  </si>
  <si>
    <t>13/184</t>
  </si>
  <si>
    <t>15/210</t>
  </si>
  <si>
    <t>17/236</t>
  </si>
  <si>
    <t>19/262</t>
  </si>
  <si>
    <t>21/288</t>
  </si>
  <si>
    <t>Grąžtas kaniuliuotas  3,2 mm diametro</t>
  </si>
  <si>
    <t>Sriegiklis kaniuliuotas 7,0 mm diametro, 230 mm ilgio</t>
  </si>
  <si>
    <t>Atsuktuvas su konusiniu sriegiu, su AO jungtimi, skirtas 2,7 mm, 3,5 mm ir 4,0 mm skersmens sraigtų ištraukimui.</t>
  </si>
  <si>
    <t>Atsuktuvas su konusiniu sriegiu, su AO jungtimi, skirtas 4,5 mm, 5,0 mm, 6,5 mm ir 7,0 mm skersmens sraigtų ištraukimui.</t>
  </si>
  <si>
    <t>Atsuktuvas su vidiniu reversiniu sriegiu, su AO jungtimi, skirtas 3,5 mm ir 4,0 mm skersmens sraigtų ištraukimui.</t>
  </si>
  <si>
    <t xml:space="preserve">Grąžtas, 3,5 mm skersmens, skirtas sraigto galvučių gręžimui. </t>
  </si>
  <si>
    <t>Rankena T formos su greitojo perjungimo AO mechanizmu, Ilgis 160 ± 5 mm.</t>
  </si>
  <si>
    <t>Atsuktuvas kaniuliuotas šešiakampėms sraigto galvutėms sukti.</t>
  </si>
  <si>
    <t>35-95 (kas 5 mm)</t>
  </si>
  <si>
    <t>Kiršnerio viela, kurios vienas galas užaštrintas, troakaro formos, ilgis 300-320 mm, skersmuo 0,9-1 mm</t>
  </si>
  <si>
    <t>10-40 mm (kas 2 mm)</t>
  </si>
  <si>
    <t>10-60 mm (kas 2 mm)</t>
  </si>
  <si>
    <t>65-90 mm (kas 5 mm)</t>
  </si>
  <si>
    <t>65-95 mm (kas 5 mm)</t>
  </si>
  <si>
    <t>14-60 mm (kas 2 mm)</t>
  </si>
  <si>
    <t>65-115 mm (kas 5 mm)</t>
  </si>
  <si>
    <t>Sraigtas kortikalinis 4,5 mm diametro, sukamas atsuktuvu su šešiakampio formos galu; sraigto ilgis mm:</t>
  </si>
  <si>
    <t>Sraigtas kortikalinis 3,5 mm diametro, sukamas atsuktuvu su šešiakampio formos galu, sraigto ilgis mm:</t>
  </si>
  <si>
    <t>Sraigtas spongiozinis 6,5 mm diametro, sukamas atsuktuvu su šešiakampio formos galu, įsriegtos  dalies ilgis 16 mm, sraigto ilgis mm:</t>
  </si>
  <si>
    <t>Sraigtas spongiozinis 6,5 mm diametro, sukamas atsuktuvu su šešiakampio formos galu, įsriegtos dalies ilgis 32 mm, sraigto ilgis mm:</t>
  </si>
  <si>
    <t>Sraigtas spongiozinis 6,5 mm diametro, sukamas atsuktuvu su šešiakampio formos galu, sriegis per  visą sraigto ilgį, sraigto ilgis mm:</t>
  </si>
  <si>
    <t>Sraigtas navikuliarinis 4,0 mm diametro, sukamas atsuktuvu su šešiakampio formos galu, daliniu  sriegiu, sraigto ilgis mm:</t>
  </si>
  <si>
    <t>Sraigtas maleoliarinis 4,5 mm diametro, sukamas atsuktuvu su šešiakampio formos galu, daliniu  sriegiu, savisriegis, sraigto ilgis mm:</t>
  </si>
  <si>
    <t>Sraigtas kaniuliuotas  4.5 mm diametro, su daliniu sriegiu, sukamas atsuktuvu su šešiakampio formos galu, sraigto ilgis mm</t>
  </si>
  <si>
    <t>Sraigtas kaniuliuotas 7,0 mm diametro, sukamas atsuktuvu su šešiakampio formos galu, įsriegtos   dalies ilgis16 mm, sraigto ilgis mm:</t>
  </si>
  <si>
    <t>Kaniuliuoti kompresiniai sraigtai, dvigubo skirtingo sriegio, distalinės dalies diametras 3,0 mm, proksimalinės dalies diametras 4,0 mm, savisriegiai, pagaminti iš titano, sraigto ilgis mm:</t>
  </si>
  <si>
    <t>Kaniuliuotos titaninės kabutės. Įkalamosios dalies profilis su įkirtomis stabiliai fiksacijai. Būtini dydžiai:</t>
  </si>
  <si>
    <t>Siaura, tiesi kompresinė plokštelė 4 mm storio, 12 mm pločio, tinkanti 4,5 mm sraigtams, kiaurymių skaičius plokštelėje:</t>
  </si>
  <si>
    <t>Plati, stora kompresinė plokštelė 4,5-5 mm storio, 16 mm pločio, tinkanti 4,5 mm sraigtams, kiaurymių skaičius plokštelėje:</t>
  </si>
  <si>
    <t>Maža kompresinė plokštelė 3 mm storio, 10 mm pločio, tinkanti 3,5 mm sraigtams, kiaurymių skaičius plokštelėje:</t>
  </si>
  <si>
    <t>Rekontrukcinė plokštelė, tiesi, 2,5 mm storio ir 10 mm pločio, tinkanti 3,5 mm sraigtams, kiaurymių skaičius plokštelėje:</t>
  </si>
  <si>
    <t>Plati  plokštelė 2,5 mm storio, 16 mm pločio, tinkanti 4,5 mm sraigtams, kiaurymių skaičius plokštelėje:</t>
  </si>
  <si>
    <t>Plokštelė, anatomiškai išlenkta proksimaliniam žastikaulio galui fiksuoti, kiaurymių skaičius plokštelėje:</t>
  </si>
  <si>
    <t>Plokštelė, anatomiškai išlenkta proksimaliniam blauzdikaulio galui fiksuoti, kairės pusės, kiaurymių skaičius plokštelėje:</t>
  </si>
  <si>
    <t>Plokštelė, anatomiškai išlenkta proksimaliniam blauzdikaulio galui fiksuoti, dešinės pusės, kiaurymių skaičius plokštelėje:</t>
  </si>
  <si>
    <t>Plokštelė, "V" formos,anatomiškai išlenkta distaliniam blauzdikaulio galui fiksuoti, dešinės pusės, kiaurymių skaičius plokštelėje:</t>
  </si>
  <si>
    <t>Plokštelė tubuliarinė 1/3, tinkanti 3,5 mm diametro sraigtams, kiaurymių skaičius plokštelėje:</t>
  </si>
  <si>
    <t>Rekonstrukcinė S formos raktikaulio plokštelė, kairės pusės, tinkanti 3,5 ir 4,0 mm diametro sraigtams, kiaurymių skaičius plokštelėje:</t>
  </si>
  <si>
    <t>Rekonstrukcinė S formos raktikaulio plokštelė, dešinės pusės, tinkanti 3,5 ir 4,0 mm diametro sraigtams, kiaurymių skaičius plokštelėje:</t>
  </si>
  <si>
    <t>Plokštelė "L" formos, tinkanti 4,5 mm diametro sraigtams, kairės pusės, kiaurymių skaičius plokštelėje:</t>
  </si>
  <si>
    <t>Plokštelė "L" formos, tinkanti 4,5 mm diametro sraigtams, dešinės pusės, kiaurymių skaičius plokštelėje:</t>
  </si>
  <si>
    <t>Plokštelė kobros formos, kiaurymių skaičius plokštelėje:</t>
  </si>
  <si>
    <t>DCS kondiliarinė 95 laipsnių plokštelė, kiaurymių skaičius plokštelėje:</t>
  </si>
  <si>
    <t>DHS pertrochanterinė 135 laipsnių plokštelė, kiaurymių skaičius plokštelėje:</t>
  </si>
  <si>
    <t>DHS/DCS sraigtas, įsriegtos sraigto dalies ilgis 22 mm, sraigto ilgis mm:</t>
  </si>
  <si>
    <t>Cirkliažinė viela ritinėliuose po 5 m, vielos skersmuo mm:</t>
  </si>
  <si>
    <t>6/ 94</t>
  </si>
  <si>
    <t xml:space="preserve">  5/ 80</t>
  </si>
  <si>
    <t xml:space="preserve">  7/106</t>
  </si>
  <si>
    <t xml:space="preserve">  9/132</t>
  </si>
  <si>
    <t xml:space="preserve">  8/168</t>
  </si>
  <si>
    <t xml:space="preserve">  6/142</t>
  </si>
  <si>
    <t xml:space="preserve">  4/116</t>
  </si>
  <si>
    <t xml:space="preserve">  4/ 81</t>
  </si>
  <si>
    <t xml:space="preserve">  6/107</t>
  </si>
  <si>
    <t xml:space="preserve">  8/132</t>
  </si>
  <si>
    <t xml:space="preserve">  5/156</t>
  </si>
  <si>
    <t xml:space="preserve">  7/196</t>
  </si>
  <si>
    <t xml:space="preserve">  9/236</t>
  </si>
  <si>
    <t xml:space="preserve">  2/133</t>
  </si>
  <si>
    <t xml:space="preserve">  4/169</t>
  </si>
  <si>
    <t xml:space="preserve">  6/205</t>
  </si>
  <si>
    <t xml:space="preserve">  8/241</t>
  </si>
  <si>
    <t xml:space="preserve">130° ploštelė  Kiaurymių skaičius/plokštelės ilgis mm ± 1,0 mm. Pasirinkimui būtini dydžiai: </t>
  </si>
  <si>
    <t xml:space="preserve">3/ 55                                                                                       4/ 76                                                                                     6/102                                                                                   8/127      </t>
  </si>
  <si>
    <t>DHS sraigtas, skirtas šlaunikaulio osteotomijos DHS pertrochanterinei plokštelei, sraigto diametras 9,5 ± 0,2 mm,  įsriegiamos dalies ilgis 12,7± 0,2 mm. Sraigto ilgis, mm</t>
  </si>
  <si>
    <t>Prekės pavdinimas, kiekis pakuotėje (kaip bus rašoma sąskaitoje)  ir REF kodas</t>
  </si>
  <si>
    <t xml:space="preserve">3 metų poreikio PVM suma, € </t>
  </si>
  <si>
    <t xml:space="preserve"> Užsakymai ir sąskaitos elektroniniu formatu per SKS privaloma, brūkšniniai kodai privalomi</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</si>
  <si>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</si>
  <si>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</si>
  <si>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</si>
  <si>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</si>
  <si>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</si>
  <si>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</si>
  <si>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</si>
  <si>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</si>
  <si>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</si>
  <si>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</si>
  <si>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</si>
  <si>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</si>
  <si>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</si>
  <si>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</si>
  <si>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</si>
  <si>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</si>
  <si>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</si>
  <si>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</si>
  <si>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</si>
  <si>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</si>
  <si>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</si>
  <si>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</si>
  <si>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</si>
  <si>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1.2.1</t>
  </si>
  <si>
    <t>1.2.2</t>
  </si>
  <si>
    <t>1.2.3</t>
  </si>
  <si>
    <t>1.2.4</t>
  </si>
  <si>
    <t>1.2.5</t>
  </si>
  <si>
    <t>1.2.6</t>
  </si>
  <si>
    <t>1.2.7</t>
  </si>
  <si>
    <t>1.3.1</t>
  </si>
  <si>
    <t>1.3.2</t>
  </si>
  <si>
    <t>1.3.3</t>
  </si>
  <si>
    <t>1.3.4</t>
  </si>
  <si>
    <t>1.3.5</t>
  </si>
  <si>
    <t>1.3.6</t>
  </si>
  <si>
    <t>1.3.7</t>
  </si>
  <si>
    <t>1.3.8</t>
  </si>
  <si>
    <t>1.3.9</t>
  </si>
  <si>
    <t>1.3.10</t>
  </si>
  <si>
    <t>1.3.11</t>
  </si>
  <si>
    <t>1.3.12</t>
  </si>
  <si>
    <t>1.3.13</t>
  </si>
  <si>
    <t>1.3.14</t>
  </si>
  <si>
    <t>1.4.1</t>
  </si>
  <si>
    <t>1.4.2</t>
  </si>
  <si>
    <t>1.4.3</t>
  </si>
  <si>
    <t>1.4.4</t>
  </si>
  <si>
    <t>1.4.5</t>
  </si>
  <si>
    <t>1.4.6</t>
  </si>
  <si>
    <t>1.4.7</t>
  </si>
  <si>
    <t>1.4.8</t>
  </si>
  <si>
    <t>1.4.9</t>
  </si>
  <si>
    <t>1.4.10</t>
  </si>
  <si>
    <t>1.4.11</t>
  </si>
  <si>
    <t>1.4.12</t>
  </si>
  <si>
    <t>1.5.1</t>
  </si>
  <si>
    <t>1.5.2</t>
  </si>
  <si>
    <t>1.5.3</t>
  </si>
  <si>
    <t>1.5.4</t>
  </si>
  <si>
    <t>1.5.5</t>
  </si>
  <si>
    <t>1.5.6</t>
  </si>
  <si>
    <t>1.5.7</t>
  </si>
  <si>
    <t>1.5.8</t>
  </si>
  <si>
    <t>1.5.9</t>
  </si>
  <si>
    <t>1.5.10</t>
  </si>
  <si>
    <t>1.5.11</t>
  </si>
  <si>
    <t>1.6.1</t>
  </si>
  <si>
    <t>1.6.2</t>
  </si>
  <si>
    <t>1.6.3</t>
  </si>
  <si>
    <t>1.6.4</t>
  </si>
  <si>
    <t>1.6.5</t>
  </si>
  <si>
    <t>1.6.6</t>
  </si>
  <si>
    <t>1.6.7</t>
  </si>
  <si>
    <t>1.6.8</t>
  </si>
  <si>
    <t>1.6.9</t>
  </si>
  <si>
    <t>1.6.10</t>
  </si>
  <si>
    <t>1.6.11</t>
  </si>
  <si>
    <t>1.7.1</t>
  </si>
  <si>
    <t>1.7.2</t>
  </si>
  <si>
    <t>1.7.3</t>
  </si>
  <si>
    <t>1.7.4</t>
  </si>
  <si>
    <t>1.7.5</t>
  </si>
  <si>
    <t>1.7.6</t>
  </si>
  <si>
    <t>1.7.7</t>
  </si>
  <si>
    <t>1.7.8</t>
  </si>
  <si>
    <t>1.7.9</t>
  </si>
  <si>
    <t>1.8.1</t>
  </si>
  <si>
    <t>1.8.2</t>
  </si>
  <si>
    <t>1.8.3</t>
  </si>
  <si>
    <t>1.8.4</t>
  </si>
  <si>
    <t>1.8.5</t>
  </si>
  <si>
    <t>1.8.6</t>
  </si>
  <si>
    <t>1.9.1</t>
  </si>
  <si>
    <t>1.9.2</t>
  </si>
  <si>
    <t>1.9.3</t>
  </si>
  <si>
    <t>1.9.4</t>
  </si>
  <si>
    <t>1.9.5</t>
  </si>
  <si>
    <t>1.10.1</t>
  </si>
  <si>
    <t>1.10.2</t>
  </si>
  <si>
    <t>1.10.3</t>
  </si>
  <si>
    <t>1.10.4</t>
  </si>
  <si>
    <t>1.10.5</t>
  </si>
  <si>
    <t>1.10.6</t>
  </si>
  <si>
    <t>1.10.7</t>
  </si>
  <si>
    <t>1.10.8</t>
  </si>
  <si>
    <t>1.10.9</t>
  </si>
  <si>
    <t>1.10.10</t>
  </si>
  <si>
    <t>1.10.11</t>
  </si>
  <si>
    <t>1.10.12</t>
  </si>
  <si>
    <t>1.10.13</t>
  </si>
  <si>
    <t>1.10.14</t>
  </si>
  <si>
    <t>1.10.15</t>
  </si>
  <si>
    <t>1.11.1</t>
  </si>
  <si>
    <t>1.11.2</t>
  </si>
  <si>
    <t>1.11.3</t>
  </si>
  <si>
    <t>1.11.4</t>
  </si>
  <si>
    <t>1.11.5</t>
  </si>
  <si>
    <t>1.11.6</t>
  </si>
  <si>
    <t>1.11.7</t>
  </si>
  <si>
    <t>1.11.8</t>
  </si>
  <si>
    <t>1.11.9</t>
  </si>
  <si>
    <t>1.11.10</t>
  </si>
  <si>
    <t>1.11.11</t>
  </si>
  <si>
    <t>1.11.12</t>
  </si>
  <si>
    <t>1.11.13</t>
  </si>
  <si>
    <t>1.12.1</t>
  </si>
  <si>
    <t>1.12.2</t>
  </si>
  <si>
    <t>1.12.3</t>
  </si>
  <si>
    <t>1.13.1</t>
  </si>
  <si>
    <t>1.13.2</t>
  </si>
  <si>
    <t>1.13.3</t>
  </si>
  <si>
    <t>1.13.4</t>
  </si>
  <si>
    <t>1.13.5</t>
  </si>
  <si>
    <t>1.13.6</t>
  </si>
  <si>
    <t>1.14.1</t>
  </si>
  <si>
    <t>1.14.2</t>
  </si>
  <si>
    <t>1.14.3</t>
  </si>
  <si>
    <t>1.14.4</t>
  </si>
  <si>
    <t>1.15.1</t>
  </si>
  <si>
    <t>1.15.2</t>
  </si>
  <si>
    <t>1.15.3</t>
  </si>
  <si>
    <t>1.16.1</t>
  </si>
  <si>
    <t>1.16.2</t>
  </si>
  <si>
    <t>1.16.3</t>
  </si>
  <si>
    <t>1.16.4</t>
  </si>
  <si>
    <t>1.16.5</t>
  </si>
  <si>
    <t>1.17.1</t>
  </si>
  <si>
    <t>1.17.2</t>
  </si>
  <si>
    <t>1.17.3</t>
  </si>
  <si>
    <t>1.17.4</t>
  </si>
  <si>
    <t>1.18.1</t>
  </si>
  <si>
    <t>1.18.2</t>
  </si>
  <si>
    <t>1.18.3</t>
  </si>
  <si>
    <t>1.19.1</t>
  </si>
  <si>
    <t>1.19.2</t>
  </si>
  <si>
    <t>1.19.3</t>
  </si>
  <si>
    <t>1.20.1</t>
  </si>
  <si>
    <t>1.20.2</t>
  </si>
  <si>
    <t>1.21.1</t>
  </si>
  <si>
    <t>1.21.2</t>
  </si>
  <si>
    <t>1.21.3</t>
  </si>
  <si>
    <t>1.21.4</t>
  </si>
  <si>
    <t>1.22.1</t>
  </si>
  <si>
    <t>1.22.2</t>
  </si>
  <si>
    <t>1.22.3</t>
  </si>
  <si>
    <t>1.23.1</t>
  </si>
  <si>
    <t>1.23.2</t>
  </si>
  <si>
    <t>1.23.3</t>
  </si>
  <si>
    <t>1.24.1</t>
  </si>
  <si>
    <t>1.24.2</t>
  </si>
  <si>
    <t>1.24.3</t>
  </si>
  <si>
    <t>1.24.4</t>
  </si>
  <si>
    <t>1.25.1</t>
  </si>
  <si>
    <t>1.25.2</t>
  </si>
  <si>
    <t>1.25.3</t>
  </si>
  <si>
    <t>1.25.4</t>
  </si>
  <si>
    <t>1.27.1</t>
  </si>
  <si>
    <t>1.27.2</t>
  </si>
  <si>
    <t>1.27.3</t>
  </si>
  <si>
    <t>1.28.1</t>
  </si>
  <si>
    <t>1.28.2</t>
  </si>
  <si>
    <t>1.28.3</t>
  </si>
  <si>
    <t>1.28.4</t>
  </si>
  <si>
    <t>1.28.5</t>
  </si>
  <si>
    <t>1.28.6</t>
  </si>
  <si>
    <t>1.28.7</t>
  </si>
  <si>
    <t>1.28.8</t>
  </si>
  <si>
    <t>1.28.9</t>
  </si>
  <si>
    <t>1.28.10</t>
  </si>
  <si>
    <t>1.28.11</t>
  </si>
  <si>
    <t>1.29.1</t>
  </si>
  <si>
    <t>1.29.2</t>
  </si>
  <si>
    <t>1.30.1</t>
  </si>
  <si>
    <t>1.30.2</t>
  </si>
  <si>
    <t>1.30.3</t>
  </si>
  <si>
    <t>1.30.4</t>
  </si>
  <si>
    <t>1.30.5</t>
  </si>
  <si>
    <t>1.31.1</t>
  </si>
  <si>
    <t>1.32.1</t>
  </si>
  <si>
    <t>1.35.1</t>
  </si>
  <si>
    <t>1.35.2</t>
  </si>
  <si>
    <t>1.35.3</t>
  </si>
  <si>
    <t>1.35.4</t>
  </si>
  <si>
    <t>2.1</t>
  </si>
  <si>
    <t>2.1.1</t>
  </si>
  <si>
    <t>2.2</t>
  </si>
  <si>
    <t>2.2.1</t>
  </si>
  <si>
    <t>2.3</t>
  </si>
  <si>
    <t>2.3.1</t>
  </si>
  <si>
    <t>2.3.2</t>
  </si>
  <si>
    <t>2.4</t>
  </si>
  <si>
    <t>2.4.1</t>
  </si>
  <si>
    <t>2.4.2</t>
  </si>
  <si>
    <t>2.5</t>
  </si>
  <si>
    <t>2.5.1</t>
  </si>
  <si>
    <t>2.5.2</t>
  </si>
  <si>
    <t>2.6</t>
  </si>
  <si>
    <t>2.6.1</t>
  </si>
  <si>
    <t>2.6.2</t>
  </si>
  <si>
    <t>2.6.3</t>
  </si>
  <si>
    <t>2.7</t>
  </si>
  <si>
    <t>2.7.1</t>
  </si>
  <si>
    <t>2.7.2</t>
  </si>
  <si>
    <t>2.7.3</t>
  </si>
  <si>
    <t>2.7.4</t>
  </si>
  <si>
    <t>2.8</t>
  </si>
  <si>
    <t>2.8.1</t>
  </si>
  <si>
    <t>2.9</t>
  </si>
  <si>
    <t>2.9.1</t>
  </si>
  <si>
    <t>2.9.2</t>
  </si>
  <si>
    <t>2.10</t>
  </si>
  <si>
    <t>2.10.1</t>
  </si>
  <si>
    <t>2.10.2</t>
  </si>
  <si>
    <t>2.10.3</t>
  </si>
  <si>
    <t>2.10.4</t>
  </si>
  <si>
    <t>2.10.5</t>
  </si>
  <si>
    <t>2.10.6</t>
  </si>
  <si>
    <t>2.10.7</t>
  </si>
  <si>
    <t>2.11</t>
  </si>
  <si>
    <t>2.11.1</t>
  </si>
  <si>
    <t>2.11.2</t>
  </si>
  <si>
    <t>2.11.3</t>
  </si>
  <si>
    <t>2.11.4</t>
  </si>
  <si>
    <t>2.12</t>
  </si>
  <si>
    <t>2.12.1</t>
  </si>
  <si>
    <t>2.12.2</t>
  </si>
  <si>
    <t>2.12.3</t>
  </si>
  <si>
    <t>2.13</t>
  </si>
  <si>
    <t>2.13.1</t>
  </si>
  <si>
    <t>2.13.2</t>
  </si>
  <si>
    <t>2.13.3</t>
  </si>
  <si>
    <t>2.13.4</t>
  </si>
  <si>
    <t>2.13.5</t>
  </si>
  <si>
    <t>2.13.6</t>
  </si>
  <si>
    <t>2.13.7</t>
  </si>
  <si>
    <t>2.13.8</t>
  </si>
  <si>
    <t>2.14</t>
  </si>
  <si>
    <t>2.14.1</t>
  </si>
  <si>
    <t>2.14.2</t>
  </si>
  <si>
    <t>2.14.3</t>
  </si>
  <si>
    <t>2.14.4</t>
  </si>
  <si>
    <t>2.14.5</t>
  </si>
  <si>
    <t>2.15</t>
  </si>
  <si>
    <t>2.15.1</t>
  </si>
  <si>
    <t>2.15.2</t>
  </si>
  <si>
    <t>2.15.3</t>
  </si>
  <si>
    <t>2.15.4</t>
  </si>
  <si>
    <t>2.15.5</t>
  </si>
  <si>
    <t>2.16</t>
  </si>
  <si>
    <t>2.16.1</t>
  </si>
  <si>
    <t>2.16.2</t>
  </si>
  <si>
    <t>2.16.3</t>
  </si>
  <si>
    <t>2.16.4</t>
  </si>
  <si>
    <t>2.16.5</t>
  </si>
  <si>
    <t>2.17</t>
  </si>
  <si>
    <t>2.17.1</t>
  </si>
  <si>
    <t>2.17.2</t>
  </si>
  <si>
    <t>2.17.3</t>
  </si>
  <si>
    <t>2.17.4</t>
  </si>
  <si>
    <t>2.17.5</t>
  </si>
  <si>
    <t>2.17.6</t>
  </si>
  <si>
    <t>2.17.7</t>
  </si>
  <si>
    <t>2.17.8</t>
  </si>
  <si>
    <t>2.17.9</t>
  </si>
  <si>
    <t>3 metų poreikio suma su PVM, €</t>
  </si>
  <si>
    <t>3 metų poreikio suma be PVM, €</t>
  </si>
  <si>
    <t xml:space="preserve">Orientacinis poreikis 1  metams </t>
  </si>
  <si>
    <t xml:space="preserve">Orientacinis poreikis 3 metams </t>
  </si>
  <si>
    <r>
      <t>Vieno mato vnt. kaina be PVM,</t>
    </r>
    <r>
      <rPr>
        <sz val="10"/>
        <rFont val="Times New Roman"/>
        <family val="1"/>
        <charset val="186"/>
      </rPr>
      <t xml:space="preserve"> €</t>
    </r>
  </si>
  <si>
    <t>Atstumas tarp kojyčių 20 ± 0,05 mm</t>
  </si>
  <si>
    <t>Atstumas tarp kojyčių 25 ± 0,05 mm</t>
  </si>
  <si>
    <t>Atstumas tarp kojyčių 30 ± 0,05 mm</t>
  </si>
  <si>
    <r>
      <t>Užrakinamoms plokštelėms tinkantys</t>
    </r>
    <r>
      <rPr>
        <b/>
        <sz val="10"/>
        <rFont val="Times New Roman"/>
        <family val="1"/>
        <charset val="186"/>
      </rPr>
      <t xml:space="preserve"> 2.4 mm diametro užrakinami kortikaliniai sraigtai</t>
    </r>
    <r>
      <rPr>
        <sz val="10"/>
        <rFont val="Times New Roman"/>
        <family val="1"/>
        <charset val="186"/>
      </rPr>
      <t>, dvejopų sriegių (užsriegta ir sraigto galvutė), savisriegiai, sukami heksagonaliniu atsuktuvu. Pagaminti iš titano.</t>
    </r>
  </si>
  <si>
    <r>
      <t xml:space="preserve">Užrakinamoms plokštelėms tinkantys </t>
    </r>
    <r>
      <rPr>
        <b/>
        <sz val="10"/>
        <rFont val="Times New Roman"/>
        <family val="1"/>
        <charset val="186"/>
      </rPr>
      <t>2.4 mm diametro užrakinami kintamo arba fiksuoto kampo kortikaliniai sraigtai</t>
    </r>
    <r>
      <rPr>
        <sz val="10"/>
        <rFont val="Times New Roman"/>
        <family val="1"/>
        <charset val="186"/>
      </rPr>
      <t xml:space="preserve">, dvejopų sriegių (užsriegta ir sraigto galvutė, su įkirtomis), savisriegiai, sukami T8 žvaigždutės formos atsuktuvu. Pagaminti iš titano. </t>
    </r>
  </si>
  <si>
    <r>
      <t>Užrakinamoms plokštelėms tinkantys</t>
    </r>
    <r>
      <rPr>
        <b/>
        <sz val="10"/>
        <rFont val="Times New Roman"/>
        <family val="1"/>
        <charset val="186"/>
      </rPr>
      <t xml:space="preserve"> 3.5 mm diametro skersmens, užrakinami kortikaliniai sraigtai</t>
    </r>
    <r>
      <rPr>
        <sz val="10"/>
        <rFont val="Times New Roman"/>
        <family val="1"/>
        <charset val="186"/>
      </rPr>
      <t>, dvejopų sriegių (užsriegta ir sraigto galvutė), savisriegiai, sukami heksagonaliniu atsuktuvu. Pagaminti iš titano.</t>
    </r>
  </si>
  <si>
    <r>
      <t>Užrakinamoms plokštelėms tinkantys</t>
    </r>
    <r>
      <rPr>
        <b/>
        <sz val="10"/>
        <rFont val="Times New Roman"/>
        <family val="1"/>
        <charset val="186"/>
      </rPr>
      <t xml:space="preserve"> 3.5 mm diametro užrakinami kintamo arba fiksuoto kampo kortikaliniai sraigtai</t>
    </r>
    <r>
      <rPr>
        <sz val="10"/>
        <rFont val="Times New Roman"/>
        <family val="1"/>
        <charset val="186"/>
      </rPr>
      <t xml:space="preserve">, dvejopų sriegių (užsriegta ir sraigto galvutė, su įkirtomis), savisriegiai, sukami T15 žvaigždutės formos atsuktuvu. Pagaminti iš titano. </t>
    </r>
  </si>
  <si>
    <r>
      <t>Užrakinamoms plokštelėms tinkantys</t>
    </r>
    <r>
      <rPr>
        <b/>
        <sz val="10"/>
        <rFont val="Times New Roman"/>
        <family val="1"/>
        <charset val="186"/>
      </rPr>
      <t xml:space="preserve"> 5.0 mm diametro užrakinami kintamo arba fiksuoto kampo kortikaliniai sraigtai</t>
    </r>
    <r>
      <rPr>
        <sz val="10"/>
        <rFont val="Times New Roman"/>
        <family val="1"/>
        <charset val="186"/>
      </rPr>
      <t>, dvejopų sriegių (užsriegta ir sraigto galvutė), savisriegiai, sukami heksagonaliniu atsuktuvu. Pagaminti iš medicininio plieno arba titano.</t>
    </r>
  </si>
  <si>
    <r>
      <rPr>
        <b/>
        <sz val="10"/>
        <rFont val="Times New Roman"/>
        <family val="1"/>
        <charset val="186"/>
      </rPr>
      <t xml:space="preserve">Distalinio stipinkaulio galo volarinė </t>
    </r>
    <r>
      <rPr>
        <sz val="10"/>
        <rFont val="Times New Roman"/>
        <family val="1"/>
        <charset val="186"/>
      </rPr>
      <t>kintamo arba fiksuoto kampo užrakinama 2,4 mm sistemos plokštelė, "galvoje" turinti ne mažiau kaip 7 kiaurymes sraigtams ir ne mažiau kaip 4 kiaurymes Kiršnerio vielai. Plokštelės storis 1,8 mm. Proksimalinėje dalyje plokštelė smailėjančios trikampės formos, suteikianti galimybę minimalios invazijos operavimo technikai. Kairės ir dešinės pusės. Proksimalinėje dalyje užrakinamomis "kombi" kiaurymėmis, tinkančiomis 2,4 mm užrakinamiems ir 2,7 mm kortikaliniams sraigtams. Pagaminta iš titano. Kiaurymių skaičius/ilgis mm ± 1,0 mm. Pasirinkimui būtini dydžiai:</t>
    </r>
  </si>
  <si>
    <r>
      <rPr>
        <b/>
        <sz val="10"/>
        <rFont val="Times New Roman"/>
        <family val="1"/>
        <charset val="186"/>
      </rPr>
      <t>Distalinio stipinkaulio galo volarinė</t>
    </r>
    <r>
      <rPr>
        <sz val="10"/>
        <rFont val="Times New Roman"/>
        <family val="1"/>
        <charset val="186"/>
      </rPr>
      <t xml:space="preserve"> kintamo arba fiksuoto kampo užrakinama plokštelė, distalinėje dalyje rantytoje "galvoje" turinti ne mažiau kaip 7 kiaurymes sraigtams ir ne mažiau kaip 4 kiaurymes Kiršnerio vielai. Plokštelės storis 1,8 mm, plotis distalinėje dalyje 25 ± 0,5 mm. Proksimalinėje dalyje plokštelė smailėjančios trikampės formos, suteikianti galimybę minimalios invazijos operavimo technikai. Kairės ir dešinės pusės. Proksimalinėje dalyje užrakinamomis "kombi" tipo arba lygiavertėmis  kiaurymėmis, tinkančiomis 2,4 mm užrakinamiems ir 2,7 mm kortikaliniams sraigtams. Pagaminta iš titano. Kiaurymių skaičius/ilgis mm ± 1,0 mm. Pasirinkimui būtini dydžiai:</t>
    </r>
  </si>
  <si>
    <r>
      <rPr>
        <b/>
        <sz val="10"/>
        <rFont val="Times New Roman"/>
        <family val="1"/>
        <charset val="186"/>
      </rPr>
      <t xml:space="preserve">Distalinio stipinkaulio galo dorsalinė H formos </t>
    </r>
    <r>
      <rPr>
        <sz val="10"/>
        <rFont val="Times New Roman"/>
        <family val="1"/>
        <charset val="186"/>
      </rPr>
      <t>kintamo arba fiksuoto kampo užrakinama plokštelė</t>
    </r>
    <r>
      <rPr>
        <b/>
        <sz val="10"/>
        <rFont val="Times New Roman"/>
        <family val="1"/>
        <charset val="186"/>
      </rPr>
      <t xml:space="preserve">. </t>
    </r>
    <r>
      <rPr>
        <sz val="10"/>
        <rFont val="Times New Roman"/>
        <family val="1"/>
        <charset val="186"/>
      </rPr>
      <t xml:space="preserve">Distalinės dalies plotis 31 ± 1,0 mm, joje plokštelė turi dvi atšakas, kurių kiekvienoje yra bent po 3 kiaurymes užrakinamimems sraigtams ir ne mažiau kaip po 1 kiaurymę Kiršnerio vielai. Proksimalinėje dalyje esančiose dvejose atšakose turi būti bent po vieną užrakinamą ir kompresinę kiaurymę. Plokštelės storis 1,8 mm. Kairės ir dešinės pusės. Plokštelė fiksuojama 2,4 mm ir 2,7 mm užrakinamais ir kortikaliniais sraigtais. Pagaminta iš titano. Kiaurymių skaičius/ilgis mm ± 1,0 mm </t>
    </r>
  </si>
  <si>
    <r>
      <rPr>
        <b/>
        <sz val="10"/>
        <rFont val="Times New Roman"/>
        <family val="1"/>
        <charset val="186"/>
      </rPr>
      <t>Distalinio stipinkaulio galo dorsalinė</t>
    </r>
    <r>
      <rPr>
        <sz val="10"/>
        <rFont val="Times New Roman"/>
        <family val="1"/>
        <charset val="186"/>
      </rPr>
      <t xml:space="preserve"> kintamo arba fiksuoto kampo užrakinama 2,4 mm sistemos plokštelė, anatomiškai išgaubta, 2 dydžių "galvoje" turinti ne mažiau kaip 7 kiaurymes sraigtams ir ne mažiau kaip 4 kiaurymes Kiršnerio vielai. Plokštelės storis 1,8 mm. Proksimalinėje dalyje plokštelė smailėjančios trikampės formos, suteikianti galimybę minimalios invazijos operavimo technikai. Kairės ir dešinės pusės. Proksimalinėje dalyje užrakinamomis "kombi" kiaurymėmis, tinkančiomis 2,4 mm užrakinamiems ir 2,7 mm kortikaliniams sraigtams. Pagaminta iš titano. Distalinės dalies plotis mm ± 0,5 mm. Pasirinkimui būtini dydžiai:</t>
    </r>
  </si>
  <si>
    <r>
      <rPr>
        <b/>
        <sz val="10"/>
        <rFont val="Times New Roman"/>
        <family val="1"/>
        <charset val="186"/>
      </rPr>
      <t>Žastikaulio proksimalinio galo</t>
    </r>
    <r>
      <rPr>
        <sz val="10"/>
        <rFont val="Times New Roman"/>
        <family val="1"/>
        <charset val="186"/>
      </rPr>
      <t xml:space="preserve"> kintamo arba fiksuoto kampo užrakinama plokštelė, anatomiškai išgaubta (šaukšto formos), mažo kontakto, proksimalinėje dalyje turinti ne mažiau kaip 9 užrakinamas kiaurymes 3,5 mm sraigtams ir ne mažiau kaip 12 kiaurymių Kiršnerio vielai /siūlams pravesti. Distalinėje dalyje užrakinamomis "kombi" tipo kiaurymėmis, tinkančiomis 3,5 mm užrakinamiems ir 3,5 mm kortikaliniams sraigtams. Pagaminta iš titano. Kiaurymių skaičius/ilgis (mm) ± 1,0 mm</t>
    </r>
  </si>
  <si>
    <r>
      <rPr>
        <b/>
        <sz val="10"/>
        <rFont val="Times New Roman"/>
        <family val="1"/>
        <charset val="186"/>
      </rPr>
      <t xml:space="preserve">Raktikaulinės </t>
    </r>
    <r>
      <rPr>
        <sz val="10"/>
        <rFont val="Times New Roman"/>
        <family val="1"/>
        <charset val="186"/>
      </rPr>
      <t>kintamo arba fiksuoto kampo</t>
    </r>
    <r>
      <rPr>
        <b/>
        <sz val="10"/>
        <rFont val="Times New Roman"/>
        <family val="1"/>
        <charset val="186"/>
      </rPr>
      <t xml:space="preserve"> </t>
    </r>
    <r>
      <rPr>
        <sz val="10"/>
        <rFont val="Times New Roman"/>
        <family val="1"/>
        <charset val="186"/>
      </rPr>
      <t>užrakinamos plokštelės, anatominės konfiguracijos. Kabliukas pasirinktinai: 12,15,18 mm. Plokštelės  kairės ir dešinės pusės. Fiksuojama 3,5 mm diametro kortikaliniais ir 3,5 mm diametro užrakinamais sraigtais. Pagaminta iš titano. Kiaurymių skaičius:</t>
    </r>
  </si>
  <si>
    <r>
      <rPr>
        <b/>
        <sz val="10"/>
        <rFont val="Times New Roman"/>
        <family val="1"/>
        <charset val="186"/>
      </rPr>
      <t xml:space="preserve">Viršutinės priekinės dalies "S" formos raktikaulinės </t>
    </r>
    <r>
      <rPr>
        <sz val="10"/>
        <rFont val="Times New Roman"/>
        <family val="1"/>
        <charset val="186"/>
      </rPr>
      <t>kintamo arba fiksuoto kampo užrakinamos plokštelės, anatominės konfiguracijos.</t>
    </r>
    <r>
      <rPr>
        <b/>
        <sz val="10"/>
        <rFont val="Times New Roman"/>
        <family val="1"/>
        <charset val="186"/>
      </rPr>
      <t xml:space="preserve"> </t>
    </r>
    <r>
      <rPr>
        <sz val="10"/>
        <rFont val="Times New Roman"/>
        <family val="1"/>
        <charset val="186"/>
      </rPr>
      <t xml:space="preserve"> Plokštelės kairės ir dešinės pusės. Fiksuojama 3,5 mm diametro kortikaliniais ir 3,5 mm diametro užrakinamais sraigtais. Pagaminta iš titano. Kiaurymių skaičius/ilgis mm ± 1,0 mm</t>
    </r>
  </si>
  <si>
    <r>
      <rPr>
        <b/>
        <sz val="10"/>
        <rFont val="Times New Roman"/>
        <family val="1"/>
        <charset val="186"/>
      </rPr>
      <t>Šlaunikaulio proksimalinio galo užrakinama fiksuoto arba kintamo kampo  plokštelė su kabliu,</t>
    </r>
    <r>
      <rPr>
        <sz val="10"/>
        <rFont val="Times New Roman"/>
        <family val="1"/>
        <charset val="186"/>
      </rPr>
      <t xml:space="preserve"> kairės ir dešinės pusės. Anatomiškai išgaubtoje "galvoje“  fiksuojama bent vienu 7,3 mm kaniuliuotu užrakinamu sraigtu ir bent vienu 5,0 mm kaniuliuotu užrakinamu sraigtu. Distalinėje dalyje "kombi" tipo kiaurymės, fiksuojamomis 5,0 mm užrakinamais ir 4,5 mm kortikaliniais sraigtais. Distalinėje dalyje plokštelė smailėjančios trikampės formos, suteikianti galimybę minimalios invazijos operavimo technikai. Pagaminta iš medicininio plieno arba titano. Kiaurymių skaičius/ilgis mm ± 1,0 mm</t>
    </r>
  </si>
  <si>
    <r>
      <rPr>
        <b/>
        <sz val="10"/>
        <rFont val="Times New Roman"/>
        <family val="1"/>
        <charset val="186"/>
      </rPr>
      <t xml:space="preserve">Distalinio šlaunikaulio galo lateralinė </t>
    </r>
    <r>
      <rPr>
        <sz val="10"/>
        <rFont val="Times New Roman"/>
        <family val="1"/>
        <charset val="186"/>
      </rPr>
      <t>kintamo arba fiksuoto kampo</t>
    </r>
    <r>
      <rPr>
        <b/>
        <sz val="10"/>
        <rFont val="Times New Roman"/>
        <family val="1"/>
        <charset val="186"/>
      </rPr>
      <t xml:space="preserve"> </t>
    </r>
    <r>
      <rPr>
        <sz val="10"/>
        <rFont val="Times New Roman"/>
        <family val="1"/>
        <charset val="186"/>
      </rPr>
      <t>užrakinama plokštelė, kairės ir dešinės pusės, kompresinėmis "kombi" tipo kiaurymėmis. Anatomiškai išgaubtoje "galvoje“ turi ne mažiau kaip 7 apvalias užrakinamas kiaurymes ir ne mažiau kaip 6 papildomas Kiršnerio vielai. Proksimalinėje dalyje fiksuojama 5,0 mm užrakinamais ir 4,5 mm kortikaliniais sraigtais. Proksimalinėje dalyje plokštelė smailėjančios trikampės formos, suteikianti galimybę minimalios invazijos operavimo technikai. Pagaminta iš medicininio plieno arba titano. Kiaurymių skaičius/ilgis mm ± 1,0 mm</t>
    </r>
  </si>
  <si>
    <r>
      <t xml:space="preserve">Proksimalinio blauzdikaulio </t>
    </r>
    <r>
      <rPr>
        <sz val="10"/>
        <rFont val="Times New Roman"/>
        <family val="1"/>
        <charset val="186"/>
      </rPr>
      <t>galo kintamo arba fiksuoto kampo užrakinama plokštelė, kairės ir dešinės pusės, kompresinėmis pailgomis kiaurymėmis, tinkančiomis 3,5 mm užrakinamiems  sraigtams, anatomiškai dvigubai išgaubta. "L" formos "galvoje" turinti ne mažiau kaip 5 užrakinamas kiaurymes ir 3 papildomas Kiršnerio vielai.  Distalinėje dalyje plokštelė smailėjančios trikampės formos, suteikianti galimybę minimalios invazijos operavimo technikai. Pagaminta iš titano. Kiaurymių skaičius/ilgis mm ± 1,0 mm</t>
    </r>
  </si>
  <si>
    <r>
      <rPr>
        <b/>
        <sz val="10"/>
        <rFont val="Times New Roman"/>
        <family val="1"/>
        <charset val="186"/>
      </rPr>
      <t xml:space="preserve">Distalinio blauzdikaulio galo medialinė </t>
    </r>
    <r>
      <rPr>
        <sz val="10"/>
        <rFont val="Times New Roman"/>
        <family val="1"/>
        <charset val="186"/>
      </rPr>
      <t>kintamo arba fiksuoto kampo užrakinama plokštelė, anatomiškai išlenkta ir išgaubta, "galvoje" turinti ne mažiau kaip 8 kiaurymes sraigtams ir ne mažiau kaip 2 kiaurymes Kiršnerio vielai, kairės ir dešinės pusės. Fiksuojama 3,5 ir 2,7mm diametro kortikaliniais ir 3,5 mm diametro užrakinamais sraigtais. Pagaminta iš medicininio plieno arba titano. Kiaurymių skaičius/ilgis mm ± 1,0 mm</t>
    </r>
  </si>
  <si>
    <r>
      <rPr>
        <b/>
        <sz val="10"/>
        <rFont val="Times New Roman"/>
        <family val="1"/>
        <charset val="186"/>
      </rPr>
      <t xml:space="preserve">Distalinio blauzdikaulio galo anterolateralinė </t>
    </r>
    <r>
      <rPr>
        <sz val="10"/>
        <rFont val="Times New Roman"/>
        <family val="1"/>
        <charset val="186"/>
      </rPr>
      <t>kintamo arba fiksuoto kampo užrakinama plokštelė, anatomiškai dvigubai išgaubta. "L" formos "galvoje" turinti ne mažiau kaip 4 užrakinamas kiaurymes ir 3 papildomas Kiršnerio vielai, kairės ir dešinės pusės. Fiksuojama 3,5 mm diametro kortikaliniais ir3,5 mm diametro užrakinamais sraigtais. Proksimalinėje dalyje plokštelė smailėjančios trikampės formos, suteikianti galimybę minimalios invazijos operavimo technikai. Pagaminta iš medicininio plieno arba titano. Kiaurymių skaičius/ilgis mm ± 1,0 mm</t>
    </r>
  </si>
  <si>
    <t>1 pirkimo objekto dalis. Metalo konstrukcijos sistema kaulų sintezei.</t>
  </si>
  <si>
    <r>
      <t xml:space="preserve">2 pirkimo objekto dalis. Užrakinamos plokštelės ir joms tinkantys sraigtai </t>
    </r>
    <r>
      <rPr>
        <sz val="12"/>
        <rFont val="Times New Roman"/>
        <family val="1"/>
        <charset val="186"/>
      </rPr>
      <t>(visi implantai privalo būti to paties gamintojo, kad būtų galima suderinti tarpusavyje)</t>
    </r>
  </si>
  <si>
    <t xml:space="preserve"> MEDICINOS PAGALBOS PRIEMONĖS 2018-09-01 - 2021-08-30 m. </t>
  </si>
  <si>
    <t>BHH Mikromed (Lenkija)</t>
  </si>
  <si>
    <t> 200212</t>
  </si>
  <si>
    <t> 200252</t>
  </si>
  <si>
    <t> 200254</t>
  </si>
  <si>
    <t> 200256</t>
  </si>
  <si>
    <t>Sraigtas kortikalinis 3,5 mm diametro 1vnt.</t>
  </si>
  <si>
    <t>Sraigtas spongiozinis 6,5 mm diametro 1 vnt.</t>
  </si>
  <si>
    <t>Sraigtas navikuliarinis 4,0 mm diametro 1 vnt.</t>
  </si>
  <si>
    <t>Sraigtas maleoliarinis 4,5 mm diametro 1 vnt</t>
  </si>
  <si>
    <t>Sraigtas kaniuliuotas  4.5 mm diametro, su daliniu sriegiu,1 vnt.</t>
  </si>
  <si>
    <t>Sraigtas kaniuliuotas 7,0 mm diametro 1vnt.</t>
  </si>
  <si>
    <t>Kaniuliuoti kompresiniai sraigtai, dvigubo skirtingo sriegio 1 vnt.</t>
  </si>
  <si>
    <t> Auxein (Indija)</t>
  </si>
  <si>
    <t> HCS-001</t>
  </si>
  <si>
    <t>Auxein (Indija)</t>
  </si>
  <si>
    <t>HCS-002</t>
  </si>
  <si>
    <t>HCS-003</t>
  </si>
  <si>
    <t>HCS-004</t>
  </si>
  <si>
    <t>HCS-005</t>
  </si>
  <si>
    <t>HCS-006</t>
  </si>
  <si>
    <t>HCS-007</t>
  </si>
  <si>
    <t>HCS-008</t>
  </si>
  <si>
    <t>HCS-009</t>
  </si>
  <si>
    <t>HCS-010</t>
  </si>
  <si>
    <t>HCS-050</t>
  </si>
  <si>
    <t>HCS-051</t>
  </si>
  <si>
    <t>HCS-052</t>
  </si>
  <si>
    <t>HCS-053</t>
  </si>
  <si>
    <t>HCS-054</t>
  </si>
  <si>
    <t>Kaniuliuotos titaninės kabutės 1 vnt.</t>
  </si>
  <si>
    <t>Merete GmbH (Vokietija)</t>
  </si>
  <si>
    <t> CP200(1)20</t>
  </si>
  <si>
    <t> CP200(1)25</t>
  </si>
  <si>
    <t> CP200(1)30</t>
  </si>
  <si>
    <t> 713045</t>
  </si>
  <si>
    <t> 713032</t>
  </si>
  <si>
    <t> 713050</t>
  </si>
  <si>
    <t> 783006,783003, 783005</t>
  </si>
  <si>
    <t xml:space="preserve">MAT (Vokietija) </t>
  </si>
  <si>
    <t> MA-52-09-27-1603</t>
  </si>
  <si>
    <t> MA-52-09-45-1603</t>
  </si>
  <si>
    <t>  MA-52-09-35-1602-03</t>
  </si>
  <si>
    <t> MA-89244-35</t>
  </si>
  <si>
    <t> MA-30-06-16-1600</t>
  </si>
  <si>
    <t> MA-52-09-35-1601</t>
  </si>
  <si>
    <t>Siaura, tiesi kompresinė plokštelė 1 vnt.</t>
  </si>
  <si>
    <t>Plati, stora kompresinė plokštelė, 1 vnt</t>
  </si>
  <si>
    <t>Maža kompresinė plokštelė 1 vnt.</t>
  </si>
  <si>
    <t>Rekontrukcinė plokštelė, tiesi 1 vnt.</t>
  </si>
  <si>
    <t>Plati  plokštelė 2,5 mm storio, 1 vnt.</t>
  </si>
  <si>
    <t>Plokštelė proksimaliniam žastikaulio galui fiksuoti 1 vnt</t>
  </si>
  <si>
    <t> 198113, 198143, 198123, 198153;</t>
  </si>
  <si>
    <t>198213, 198243, 198223, 198253</t>
  </si>
  <si>
    <t>198313, 198343, 198323, 198353</t>
  </si>
  <si>
    <t>198413, 198443, 198423, 198453</t>
  </si>
  <si>
    <t>Plokštelė,proksimaliniam blauzdikaulio galui fiksuoti, 1vnt.</t>
  </si>
  <si>
    <t>706.109R</t>
  </si>
  <si>
    <t>706.109L</t>
  </si>
  <si>
    <t>Plokštelė, "V" formos, 1 vnt.</t>
  </si>
  <si>
    <t xml:space="preserve"> Medgal (Lenkija)</t>
  </si>
  <si>
    <t>4-04-43-05</t>
  </si>
  <si>
    <t>4-04-43-06</t>
  </si>
  <si>
    <t>Plokštelė tubuliarinė 1/3 , 1vnt.</t>
  </si>
  <si>
    <t>Rekonstrukcinė S formos raktikaulio plokštelė, 1 vnt.</t>
  </si>
  <si>
    <t>Rekonstrukcinė S formos raktikaulio plokštelė, 1vnt.</t>
  </si>
  <si>
    <t>Plokštelė "L" formos, 1vnt.</t>
  </si>
  <si>
    <t>Medgal (Lenkija)</t>
  </si>
  <si>
    <t>4-04-28-01</t>
  </si>
  <si>
    <t>4-04-28-03</t>
  </si>
  <si>
    <t>4-04-28-05</t>
  </si>
  <si>
    <t>4-04-28-07</t>
  </si>
  <si>
    <t>4-04-28-02</t>
  </si>
  <si>
    <t>4-04-28-04</t>
  </si>
  <si>
    <t>4-04-28-06</t>
  </si>
  <si>
    <t>4-04-28-08</t>
  </si>
  <si>
    <t>Plokštelė kobros formos, 1 vnt.</t>
  </si>
  <si>
    <t>DCS kondiliarinė 95 laipsnių plokštelė, 1 vnt.</t>
  </si>
  <si>
    <t>DHS pertrochanterinė 135, 1 vnt.</t>
  </si>
  <si>
    <t>756.3503</t>
  </si>
  <si>
    <t>756.3504</t>
  </si>
  <si>
    <t>DHS/DCS sraigtas, 1 vnt</t>
  </si>
  <si>
    <t>DHS pertrochanterinės plokštelės, skirtos šlaunikaulio osteotomijai, 1 vnt</t>
  </si>
  <si>
    <t> Smith&amp;Nephew (JAV)</t>
  </si>
  <si>
    <t>7112-3130, 7112-3148, 7112-3166, 7112-3175</t>
  </si>
  <si>
    <t>DHS sraigtas, skirtas šlaunikaulio osteotomijos DHS pertrochanterinei plokštelei, 1 vnt</t>
  </si>
  <si>
    <t>7112-3186    ÷    7112-3198</t>
  </si>
  <si>
    <t>451-0.9-300, 451-1.0-300</t>
  </si>
  <si>
    <t>451-1.5-300, 451-1.6-300, 451-1.8-300</t>
  </si>
  <si>
    <t>Cirkliažinė viela po 5 m, 1 vnt.</t>
  </si>
  <si>
    <t xml:space="preserve"> 2.4 mm diametro užrakinami kortikaliniai sraigtai,titanas, 1 vnt</t>
  </si>
  <si>
    <t> Medgal (Lenkija)</t>
  </si>
  <si>
    <t> 1-01-200-10÷40</t>
  </si>
  <si>
    <t>2.4 mm diametro užrakinami kintamo, titanas, 1 vnt</t>
  </si>
  <si>
    <t> 1-01-208-10÷40</t>
  </si>
  <si>
    <t>3.5 mm diametro skersmens, užrakinami kortikaliniai sraigtai, titanas, 1 vnt</t>
  </si>
  <si>
    <t>1-01-11-10÷60</t>
  </si>
  <si>
    <t>1-01-11-65÷90</t>
  </si>
  <si>
    <t>3.5 mm diametro užrakinami kortikaliniai sraigtai, titanas, 1 vnt</t>
  </si>
  <si>
    <t>1-01-223-10÷60</t>
  </si>
  <si>
    <t>1-01-223-65÷95</t>
  </si>
  <si>
    <t>5.0 mm diametro užrakinami kortikaliniai sraigtai, titanas, 1 vnt.</t>
  </si>
  <si>
    <t>1-01-17-14÷60</t>
  </si>
  <si>
    <t>1-01-17-65÷115</t>
  </si>
  <si>
    <t>Distalinio stipinkaulio galo volarinė  užrakinama 2,4 mm sistemos plokštelė, 1 vnt.</t>
  </si>
  <si>
    <t>1-04-156/7-03</t>
  </si>
  <si>
    <t>1-04-156/7-04</t>
  </si>
  <si>
    <t>1-04-156/7-05</t>
  </si>
  <si>
    <t>Distalinio stipinkaulio galo volarinė kintamo arba fiksuoto kampo užrakinama plokštelė, 1 vnt</t>
  </si>
  <si>
    <t>1-04-302/3-02</t>
  </si>
  <si>
    <t>1-04-302/3-03</t>
  </si>
  <si>
    <t>1-04-302/3-04</t>
  </si>
  <si>
    <t>1-04-302/3-05</t>
  </si>
  <si>
    <t>Distalinio stipinkaulio galo dorsalinė H formos  užrakinama plokštelė, 1 vnt.</t>
  </si>
  <si>
    <t xml:space="preserve">1-04-321-00
1-04-322-03
</t>
  </si>
  <si>
    <t>Distalinio stipinkaulio galo dorsalinė užrakinama 2,4 mm sistemos plokštelė, 1 vnt.</t>
  </si>
  <si>
    <t> 1-04-294/5-01</t>
  </si>
  <si>
    <t>1-04-294/5-02</t>
  </si>
  <si>
    <t>Žastikaulio proksimalinio galo kintamo arba fiksuoto kampo užrakinama plokštelė, 1 vnt</t>
  </si>
  <si>
    <t> 1-04-126-01</t>
  </si>
  <si>
    <t> 1-04-126-08</t>
  </si>
  <si>
    <t>Medgal (Lenkija) </t>
  </si>
  <si>
    <t> 1-04-126-02</t>
  </si>
  <si>
    <t> 1-04-126-03</t>
  </si>
  <si>
    <t> 1-04-126-04</t>
  </si>
  <si>
    <t> 1-04-126-09</t>
  </si>
  <si>
    <t> 1-04-126-05</t>
  </si>
  <si>
    <t>Raktikaulinės  užrakinamos plokštelės, 1 vnt.</t>
  </si>
  <si>
    <t>1-04-197/8-124 </t>
  </si>
  <si>
    <t>1-04-197/8-125</t>
  </si>
  <si>
    <t>1-04-197/8-126</t>
  </si>
  <si>
    <t>1-04-197/8-127</t>
  </si>
  <si>
    <t>Viršutinės priekinės dalies "S" formos raktikaulinės užrakinamos plokštelės, 1 vnt.</t>
  </si>
  <si>
    <t>1-04-212/5-06 </t>
  </si>
  <si>
    <t>1-04-212/5-07 </t>
  </si>
  <si>
    <t>1-04-212/5-08 </t>
  </si>
  <si>
    <t>Šlaunikaulio proksimalinio galo užrakinama   plokštelė su kabliu, 1 vnt.</t>
  </si>
  <si>
    <t> 1-04-183-02</t>
  </si>
  <si>
    <t>1-04-183-04</t>
  </si>
  <si>
    <t>1-04-183-06</t>
  </si>
  <si>
    <t>1-04-183-08</t>
  </si>
  <si>
    <t>1-04-183-10</t>
  </si>
  <si>
    <t>1-04-183-12</t>
  </si>
  <si>
    <t>1-04-183-14</t>
  </si>
  <si>
    <t>1-04-183-16</t>
  </si>
  <si>
    <t>Distalinio šlaunikaulio galo lateralinė užrakinama plokštelė, 1 vnt.</t>
  </si>
  <si>
    <t>1-04-179/180-05 </t>
  </si>
  <si>
    <t>1-04-179/180-07 </t>
  </si>
  <si>
    <t>1-04-179/180-09 </t>
  </si>
  <si>
    <t>1-04-179/180-11 </t>
  </si>
  <si>
    <t>1-04-179/180-13 </t>
  </si>
  <si>
    <t>Proksimalinio blauzdikaulio galo užrakinama plokštelė, 1 vnt.</t>
  </si>
  <si>
    <t>1-04-205(206)-04 </t>
  </si>
  <si>
    <t>1-04-205(206)-06 </t>
  </si>
  <si>
    <t>1-04-205(206)-08 </t>
  </si>
  <si>
    <t>1-04-205(206)-10 </t>
  </si>
  <si>
    <t>1-04-205(206)-12 </t>
  </si>
  <si>
    <t>Distalinio blauzdikaulio galo medialinė užrakinama plokštelė, 1 vnt.</t>
  </si>
  <si>
    <t>1-04-84(85)-04 </t>
  </si>
  <si>
    <t>1-04-84(85)-06 </t>
  </si>
  <si>
    <t>1-04-84(85)-08 </t>
  </si>
  <si>
    <t>1-04-84(85)-10 </t>
  </si>
  <si>
    <t>1-04-84(85)-12 </t>
  </si>
  <si>
    <t>Distalinio blauzdikaulio galo anterolateralinė užrakinama plokštelė, 1 vnt.</t>
  </si>
  <si>
    <t>1-04-175(174)-80 </t>
  </si>
  <si>
    <t>1-04-175(174)-106 </t>
  </si>
  <si>
    <t>1-04-175(174)-132</t>
  </si>
  <si>
    <t>1-04-175(174)-158</t>
  </si>
  <si>
    <t>1-04-175(174)-184</t>
  </si>
  <si>
    <t>1-04-175(174)-210</t>
  </si>
  <si>
    <t>1-04-175(174)-236</t>
  </si>
  <si>
    <t>1-04-175(174)-262</t>
  </si>
  <si>
    <t>1-04-175(174)-288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</si>
</sst>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000"/>
  </numFmts>
  <fonts count="12" x14ac:knownFonts="1">
    <font>
      <sz val="10"/>
      <name val="Arial"/>
      <charset val="186"/>
    </font>
    <font>
      <sz val="11"/>
      <color indexed="8"/>
      <name val="Calibri"/>
      <family val="2"/>
      <charset val="186"/>
    </font>
    <font>
      <sz val="10"/>
      <name val="Times New Roman"/>
      <family val="1"/>
      <charset val="186"/>
    </font>
    <font>
      <sz val="11"/>
      <color rgb="FF006100"/>
      <name val="Calibri"/>
      <family val="2"/>
      <charset val="186"/>
      <scheme val="minor"/>
    </font>
    <font>
      <b/>
      <sz val="12"/>
      <name val="Times New Roman"/>
      <family val="1"/>
      <charset val="186"/>
    </font>
    <font>
      <sz val="12"/>
      <name val="Times New Roman"/>
      <family val="1"/>
      <charset val="186"/>
    </font>
    <font>
      <sz val="11"/>
      <color rgb="FF006100"/>
      <name val="Times New Roman"/>
      <family val="1"/>
      <charset val="186"/>
    </font>
    <font>
      <sz val="9"/>
      <name val="Times New Roman"/>
      <family val="1"/>
      <charset val="186"/>
    </font>
    <font>
      <b/>
      <sz val="12"/>
      <color rgb="FFFF0000"/>
      <name val="Times New Roman"/>
      <family val="1"/>
      <charset val="186"/>
    </font>
    <font>
      <sz val="10"/>
      <color rgb="FFFF0000"/>
      <name val="Times New Roman"/>
      <family val="1"/>
      <charset val="186"/>
    </font>
    <font>
      <b/>
      <sz val="10"/>
      <name val="Times New Roman"/>
      <family val="1"/>
      <charset val="186"/>
    </font>
    <font>
      <sz val="10"/>
      <name val="Arial"/>
      <charset val="186"/>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3" fillId="4" borderId="0" applyNumberFormat="0" applyBorder="0" applyAlignment="0" applyProtection="0"/>
    <xf numFmtId="43" fontId="11" fillId="0" borderId="0" applyFont="0" applyFill="0" applyBorder="0" applyAlignment="0" applyProtection="0"/>
  </cellStyleXfs>
  <cellXfs count="107">
    <xf numFmtId="0" fontId="0" fillId="0" borderId="0" xfId="0"/>
    <xf numFmtId="0" fontId="2" fillId="0" borderId="1" xfId="0" applyFont="1" applyFill="1" applyBorder="1" applyAlignment="1">
      <alignment horizontal="left" vertical="top" wrapText="1" indent="5"/>
    </xf>
    <xf numFmtId="0" fontId="2" fillId="0" borderId="0" xfId="0" applyFont="1"/>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2" fillId="0" borderId="0" xfId="0" applyFont="1" applyAlignment="1">
      <alignment horizontal="center" vertical="top"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xf>
    <xf numFmtId="0" fontId="2" fillId="0" borderId="1" xfId="0" applyFont="1" applyFill="1" applyBorder="1" applyAlignment="1">
      <alignment vertical="top"/>
    </xf>
    <xf numFmtId="0" fontId="2" fillId="0" borderId="1" xfId="0" applyFont="1" applyFill="1" applyBorder="1" applyAlignment="1">
      <alignment horizontal="left" vertical="top" indent="5"/>
    </xf>
    <xf numFmtId="0" fontId="2" fillId="0" borderId="1" xfId="0" applyFont="1" applyFill="1" applyBorder="1" applyAlignment="1">
      <alignment horizontal="right" vertical="top"/>
    </xf>
    <xf numFmtId="0" fontId="2" fillId="0" borderId="1" xfId="0" applyFont="1" applyBorder="1" applyAlignment="1">
      <alignment horizontal="center" vertical="top" wrapText="1"/>
    </xf>
    <xf numFmtId="0" fontId="2" fillId="0" borderId="1" xfId="0" applyFont="1" applyBorder="1"/>
    <xf numFmtId="0" fontId="2" fillId="0" borderId="1" xfId="0" applyNumberFormat="1" applyFont="1" applyFill="1" applyBorder="1" applyAlignment="1">
      <alignment horizontal="left" vertical="center" wrapText="1" indent="5"/>
    </xf>
    <xf numFmtId="0" fontId="2" fillId="0" borderId="1" xfId="0" applyFont="1" applyBorder="1" applyAlignment="1">
      <alignment wrapText="1"/>
    </xf>
    <xf numFmtId="0" fontId="2" fillId="0" borderId="1" xfId="0" applyFont="1" applyBorder="1" applyAlignment="1">
      <alignment vertical="top" wrapText="1"/>
    </xf>
    <xf numFmtId="0" fontId="2" fillId="0" borderId="1" xfId="0" applyFont="1" applyFill="1" applyBorder="1" applyAlignment="1">
      <alignment horizontal="left" vertical="top" indent="6"/>
    </xf>
    <xf numFmtId="0" fontId="2" fillId="0" borderId="1" xfId="0" applyFont="1" applyBorder="1" applyAlignment="1">
      <alignment horizontal="center"/>
    </xf>
    <xf numFmtId="0" fontId="2" fillId="0" borderId="0" xfId="0" applyFont="1" applyAlignment="1">
      <alignment vertical="top"/>
    </xf>
    <xf numFmtId="0" fontId="2" fillId="0" borderId="1" xfId="0" applyFont="1" applyFill="1" applyBorder="1" applyAlignment="1">
      <alignment horizontal="right" vertical="top" wrapText="1"/>
    </xf>
    <xf numFmtId="0" fontId="9" fillId="0" borderId="6" xfId="0" applyFont="1" applyFill="1" applyBorder="1" applyAlignment="1">
      <alignment horizontal="center" vertical="top" wrapText="1"/>
    </xf>
    <xf numFmtId="0" fontId="9" fillId="0" borderId="6" xfId="0" applyFont="1" applyFill="1" applyBorder="1" applyAlignment="1">
      <alignment vertical="top" wrapText="1"/>
    </xf>
    <xf numFmtId="0" fontId="2" fillId="0" borderId="1" xfId="0" applyFont="1" applyFill="1" applyBorder="1" applyAlignment="1">
      <alignment horizontal="center" vertical="top" wrapText="1"/>
    </xf>
    <xf numFmtId="0" fontId="10" fillId="0" borderId="1" xfId="0" applyFont="1" applyFill="1" applyBorder="1" applyAlignment="1">
      <alignment horizontal="right" vertical="top" wrapText="1"/>
    </xf>
    <xf numFmtId="0" fontId="2" fillId="0" borderId="1" xfId="0" applyFont="1" applyFill="1" applyBorder="1" applyAlignment="1">
      <alignment horizontal="righ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3" xfId="0" applyFont="1" applyFill="1" applyBorder="1" applyAlignment="1">
      <alignment vertical="top" wrapText="1"/>
    </xf>
    <xf numFmtId="0" fontId="2" fillId="0" borderId="1" xfId="0" applyFont="1" applyFill="1" applyBorder="1" applyAlignment="1">
      <alignment horizontal="right"/>
    </xf>
    <xf numFmtId="0" fontId="2" fillId="0" borderId="0" xfId="0" applyFont="1" applyFill="1"/>
    <xf numFmtId="0" fontId="2" fillId="3" borderId="1" xfId="0" applyFont="1" applyFill="1" applyBorder="1" applyAlignment="1">
      <alignment horizontal="left" vertical="top" wrapText="1" indent="5"/>
    </xf>
    <xf numFmtId="0" fontId="2" fillId="3" borderId="0" xfId="0" applyFont="1" applyFill="1"/>
    <xf numFmtId="0" fontId="10" fillId="3" borderId="1" xfId="0" applyFont="1" applyFill="1" applyBorder="1" applyAlignment="1">
      <alignment horizontal="right" vertical="top" wrapText="1"/>
    </xf>
    <xf numFmtId="0" fontId="10" fillId="3" borderId="1" xfId="0" applyFont="1" applyFill="1" applyBorder="1" applyAlignment="1">
      <alignment horizontal="left" vertical="top" wrapText="1"/>
    </xf>
    <xf numFmtId="0" fontId="2" fillId="3" borderId="1" xfId="0" applyFont="1" applyFill="1" applyBorder="1" applyAlignment="1">
      <alignment vertical="top" wrapText="1"/>
    </xf>
    <xf numFmtId="0" fontId="2" fillId="0" borderId="1" xfId="0" applyFont="1" applyFill="1" applyBorder="1" applyAlignment="1">
      <alignment horizontal="right" wrapText="1"/>
    </xf>
    <xf numFmtId="0" fontId="10" fillId="0" borderId="1" xfId="0" applyFont="1" applyFill="1" applyBorder="1" applyAlignment="1">
      <alignment horizontal="left" vertical="top" wrapText="1"/>
    </xf>
    <xf numFmtId="164" fontId="2" fillId="0" borderId="1" xfId="0" applyNumberFormat="1" applyFont="1" applyFill="1" applyBorder="1" applyAlignment="1">
      <alignment vertical="top" wrapText="1"/>
    </xf>
    <xf numFmtId="0" fontId="10" fillId="0" borderId="1" xfId="0" applyFont="1" applyFill="1" applyBorder="1" applyAlignment="1">
      <alignment horizontal="center" vertical="center" wrapText="1"/>
    </xf>
    <xf numFmtId="2" fontId="10" fillId="0" borderId="1" xfId="0" applyNumberFormat="1" applyFont="1" applyFill="1" applyBorder="1" applyAlignment="1">
      <alignment vertical="center" wrapText="1"/>
    </xf>
    <xf numFmtId="2" fontId="10" fillId="0" borderId="1" xfId="0" applyNumberFormat="1" applyFont="1" applyFill="1" applyBorder="1" applyAlignment="1">
      <alignment vertical="top" wrapText="1"/>
    </xf>
    <xf numFmtId="2" fontId="10"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indent="6"/>
    </xf>
    <xf numFmtId="0" fontId="10" fillId="0" borderId="1" xfId="0" applyFont="1" applyFill="1" applyBorder="1" applyAlignment="1">
      <alignment horizontal="center" vertical="top" wrapText="1"/>
    </xf>
    <xf numFmtId="164" fontId="10" fillId="0" borderId="1" xfId="0" applyNumberFormat="1" applyFont="1" applyFill="1" applyBorder="1" applyAlignment="1">
      <alignment vertical="top" wrapText="1"/>
    </xf>
    <xf numFmtId="0" fontId="2" fillId="3" borderId="1" xfId="0" applyFont="1" applyFill="1" applyBorder="1" applyAlignment="1">
      <alignment horizontal="center" vertical="top" wrapText="1"/>
    </xf>
    <xf numFmtId="0" fontId="10" fillId="3" borderId="1" xfId="0" applyFont="1" applyFill="1" applyBorder="1" applyAlignment="1">
      <alignment vertical="top" wrapText="1"/>
    </xf>
    <xf numFmtId="0" fontId="2" fillId="0" borderId="1" xfId="0" applyFont="1" applyBorder="1" applyAlignment="1">
      <alignment horizontal="left" indent="5"/>
    </xf>
    <xf numFmtId="0" fontId="10" fillId="0" borderId="1" xfId="0" applyFont="1" applyFill="1" applyBorder="1" applyAlignment="1">
      <alignment vertical="top" wrapText="1"/>
    </xf>
    <xf numFmtId="49" fontId="2" fillId="0" borderId="1" xfId="0" applyNumberFormat="1" applyFont="1" applyFill="1" applyBorder="1" applyAlignment="1">
      <alignment horizontal="left" vertical="top" wrapText="1" indent="6"/>
    </xf>
    <xf numFmtId="3" fontId="2" fillId="0" borderId="1" xfId="0" applyNumberFormat="1" applyFont="1" applyFill="1" applyBorder="1" applyAlignment="1">
      <alignment vertical="top" wrapText="1"/>
    </xf>
    <xf numFmtId="49" fontId="2" fillId="0" borderId="1" xfId="0" applyNumberFormat="1" applyFont="1" applyFill="1" applyBorder="1" applyAlignment="1">
      <alignment horizontal="left" vertical="top" wrapText="1" indent="5"/>
    </xf>
    <xf numFmtId="0" fontId="9" fillId="0" borderId="1" xfId="0" applyFont="1" applyFill="1" applyBorder="1" applyAlignment="1">
      <alignment vertical="top" wrapText="1"/>
    </xf>
    <xf numFmtId="0" fontId="2" fillId="0" borderId="1" xfId="0" applyFont="1" applyBorder="1" applyAlignment="1">
      <alignment vertical="top"/>
    </xf>
    <xf numFmtId="0" fontId="2" fillId="0" borderId="1" xfId="0" applyFont="1" applyBorder="1" applyAlignment="1">
      <alignment horizontal="center" vertical="top"/>
    </xf>
    <xf numFmtId="49" fontId="2" fillId="0" borderId="1" xfId="0" applyNumberFormat="1" applyFont="1" applyBorder="1" applyAlignment="1">
      <alignment horizontal="left" vertical="top"/>
    </xf>
    <xf numFmtId="0" fontId="2" fillId="0" borderId="0" xfId="0" applyFont="1" applyFill="1" applyBorder="1"/>
    <xf numFmtId="0" fontId="2" fillId="0" borderId="0" xfId="0" applyFont="1" applyAlignment="1">
      <alignment horizontal="center"/>
    </xf>
    <xf numFmtId="0" fontId="2" fillId="0" borderId="0" xfId="0" applyFont="1" applyFill="1" applyBorder="1" applyAlignment="1">
      <alignment vertical="top" wrapText="1"/>
    </xf>
    <xf numFmtId="1" fontId="2" fillId="0" borderId="0" xfId="0" applyNumberFormat="1" applyFont="1"/>
    <xf numFmtId="1" fontId="2" fillId="0" borderId="1" xfId="0" applyNumberFormat="1" applyFont="1" applyFill="1" applyBorder="1" applyAlignment="1">
      <alignment vertical="top"/>
    </xf>
    <xf numFmtId="1" fontId="2" fillId="0" borderId="1" xfId="0" applyNumberFormat="1" applyFont="1" applyBorder="1"/>
    <xf numFmtId="49" fontId="7" fillId="0" borderId="1" xfId="0" applyNumberFormat="1" applyFont="1" applyBorder="1" applyAlignment="1">
      <alignment horizontal="left" vertical="top" wrapText="1"/>
    </xf>
    <xf numFmtId="49" fontId="2" fillId="0" borderId="1" xfId="0" applyNumberFormat="1" applyFont="1" applyFill="1" applyBorder="1" applyAlignment="1">
      <alignment horizontal="left" vertical="top"/>
    </xf>
    <xf numFmtId="49" fontId="2" fillId="0" borderId="0" xfId="0" applyNumberFormat="1" applyFont="1" applyAlignment="1">
      <alignment horizontal="left" vertical="top"/>
    </xf>
    <xf numFmtId="49" fontId="2" fillId="0"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3" borderId="1" xfId="0" quotePrefix="1" applyNumberFormat="1" applyFont="1" applyFill="1" applyBorder="1" applyAlignment="1">
      <alignment horizontal="left" vertical="top"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vertical="top"/>
    </xf>
    <xf numFmtId="2" fontId="2" fillId="0" borderId="1" xfId="0" applyNumberFormat="1" applyFont="1" applyFill="1" applyBorder="1" applyAlignment="1">
      <alignment horizontal="right" vertical="top"/>
    </xf>
    <xf numFmtId="2" fontId="2" fillId="0" borderId="1" xfId="3" applyNumberFormat="1" applyFont="1" applyFill="1" applyBorder="1" applyAlignment="1">
      <alignment vertical="top"/>
    </xf>
    <xf numFmtId="3" fontId="2" fillId="0" borderId="1" xfId="0" applyNumberFormat="1" applyFont="1" applyFill="1" applyBorder="1" applyAlignment="1">
      <alignment horizontal="center" vertical="top"/>
    </xf>
    <xf numFmtId="2" fontId="2" fillId="0"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vertical="top" wrapText="1"/>
    </xf>
    <xf numFmtId="2" fontId="2" fillId="0" borderId="1" xfId="0" applyNumberFormat="1" applyFont="1" applyFill="1" applyBorder="1" applyAlignment="1">
      <alignment horizontal="right"/>
    </xf>
    <xf numFmtId="2" fontId="2" fillId="3" borderId="1" xfId="0" applyNumberFormat="1" applyFont="1" applyFill="1" applyBorder="1" applyAlignment="1">
      <alignment vertical="top" wrapText="1"/>
    </xf>
    <xf numFmtId="2" fontId="2" fillId="3" borderId="1" xfId="0" applyNumberFormat="1" applyFont="1" applyFill="1" applyBorder="1" applyAlignment="1">
      <alignment horizontal="right"/>
    </xf>
    <xf numFmtId="2" fontId="2" fillId="0" borderId="1" xfId="0" applyNumberFormat="1" applyFont="1" applyFill="1" applyBorder="1"/>
    <xf numFmtId="2" fontId="2" fillId="0" borderId="1" xfId="0" applyNumberFormat="1" applyFont="1" applyFill="1" applyBorder="1" applyAlignment="1">
      <alignment horizontal="center" vertical="top"/>
    </xf>
    <xf numFmtId="164" fontId="9" fillId="0" borderId="1" xfId="0" applyNumberFormat="1" applyFont="1" applyFill="1" applyBorder="1" applyAlignment="1">
      <alignment vertical="top" wrapText="1"/>
    </xf>
    <xf numFmtId="0" fontId="4"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4" fillId="2" borderId="1" xfId="0" applyFont="1" applyFill="1" applyBorder="1" applyAlignment="1">
      <alignment vertical="top" wrapText="1"/>
    </xf>
    <xf numFmtId="0" fontId="5" fillId="2" borderId="1" xfId="0" applyFont="1" applyFill="1" applyBorder="1" applyAlignment="1">
      <alignment vertical="top"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righ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6" fillId="4" borderId="5" xfId="2" applyFont="1" applyBorder="1" applyAlignment="1">
      <alignment horizontal="center" vertical="top" wrapText="1"/>
    </xf>
    <xf numFmtId="0" fontId="6" fillId="4" borderId="6" xfId="2" applyFont="1" applyBorder="1" applyAlignment="1">
      <alignment horizontal="center" vertical="top" wrapText="1"/>
    </xf>
    <xf numFmtId="0" fontId="6" fillId="4" borderId="7" xfId="2" applyFont="1" applyBorder="1" applyAlignment="1">
      <alignment horizontal="center"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2" fontId="2" fillId="0" borderId="2" xfId="0" applyNumberFormat="1" applyFont="1" applyFill="1" applyBorder="1" applyAlignment="1">
      <alignment horizontal="center" vertical="center"/>
    </xf>
    <xf numFmtId="2" fontId="2" fillId="0" borderId="3" xfId="0" applyNumberFormat="1" applyFont="1" applyFill="1" applyBorder="1" applyAlignment="1">
      <alignment horizontal="center" vertical="center"/>
    </xf>
    <xf numFmtId="2" fontId="2" fillId="0" borderId="2" xfId="0" applyNumberFormat="1" applyFont="1" applyFill="1" applyBorder="1" applyAlignment="1">
      <alignment horizontal="right" vertical="center"/>
    </xf>
    <xf numFmtId="2" fontId="2" fillId="0" borderId="3"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xf>
    <xf numFmtId="2" fontId="2" fillId="0" borderId="4" xfId="0" applyNumberFormat="1" applyFont="1" applyFill="1" applyBorder="1" applyAlignment="1">
      <alignment horizontal="center" vertical="center"/>
    </xf>
    <xf numFmtId="2" fontId="2" fillId="0" borderId="4" xfId="0" applyNumberFormat="1" applyFont="1" applyFill="1" applyBorder="1" applyAlignment="1">
      <alignment horizontal="right" vertical="center"/>
    </xf>
    <xf numFmtId="0" fontId="2" fillId="0" borderId="1" xfId="0" applyFont="1" applyFill="1" applyBorder="1" applyAlignment="1">
      <alignmen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4">
    <cellStyle name="Excel Built-in Normal" xfId="1" xr:uid="{00000000-0005-0000-0000-000000000000}"/>
    <cellStyle name="Geras" xfId="2" builtinId="26"/>
    <cellStyle name="Įprastas" xfId="0" builtinId="0"/>
    <cellStyle name="Kablelis"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2"/>
  <sheetViews>
    <sheetView tabSelected="1" topLeftCell="A238" zoomScaleNormal="100" zoomScaleSheetLayoutView="90" zoomScalePageLayoutView="150" workbookViewId="0">
      <selection activeCell="H318" sqref="H318:H326"/>
    </sheetView>
  </sheetViews>
  <sheetFormatPr defaultRowHeight="12.75" x14ac:dyDescent="0.2"/>
  <cols>
    <col min="1" max="1" width="7.5703125" style="64" customWidth="1"/>
    <col min="2" max="2" width="46.42578125" style="2" customWidth="1"/>
    <col min="3" max="3" width="5.28515625" style="57" customWidth="1"/>
    <col min="4" max="4" width="7.28515625" style="2" customWidth="1"/>
    <col min="5" max="5" width="7.7109375" style="2" customWidth="1"/>
    <col min="6" max="6" width="20.42578125" style="2" customWidth="1"/>
    <col min="7" max="7" width="27.140625" style="2" customWidth="1"/>
    <col min="8" max="8" width="6.7109375" style="2" customWidth="1"/>
    <col min="9" max="9" width="9.85546875" style="2" customWidth="1"/>
    <col min="10" max="11" width="9.28515625" style="2" customWidth="1"/>
    <col min="12" max="16384" width="9.140625" style="2"/>
  </cols>
  <sheetData>
    <row r="1" spans="1:13" ht="21" customHeight="1" x14ac:dyDescent="0.2">
      <c r="A1" s="82" t="s">
        <v>460</v>
      </c>
      <c r="B1" s="83"/>
      <c r="C1" s="83"/>
      <c r="D1" s="83"/>
      <c r="E1" s="83"/>
      <c r="F1" s="83"/>
      <c r="G1" s="83"/>
      <c r="H1" s="83"/>
      <c r="I1" s="83"/>
      <c r="J1" s="83"/>
      <c r="K1" s="84"/>
    </row>
    <row r="2" spans="1:13" ht="24" customHeight="1" x14ac:dyDescent="0.2">
      <c r="A2" s="91" t="s">
        <v>147</v>
      </c>
      <c r="B2" s="92"/>
      <c r="C2" s="92"/>
      <c r="D2" s="92"/>
      <c r="E2" s="92"/>
      <c r="F2" s="92"/>
      <c r="G2" s="92"/>
      <c r="H2" s="92"/>
      <c r="I2" s="92"/>
      <c r="J2" s="92"/>
      <c r="K2" s="93"/>
    </row>
    <row r="3" spans="1:13" s="5" customFormat="1" ht="61.5" customHeight="1" x14ac:dyDescent="0.2">
      <c r="A3" s="62" t="s">
        <v>9</v>
      </c>
      <c r="B3" s="3" t="s">
        <v>14</v>
      </c>
      <c r="C3" s="3" t="s">
        <v>1</v>
      </c>
      <c r="D3" s="3" t="s">
        <v>435</v>
      </c>
      <c r="E3" s="3" t="s">
        <v>436</v>
      </c>
      <c r="F3" s="3" t="s">
        <v>10</v>
      </c>
      <c r="G3" s="3" t="s">
        <v>145</v>
      </c>
      <c r="H3" s="4" t="s">
        <v>437</v>
      </c>
      <c r="I3" s="4" t="s">
        <v>434</v>
      </c>
      <c r="J3" s="4" t="s">
        <v>146</v>
      </c>
      <c r="K3" s="4" t="s">
        <v>433</v>
      </c>
    </row>
    <row r="4" spans="1:13" ht="15.75" x14ac:dyDescent="0.2">
      <c r="A4" s="85" t="s">
        <v>458</v>
      </c>
      <c r="B4" s="86"/>
      <c r="C4" s="86"/>
      <c r="D4" s="86"/>
      <c r="E4" s="86"/>
      <c r="F4" s="86"/>
      <c r="G4" s="86"/>
      <c r="H4" s="86"/>
      <c r="I4" s="86"/>
      <c r="J4" s="86"/>
      <c r="K4" s="86"/>
    </row>
    <row r="5" spans="1:13" ht="29.25" customHeight="1" x14ac:dyDescent="0.2">
      <c r="A5" s="63" t="s">
        <v>16</v>
      </c>
      <c r="B5" s="6" t="s">
        <v>95</v>
      </c>
      <c r="C5" s="7" t="s">
        <v>15</v>
      </c>
      <c r="D5" s="8"/>
      <c r="E5" s="8"/>
      <c r="F5" s="8"/>
      <c r="G5" s="8"/>
      <c r="H5" s="8"/>
      <c r="I5" s="8"/>
      <c r="J5" s="8"/>
      <c r="K5" s="8"/>
    </row>
    <row r="6" spans="1:13" x14ac:dyDescent="0.2">
      <c r="A6" s="63" t="s">
        <v>148</v>
      </c>
      <c r="B6" s="9">
        <v>12</v>
      </c>
      <c r="C6" s="7" t="s">
        <v>11</v>
      </c>
      <c r="D6" s="60">
        <v>6</v>
      </c>
      <c r="E6" s="8">
        <f t="shared" ref="E6:E28" si="0">D6*3</f>
        <v>18</v>
      </c>
      <c r="F6" s="8" t="s">
        <v>461</v>
      </c>
      <c r="G6" s="7" t="s">
        <v>462</v>
      </c>
      <c r="H6" s="8">
        <v>4.05</v>
      </c>
      <c r="I6" s="69">
        <f t="shared" ref="I6:I28" si="1">SUM(E6*H6)</f>
        <v>72.899999999999991</v>
      </c>
      <c r="J6" s="69">
        <f>I6*5%</f>
        <v>3.6449999999999996</v>
      </c>
      <c r="K6" s="70">
        <f>J6+I6</f>
        <v>76.544999999999987</v>
      </c>
      <c r="M6" s="59"/>
    </row>
    <row r="7" spans="1:13" x14ac:dyDescent="0.2">
      <c r="A7" s="63" t="s">
        <v>149</v>
      </c>
      <c r="B7" s="9">
        <v>14</v>
      </c>
      <c r="C7" s="7" t="s">
        <v>11</v>
      </c>
      <c r="D7" s="60">
        <v>6</v>
      </c>
      <c r="E7" s="8">
        <f t="shared" si="0"/>
        <v>18</v>
      </c>
      <c r="F7" s="8" t="s">
        <v>461</v>
      </c>
      <c r="G7" s="7">
        <v>200214</v>
      </c>
      <c r="H7" s="8">
        <v>4.05</v>
      </c>
      <c r="I7" s="69">
        <f t="shared" si="1"/>
        <v>72.899999999999991</v>
      </c>
      <c r="J7" s="69">
        <f t="shared" ref="J7:J70" si="2">I7*5%</f>
        <v>3.6449999999999996</v>
      </c>
      <c r="K7" s="70">
        <f t="shared" ref="K7:K70" si="3">J7+I7</f>
        <v>76.544999999999987</v>
      </c>
      <c r="M7" s="59"/>
    </row>
    <row r="8" spans="1:13" x14ac:dyDescent="0.2">
      <c r="A8" s="63" t="s">
        <v>150</v>
      </c>
      <c r="B8" s="9">
        <v>16</v>
      </c>
      <c r="C8" s="7" t="s">
        <v>11</v>
      </c>
      <c r="D8" s="60">
        <v>6</v>
      </c>
      <c r="E8" s="8">
        <f t="shared" si="0"/>
        <v>18</v>
      </c>
      <c r="F8" s="8" t="s">
        <v>461</v>
      </c>
      <c r="G8" s="7">
        <v>200216</v>
      </c>
      <c r="H8" s="8">
        <v>4.05</v>
      </c>
      <c r="I8" s="69">
        <f t="shared" si="1"/>
        <v>72.899999999999991</v>
      </c>
      <c r="J8" s="69">
        <f t="shared" si="2"/>
        <v>3.6449999999999996</v>
      </c>
      <c r="K8" s="70">
        <f t="shared" si="3"/>
        <v>76.544999999999987</v>
      </c>
      <c r="M8" s="59"/>
    </row>
    <row r="9" spans="1:13" x14ac:dyDescent="0.2">
      <c r="A9" s="63" t="s">
        <v>151</v>
      </c>
      <c r="B9" s="9">
        <v>18</v>
      </c>
      <c r="C9" s="7" t="s">
        <v>11</v>
      </c>
      <c r="D9" s="60">
        <v>6</v>
      </c>
      <c r="E9" s="8">
        <f t="shared" si="0"/>
        <v>18</v>
      </c>
      <c r="F9" s="8" t="s">
        <v>461</v>
      </c>
      <c r="G9" s="7">
        <v>200218</v>
      </c>
      <c r="H9" s="8">
        <v>4.05</v>
      </c>
      <c r="I9" s="69">
        <f t="shared" si="1"/>
        <v>72.899999999999991</v>
      </c>
      <c r="J9" s="69">
        <f t="shared" si="2"/>
        <v>3.6449999999999996</v>
      </c>
      <c r="K9" s="70">
        <f t="shared" si="3"/>
        <v>76.544999999999987</v>
      </c>
      <c r="M9" s="59"/>
    </row>
    <row r="10" spans="1:13" x14ac:dyDescent="0.2">
      <c r="A10" s="63" t="s">
        <v>152</v>
      </c>
      <c r="B10" s="9">
        <v>20</v>
      </c>
      <c r="C10" s="7" t="s">
        <v>11</v>
      </c>
      <c r="D10" s="60">
        <v>16</v>
      </c>
      <c r="E10" s="8">
        <f t="shared" si="0"/>
        <v>48</v>
      </c>
      <c r="F10" s="8" t="s">
        <v>461</v>
      </c>
      <c r="G10" s="7">
        <v>200220</v>
      </c>
      <c r="H10" s="8">
        <v>4.05</v>
      </c>
      <c r="I10" s="69">
        <f t="shared" si="1"/>
        <v>194.39999999999998</v>
      </c>
      <c r="J10" s="8">
        <f t="shared" si="2"/>
        <v>9.7199999999999989</v>
      </c>
      <c r="K10" s="70">
        <f t="shared" si="3"/>
        <v>204.11999999999998</v>
      </c>
      <c r="M10" s="59"/>
    </row>
    <row r="11" spans="1:13" x14ac:dyDescent="0.2">
      <c r="A11" s="63" t="s">
        <v>153</v>
      </c>
      <c r="B11" s="9">
        <v>22</v>
      </c>
      <c r="C11" s="7" t="s">
        <v>11</v>
      </c>
      <c r="D11" s="60">
        <v>16</v>
      </c>
      <c r="E11" s="8">
        <f t="shared" si="0"/>
        <v>48</v>
      </c>
      <c r="F11" s="8" t="s">
        <v>461</v>
      </c>
      <c r="G11" s="7">
        <v>200222</v>
      </c>
      <c r="H11" s="8">
        <v>4.05</v>
      </c>
      <c r="I11" s="69">
        <f t="shared" si="1"/>
        <v>194.39999999999998</v>
      </c>
      <c r="J11" s="8">
        <f t="shared" si="2"/>
        <v>9.7199999999999989</v>
      </c>
      <c r="K11" s="70">
        <f t="shared" si="3"/>
        <v>204.11999999999998</v>
      </c>
      <c r="M11" s="59"/>
    </row>
    <row r="12" spans="1:13" x14ac:dyDescent="0.2">
      <c r="A12" s="63" t="s">
        <v>154</v>
      </c>
      <c r="B12" s="9">
        <v>24</v>
      </c>
      <c r="C12" s="7" t="s">
        <v>11</v>
      </c>
      <c r="D12" s="60">
        <v>16</v>
      </c>
      <c r="E12" s="8">
        <f t="shared" si="0"/>
        <v>48</v>
      </c>
      <c r="F12" s="8" t="s">
        <v>461</v>
      </c>
      <c r="G12" s="7">
        <v>200224</v>
      </c>
      <c r="H12" s="8">
        <v>4.05</v>
      </c>
      <c r="I12" s="69">
        <f t="shared" si="1"/>
        <v>194.39999999999998</v>
      </c>
      <c r="J12" s="8">
        <f t="shared" si="2"/>
        <v>9.7199999999999989</v>
      </c>
      <c r="K12" s="70">
        <f t="shared" si="3"/>
        <v>204.11999999999998</v>
      </c>
      <c r="M12" s="59"/>
    </row>
    <row r="13" spans="1:13" x14ac:dyDescent="0.2">
      <c r="A13" s="63" t="s">
        <v>155</v>
      </c>
      <c r="B13" s="9">
        <v>26</v>
      </c>
      <c r="C13" s="7" t="s">
        <v>11</v>
      </c>
      <c r="D13" s="60">
        <v>16</v>
      </c>
      <c r="E13" s="8">
        <f t="shared" si="0"/>
        <v>48</v>
      </c>
      <c r="F13" s="8" t="s">
        <v>461</v>
      </c>
      <c r="G13" s="7">
        <v>200226</v>
      </c>
      <c r="H13" s="8">
        <v>4.05</v>
      </c>
      <c r="I13" s="69">
        <f t="shared" si="1"/>
        <v>194.39999999999998</v>
      </c>
      <c r="J13" s="8">
        <f t="shared" si="2"/>
        <v>9.7199999999999989</v>
      </c>
      <c r="K13" s="70">
        <f t="shared" si="3"/>
        <v>204.11999999999998</v>
      </c>
      <c r="M13" s="59"/>
    </row>
    <row r="14" spans="1:13" x14ac:dyDescent="0.2">
      <c r="A14" s="63" t="s">
        <v>156</v>
      </c>
      <c r="B14" s="9">
        <v>28</v>
      </c>
      <c r="C14" s="7" t="s">
        <v>11</v>
      </c>
      <c r="D14" s="60">
        <v>24</v>
      </c>
      <c r="E14" s="8">
        <f t="shared" si="0"/>
        <v>72</v>
      </c>
      <c r="F14" s="8" t="s">
        <v>461</v>
      </c>
      <c r="G14" s="7">
        <v>200228</v>
      </c>
      <c r="H14" s="8">
        <v>4.05</v>
      </c>
      <c r="I14" s="69">
        <f t="shared" si="1"/>
        <v>291.59999999999997</v>
      </c>
      <c r="J14" s="8">
        <f t="shared" si="2"/>
        <v>14.579999999999998</v>
      </c>
      <c r="K14" s="70">
        <f t="shared" si="3"/>
        <v>306.17999999999995</v>
      </c>
      <c r="M14" s="59"/>
    </row>
    <row r="15" spans="1:13" x14ac:dyDescent="0.2">
      <c r="A15" s="63" t="s">
        <v>157</v>
      </c>
      <c r="B15" s="9">
        <v>30</v>
      </c>
      <c r="C15" s="7" t="s">
        <v>11</v>
      </c>
      <c r="D15" s="60">
        <v>40</v>
      </c>
      <c r="E15" s="8">
        <f t="shared" si="0"/>
        <v>120</v>
      </c>
      <c r="F15" s="8" t="s">
        <v>461</v>
      </c>
      <c r="G15" s="7">
        <v>200230</v>
      </c>
      <c r="H15" s="8">
        <v>4.05</v>
      </c>
      <c r="I15" s="69">
        <f t="shared" si="1"/>
        <v>486</v>
      </c>
      <c r="J15" s="8">
        <f t="shared" si="2"/>
        <v>24.3</v>
      </c>
      <c r="K15" s="70">
        <f t="shared" si="3"/>
        <v>510.3</v>
      </c>
      <c r="M15" s="59"/>
    </row>
    <row r="16" spans="1:13" x14ac:dyDescent="0.2">
      <c r="A16" s="63" t="s">
        <v>158</v>
      </c>
      <c r="B16" s="9">
        <v>32</v>
      </c>
      <c r="C16" s="7" t="s">
        <v>11</v>
      </c>
      <c r="D16" s="60">
        <v>50</v>
      </c>
      <c r="E16" s="8">
        <f t="shared" si="0"/>
        <v>150</v>
      </c>
      <c r="F16" s="8" t="s">
        <v>461</v>
      </c>
      <c r="G16" s="7">
        <v>200232</v>
      </c>
      <c r="H16" s="8">
        <v>4.05</v>
      </c>
      <c r="I16" s="69">
        <f t="shared" si="1"/>
        <v>607.5</v>
      </c>
      <c r="J16" s="69">
        <f t="shared" si="2"/>
        <v>30.375</v>
      </c>
      <c r="K16" s="70">
        <f t="shared" si="3"/>
        <v>637.875</v>
      </c>
      <c r="M16" s="59"/>
    </row>
    <row r="17" spans="1:13" x14ac:dyDescent="0.2">
      <c r="A17" s="63" t="s">
        <v>159</v>
      </c>
      <c r="B17" s="9">
        <v>34</v>
      </c>
      <c r="C17" s="7" t="s">
        <v>11</v>
      </c>
      <c r="D17" s="60">
        <v>50</v>
      </c>
      <c r="E17" s="8">
        <f t="shared" si="0"/>
        <v>150</v>
      </c>
      <c r="F17" s="8" t="s">
        <v>461</v>
      </c>
      <c r="G17" s="7">
        <v>200234</v>
      </c>
      <c r="H17" s="8">
        <v>4.05</v>
      </c>
      <c r="I17" s="69">
        <f t="shared" si="1"/>
        <v>607.5</v>
      </c>
      <c r="J17" s="69">
        <f t="shared" si="2"/>
        <v>30.375</v>
      </c>
      <c r="K17" s="70">
        <f t="shared" si="3"/>
        <v>637.875</v>
      </c>
      <c r="M17" s="59"/>
    </row>
    <row r="18" spans="1:13" x14ac:dyDescent="0.2">
      <c r="A18" s="63" t="s">
        <v>160</v>
      </c>
      <c r="B18" s="9">
        <v>36</v>
      </c>
      <c r="C18" s="7" t="s">
        <v>11</v>
      </c>
      <c r="D18" s="60">
        <v>60</v>
      </c>
      <c r="E18" s="8">
        <f t="shared" si="0"/>
        <v>180</v>
      </c>
      <c r="F18" s="8" t="s">
        <v>461</v>
      </c>
      <c r="G18" s="7">
        <v>200236</v>
      </c>
      <c r="H18" s="8">
        <v>4.05</v>
      </c>
      <c r="I18" s="69">
        <f t="shared" si="1"/>
        <v>729</v>
      </c>
      <c r="J18" s="8">
        <f t="shared" si="2"/>
        <v>36.450000000000003</v>
      </c>
      <c r="K18" s="70">
        <f t="shared" si="3"/>
        <v>765.45</v>
      </c>
      <c r="M18" s="59"/>
    </row>
    <row r="19" spans="1:13" x14ac:dyDescent="0.2">
      <c r="A19" s="63" t="s">
        <v>161</v>
      </c>
      <c r="B19" s="9">
        <v>38</v>
      </c>
      <c r="C19" s="7" t="s">
        <v>11</v>
      </c>
      <c r="D19" s="60">
        <v>60</v>
      </c>
      <c r="E19" s="8">
        <f t="shared" si="0"/>
        <v>180</v>
      </c>
      <c r="F19" s="8" t="s">
        <v>461</v>
      </c>
      <c r="G19" s="7">
        <v>200238</v>
      </c>
      <c r="H19" s="8">
        <v>4.05</v>
      </c>
      <c r="I19" s="69">
        <f t="shared" si="1"/>
        <v>729</v>
      </c>
      <c r="J19" s="8">
        <f t="shared" si="2"/>
        <v>36.450000000000003</v>
      </c>
      <c r="K19" s="70">
        <f t="shared" si="3"/>
        <v>765.45</v>
      </c>
      <c r="M19" s="59"/>
    </row>
    <row r="20" spans="1:13" x14ac:dyDescent="0.2">
      <c r="A20" s="63" t="s">
        <v>162</v>
      </c>
      <c r="B20" s="9">
        <v>40</v>
      </c>
      <c r="C20" s="7" t="s">
        <v>11</v>
      </c>
      <c r="D20" s="60">
        <v>60</v>
      </c>
      <c r="E20" s="8">
        <f t="shared" si="0"/>
        <v>180</v>
      </c>
      <c r="F20" s="8" t="s">
        <v>461</v>
      </c>
      <c r="G20" s="7">
        <v>200240</v>
      </c>
      <c r="H20" s="8">
        <v>4.05</v>
      </c>
      <c r="I20" s="69">
        <f t="shared" si="1"/>
        <v>729</v>
      </c>
      <c r="J20" s="8">
        <f t="shared" si="2"/>
        <v>36.450000000000003</v>
      </c>
      <c r="K20" s="70">
        <f t="shared" si="3"/>
        <v>765.45</v>
      </c>
      <c r="M20" s="59"/>
    </row>
    <row r="21" spans="1:13" x14ac:dyDescent="0.2">
      <c r="A21" s="63" t="s">
        <v>163</v>
      </c>
      <c r="B21" s="9">
        <v>42</v>
      </c>
      <c r="C21" s="7" t="s">
        <v>11</v>
      </c>
      <c r="D21" s="60">
        <v>60</v>
      </c>
      <c r="E21" s="8">
        <f t="shared" si="0"/>
        <v>180</v>
      </c>
      <c r="F21" s="8" t="s">
        <v>461</v>
      </c>
      <c r="G21" s="7">
        <v>200242</v>
      </c>
      <c r="H21" s="8">
        <v>4.05</v>
      </c>
      <c r="I21" s="69">
        <f t="shared" si="1"/>
        <v>729</v>
      </c>
      <c r="J21" s="8">
        <f t="shared" si="2"/>
        <v>36.450000000000003</v>
      </c>
      <c r="K21" s="70">
        <f t="shared" si="3"/>
        <v>765.45</v>
      </c>
      <c r="M21" s="59"/>
    </row>
    <row r="22" spans="1:13" x14ac:dyDescent="0.2">
      <c r="A22" s="63" t="s">
        <v>164</v>
      </c>
      <c r="B22" s="9">
        <v>44</v>
      </c>
      <c r="C22" s="7" t="s">
        <v>11</v>
      </c>
      <c r="D22" s="60">
        <v>40</v>
      </c>
      <c r="E22" s="8">
        <f t="shared" si="0"/>
        <v>120</v>
      </c>
      <c r="F22" s="8" t="s">
        <v>461</v>
      </c>
      <c r="G22" s="7">
        <v>200244</v>
      </c>
      <c r="H22" s="8">
        <v>4.05</v>
      </c>
      <c r="I22" s="69">
        <f t="shared" si="1"/>
        <v>486</v>
      </c>
      <c r="J22" s="8">
        <f t="shared" si="2"/>
        <v>24.3</v>
      </c>
      <c r="K22" s="70">
        <f t="shared" si="3"/>
        <v>510.3</v>
      </c>
      <c r="M22" s="59"/>
    </row>
    <row r="23" spans="1:13" x14ac:dyDescent="0.2">
      <c r="A23" s="63" t="s">
        <v>165</v>
      </c>
      <c r="B23" s="9">
        <v>46</v>
      </c>
      <c r="C23" s="7" t="s">
        <v>11</v>
      </c>
      <c r="D23" s="60">
        <v>40</v>
      </c>
      <c r="E23" s="8">
        <f t="shared" si="0"/>
        <v>120</v>
      </c>
      <c r="F23" s="8" t="s">
        <v>461</v>
      </c>
      <c r="G23" s="7">
        <v>200246</v>
      </c>
      <c r="H23" s="8">
        <v>4.05</v>
      </c>
      <c r="I23" s="69">
        <f t="shared" si="1"/>
        <v>486</v>
      </c>
      <c r="J23" s="8">
        <f t="shared" si="2"/>
        <v>24.3</v>
      </c>
      <c r="K23" s="70">
        <f t="shared" si="3"/>
        <v>510.3</v>
      </c>
      <c r="M23" s="59"/>
    </row>
    <row r="24" spans="1:13" x14ac:dyDescent="0.2">
      <c r="A24" s="63" t="s">
        <v>166</v>
      </c>
      <c r="B24" s="9">
        <v>48</v>
      </c>
      <c r="C24" s="7" t="s">
        <v>11</v>
      </c>
      <c r="D24" s="60">
        <v>16</v>
      </c>
      <c r="E24" s="8">
        <f t="shared" si="0"/>
        <v>48</v>
      </c>
      <c r="F24" s="8" t="s">
        <v>461</v>
      </c>
      <c r="G24" s="7">
        <v>200248</v>
      </c>
      <c r="H24" s="8">
        <v>4.05</v>
      </c>
      <c r="I24" s="69">
        <f t="shared" si="1"/>
        <v>194.39999999999998</v>
      </c>
      <c r="J24" s="8">
        <f t="shared" si="2"/>
        <v>9.7199999999999989</v>
      </c>
      <c r="K24" s="70">
        <f t="shared" si="3"/>
        <v>204.11999999999998</v>
      </c>
      <c r="M24" s="59"/>
    </row>
    <row r="25" spans="1:13" x14ac:dyDescent="0.2">
      <c r="A25" s="63" t="s">
        <v>167</v>
      </c>
      <c r="B25" s="9">
        <v>50</v>
      </c>
      <c r="C25" s="7" t="s">
        <v>11</v>
      </c>
      <c r="D25" s="60">
        <v>16</v>
      </c>
      <c r="E25" s="8">
        <f t="shared" si="0"/>
        <v>48</v>
      </c>
      <c r="F25" s="8" t="s">
        <v>461</v>
      </c>
      <c r="G25" s="7">
        <v>200250</v>
      </c>
      <c r="H25" s="8">
        <v>4.05</v>
      </c>
      <c r="I25" s="69">
        <f t="shared" si="1"/>
        <v>194.39999999999998</v>
      </c>
      <c r="J25" s="8">
        <f t="shared" si="2"/>
        <v>9.7199999999999989</v>
      </c>
      <c r="K25" s="70">
        <f t="shared" si="3"/>
        <v>204.11999999999998</v>
      </c>
      <c r="M25" s="59"/>
    </row>
    <row r="26" spans="1:13" x14ac:dyDescent="0.2">
      <c r="A26" s="63" t="s">
        <v>168</v>
      </c>
      <c r="B26" s="9">
        <v>52</v>
      </c>
      <c r="C26" s="7" t="s">
        <v>11</v>
      </c>
      <c r="D26" s="60">
        <v>6</v>
      </c>
      <c r="E26" s="8">
        <f t="shared" si="0"/>
        <v>18</v>
      </c>
      <c r="F26" s="8" t="s">
        <v>461</v>
      </c>
      <c r="G26" s="7" t="s">
        <v>463</v>
      </c>
      <c r="H26" s="8">
        <v>4.05</v>
      </c>
      <c r="I26" s="69">
        <f t="shared" si="1"/>
        <v>72.899999999999991</v>
      </c>
      <c r="J26" s="69">
        <f t="shared" si="2"/>
        <v>3.6449999999999996</v>
      </c>
      <c r="K26" s="70">
        <f t="shared" si="3"/>
        <v>76.544999999999987</v>
      </c>
      <c r="M26" s="59"/>
    </row>
    <row r="27" spans="1:13" x14ac:dyDescent="0.2">
      <c r="A27" s="63" t="s">
        <v>169</v>
      </c>
      <c r="B27" s="9">
        <v>54</v>
      </c>
      <c r="C27" s="7" t="s">
        <v>11</v>
      </c>
      <c r="D27" s="60">
        <v>6</v>
      </c>
      <c r="E27" s="8">
        <f t="shared" si="0"/>
        <v>18</v>
      </c>
      <c r="F27" s="8" t="s">
        <v>461</v>
      </c>
      <c r="G27" s="7" t="s">
        <v>464</v>
      </c>
      <c r="H27" s="8">
        <v>4.05</v>
      </c>
      <c r="I27" s="69">
        <f t="shared" si="1"/>
        <v>72.899999999999991</v>
      </c>
      <c r="J27" s="69">
        <f t="shared" si="2"/>
        <v>3.6449999999999996</v>
      </c>
      <c r="K27" s="70">
        <f t="shared" si="3"/>
        <v>76.544999999999987</v>
      </c>
      <c r="M27" s="59"/>
    </row>
    <row r="28" spans="1:13" x14ac:dyDescent="0.2">
      <c r="A28" s="63" t="s">
        <v>170</v>
      </c>
      <c r="B28" s="9">
        <v>56</v>
      </c>
      <c r="C28" s="7" t="s">
        <v>11</v>
      </c>
      <c r="D28" s="60">
        <v>6</v>
      </c>
      <c r="E28" s="8">
        <f t="shared" si="0"/>
        <v>18</v>
      </c>
      <c r="F28" s="8" t="s">
        <v>461</v>
      </c>
      <c r="G28" s="7" t="s">
        <v>465</v>
      </c>
      <c r="H28" s="8">
        <v>4.05</v>
      </c>
      <c r="I28" s="69">
        <f t="shared" si="1"/>
        <v>72.899999999999991</v>
      </c>
      <c r="J28" s="69">
        <f t="shared" si="2"/>
        <v>3.6449999999999996</v>
      </c>
      <c r="K28" s="70">
        <f t="shared" si="3"/>
        <v>76.544999999999987</v>
      </c>
      <c r="M28" s="59"/>
    </row>
    <row r="29" spans="1:13" ht="27" customHeight="1" x14ac:dyDescent="0.2">
      <c r="A29" s="63" t="s">
        <v>17</v>
      </c>
      <c r="B29" s="6" t="s">
        <v>96</v>
      </c>
      <c r="C29" s="7" t="s">
        <v>15</v>
      </c>
      <c r="D29" s="60"/>
      <c r="E29" s="8"/>
      <c r="F29" s="6"/>
      <c r="G29" s="6" t="s">
        <v>466</v>
      </c>
      <c r="H29" s="8"/>
      <c r="I29" s="8"/>
      <c r="J29" s="69"/>
      <c r="K29" s="70"/>
      <c r="M29" s="59"/>
    </row>
    <row r="30" spans="1:13" x14ac:dyDescent="0.2">
      <c r="A30" s="63" t="s">
        <v>171</v>
      </c>
      <c r="B30" s="9">
        <v>14</v>
      </c>
      <c r="C30" s="7" t="s">
        <v>11</v>
      </c>
      <c r="D30" s="60">
        <v>20</v>
      </c>
      <c r="E30" s="8">
        <f t="shared" ref="E30:E36" si="4">D30*3</f>
        <v>60</v>
      </c>
      <c r="F30" s="8" t="s">
        <v>461</v>
      </c>
      <c r="G30" s="7">
        <v>220214</v>
      </c>
      <c r="H30" s="69">
        <v>3.5</v>
      </c>
      <c r="I30" s="69">
        <f t="shared" ref="I30:I36" si="5">SUM(E30*H30)</f>
        <v>210</v>
      </c>
      <c r="J30" s="69">
        <f t="shared" si="2"/>
        <v>10.5</v>
      </c>
      <c r="K30" s="70">
        <f t="shared" si="3"/>
        <v>220.5</v>
      </c>
      <c r="M30" s="59"/>
    </row>
    <row r="31" spans="1:13" x14ac:dyDescent="0.2">
      <c r="A31" s="63" t="s">
        <v>172</v>
      </c>
      <c r="B31" s="9">
        <v>16</v>
      </c>
      <c r="C31" s="7" t="s">
        <v>11</v>
      </c>
      <c r="D31" s="60">
        <v>60</v>
      </c>
      <c r="E31" s="8">
        <f t="shared" si="4"/>
        <v>180</v>
      </c>
      <c r="F31" s="8" t="s">
        <v>461</v>
      </c>
      <c r="G31" s="7">
        <v>220216</v>
      </c>
      <c r="H31" s="69">
        <v>3.5</v>
      </c>
      <c r="I31" s="69">
        <f t="shared" si="5"/>
        <v>630</v>
      </c>
      <c r="J31" s="69">
        <f t="shared" si="2"/>
        <v>31.5</v>
      </c>
      <c r="K31" s="70">
        <f t="shared" si="3"/>
        <v>661.5</v>
      </c>
      <c r="M31" s="59"/>
    </row>
    <row r="32" spans="1:13" x14ac:dyDescent="0.2">
      <c r="A32" s="63" t="s">
        <v>173</v>
      </c>
      <c r="B32" s="9">
        <v>18</v>
      </c>
      <c r="C32" s="7" t="s">
        <v>11</v>
      </c>
      <c r="D32" s="60">
        <v>60</v>
      </c>
      <c r="E32" s="8">
        <f t="shared" si="4"/>
        <v>180</v>
      </c>
      <c r="F32" s="8" t="s">
        <v>461</v>
      </c>
      <c r="G32" s="7">
        <v>220218</v>
      </c>
      <c r="H32" s="69">
        <v>3.5</v>
      </c>
      <c r="I32" s="69">
        <f t="shared" si="5"/>
        <v>630</v>
      </c>
      <c r="J32" s="69">
        <f t="shared" si="2"/>
        <v>31.5</v>
      </c>
      <c r="K32" s="70">
        <f t="shared" si="3"/>
        <v>661.5</v>
      </c>
      <c r="M32" s="59"/>
    </row>
    <row r="33" spans="1:13" x14ac:dyDescent="0.2">
      <c r="A33" s="63" t="s">
        <v>174</v>
      </c>
      <c r="B33" s="9">
        <v>20</v>
      </c>
      <c r="C33" s="7" t="s">
        <v>11</v>
      </c>
      <c r="D33" s="60">
        <v>40</v>
      </c>
      <c r="E33" s="8">
        <f t="shared" si="4"/>
        <v>120</v>
      </c>
      <c r="F33" s="8" t="s">
        <v>461</v>
      </c>
      <c r="G33" s="7">
        <v>220220</v>
      </c>
      <c r="H33" s="69">
        <v>3.5</v>
      </c>
      <c r="I33" s="69">
        <f t="shared" si="5"/>
        <v>420</v>
      </c>
      <c r="J33" s="69">
        <f t="shared" si="2"/>
        <v>21</v>
      </c>
      <c r="K33" s="70">
        <f t="shared" si="3"/>
        <v>441</v>
      </c>
      <c r="M33" s="59"/>
    </row>
    <row r="34" spans="1:13" x14ac:dyDescent="0.2">
      <c r="A34" s="63" t="s">
        <v>175</v>
      </c>
      <c r="B34" s="9">
        <v>22</v>
      </c>
      <c r="C34" s="7" t="s">
        <v>11</v>
      </c>
      <c r="D34" s="60">
        <v>30</v>
      </c>
      <c r="E34" s="8">
        <f t="shared" si="4"/>
        <v>90</v>
      </c>
      <c r="F34" s="8" t="s">
        <v>461</v>
      </c>
      <c r="G34" s="7">
        <v>220222</v>
      </c>
      <c r="H34" s="69">
        <v>3.5</v>
      </c>
      <c r="I34" s="69">
        <f t="shared" si="5"/>
        <v>315</v>
      </c>
      <c r="J34" s="69">
        <f t="shared" si="2"/>
        <v>15.75</v>
      </c>
      <c r="K34" s="70">
        <f t="shared" si="3"/>
        <v>330.75</v>
      </c>
      <c r="M34" s="59"/>
    </row>
    <row r="35" spans="1:13" x14ac:dyDescent="0.2">
      <c r="A35" s="63" t="s">
        <v>176</v>
      </c>
      <c r="B35" s="9">
        <v>24</v>
      </c>
      <c r="C35" s="7" t="s">
        <v>11</v>
      </c>
      <c r="D35" s="60">
        <v>30</v>
      </c>
      <c r="E35" s="8">
        <f t="shared" si="4"/>
        <v>90</v>
      </c>
      <c r="F35" s="8" t="s">
        <v>461</v>
      </c>
      <c r="G35" s="7">
        <v>220224</v>
      </c>
      <c r="H35" s="69">
        <v>3.5</v>
      </c>
      <c r="I35" s="69">
        <f t="shared" si="5"/>
        <v>315</v>
      </c>
      <c r="J35" s="69">
        <f t="shared" si="2"/>
        <v>15.75</v>
      </c>
      <c r="K35" s="70">
        <f t="shared" si="3"/>
        <v>330.75</v>
      </c>
      <c r="M35" s="59"/>
    </row>
    <row r="36" spans="1:13" x14ac:dyDescent="0.2">
      <c r="A36" s="63" t="s">
        <v>177</v>
      </c>
      <c r="B36" s="9">
        <v>26</v>
      </c>
      <c r="C36" s="7" t="s">
        <v>11</v>
      </c>
      <c r="D36" s="60">
        <v>30</v>
      </c>
      <c r="E36" s="8">
        <f t="shared" si="4"/>
        <v>90</v>
      </c>
      <c r="F36" s="8" t="s">
        <v>461</v>
      </c>
      <c r="G36" s="7">
        <v>220226</v>
      </c>
      <c r="H36" s="69">
        <v>3.5</v>
      </c>
      <c r="I36" s="69">
        <f t="shared" si="5"/>
        <v>315</v>
      </c>
      <c r="J36" s="69">
        <f t="shared" si="2"/>
        <v>15.75</v>
      </c>
      <c r="K36" s="70">
        <f t="shared" si="3"/>
        <v>330.75</v>
      </c>
      <c r="M36" s="59"/>
    </row>
    <row r="37" spans="1:13" ht="38.25" x14ac:dyDescent="0.2">
      <c r="A37" s="63" t="s">
        <v>18</v>
      </c>
      <c r="B37" s="6" t="s">
        <v>97</v>
      </c>
      <c r="C37" s="7" t="s">
        <v>15</v>
      </c>
      <c r="D37" s="60"/>
      <c r="E37" s="8"/>
      <c r="F37" s="8"/>
      <c r="G37" s="8"/>
      <c r="H37" s="8"/>
      <c r="I37" s="8"/>
      <c r="J37" s="69"/>
      <c r="K37" s="70"/>
      <c r="M37" s="59"/>
    </row>
    <row r="38" spans="1:13" x14ac:dyDescent="0.2">
      <c r="A38" s="63" t="s">
        <v>178</v>
      </c>
      <c r="B38" s="9">
        <v>35</v>
      </c>
      <c r="C38" s="7" t="s">
        <v>11</v>
      </c>
      <c r="D38" s="60">
        <v>3</v>
      </c>
      <c r="E38" s="8">
        <f t="shared" ref="E38:E51" si="6">D38*3</f>
        <v>9</v>
      </c>
      <c r="F38" s="8" t="s">
        <v>461</v>
      </c>
      <c r="G38" s="7">
        <v>260235</v>
      </c>
      <c r="H38" s="69">
        <v>4.9000000000000004</v>
      </c>
      <c r="I38" s="69">
        <f t="shared" ref="I38:I51" si="7">SUM(E38*H38)</f>
        <v>44.1</v>
      </c>
      <c r="J38" s="69">
        <f t="shared" si="2"/>
        <v>2.2050000000000001</v>
      </c>
      <c r="K38" s="70">
        <f t="shared" si="3"/>
        <v>46.305</v>
      </c>
      <c r="M38" s="59"/>
    </row>
    <row r="39" spans="1:13" x14ac:dyDescent="0.2">
      <c r="A39" s="63" t="s">
        <v>179</v>
      </c>
      <c r="B39" s="9">
        <v>40</v>
      </c>
      <c r="C39" s="7" t="s">
        <v>11</v>
      </c>
      <c r="D39" s="60">
        <v>3</v>
      </c>
      <c r="E39" s="8">
        <f t="shared" si="6"/>
        <v>9</v>
      </c>
      <c r="F39" s="8" t="s">
        <v>461</v>
      </c>
      <c r="G39" s="7">
        <v>260240</v>
      </c>
      <c r="H39" s="69">
        <v>4.9000000000000004</v>
      </c>
      <c r="I39" s="69">
        <f t="shared" si="7"/>
        <v>44.1</v>
      </c>
      <c r="J39" s="69">
        <f t="shared" si="2"/>
        <v>2.2050000000000001</v>
      </c>
      <c r="K39" s="70">
        <f t="shared" si="3"/>
        <v>46.305</v>
      </c>
      <c r="M39" s="59"/>
    </row>
    <row r="40" spans="1:13" x14ac:dyDescent="0.2">
      <c r="A40" s="63" t="s">
        <v>180</v>
      </c>
      <c r="B40" s="9">
        <v>45</v>
      </c>
      <c r="C40" s="7" t="s">
        <v>11</v>
      </c>
      <c r="D40" s="60">
        <v>3</v>
      </c>
      <c r="E40" s="8">
        <f t="shared" si="6"/>
        <v>9</v>
      </c>
      <c r="F40" s="8" t="s">
        <v>461</v>
      </c>
      <c r="G40" s="7">
        <v>260245</v>
      </c>
      <c r="H40" s="69">
        <v>4.9000000000000004</v>
      </c>
      <c r="I40" s="69">
        <f t="shared" si="7"/>
        <v>44.1</v>
      </c>
      <c r="J40" s="69">
        <f t="shared" si="2"/>
        <v>2.2050000000000001</v>
      </c>
      <c r="K40" s="70">
        <f t="shared" si="3"/>
        <v>46.305</v>
      </c>
      <c r="M40" s="59"/>
    </row>
    <row r="41" spans="1:13" x14ac:dyDescent="0.2">
      <c r="A41" s="63" t="s">
        <v>181</v>
      </c>
      <c r="B41" s="9">
        <v>50</v>
      </c>
      <c r="C41" s="7" t="s">
        <v>11</v>
      </c>
      <c r="D41" s="60">
        <v>3</v>
      </c>
      <c r="E41" s="8">
        <f t="shared" si="6"/>
        <v>9</v>
      </c>
      <c r="F41" s="8" t="s">
        <v>461</v>
      </c>
      <c r="G41" s="7">
        <v>260250</v>
      </c>
      <c r="H41" s="69">
        <v>4.9000000000000004</v>
      </c>
      <c r="I41" s="69">
        <f t="shared" si="7"/>
        <v>44.1</v>
      </c>
      <c r="J41" s="69">
        <f t="shared" si="2"/>
        <v>2.2050000000000001</v>
      </c>
      <c r="K41" s="70">
        <f t="shared" si="3"/>
        <v>46.305</v>
      </c>
      <c r="M41" s="59"/>
    </row>
    <row r="42" spans="1:13" x14ac:dyDescent="0.2">
      <c r="A42" s="63" t="s">
        <v>182</v>
      </c>
      <c r="B42" s="9">
        <v>55</v>
      </c>
      <c r="C42" s="7" t="s">
        <v>11</v>
      </c>
      <c r="D42" s="60">
        <v>3</v>
      </c>
      <c r="E42" s="8">
        <f t="shared" si="6"/>
        <v>9</v>
      </c>
      <c r="F42" s="8" t="s">
        <v>461</v>
      </c>
      <c r="G42" s="7">
        <v>260255</v>
      </c>
      <c r="H42" s="69">
        <v>4.9000000000000004</v>
      </c>
      <c r="I42" s="69">
        <f t="shared" si="7"/>
        <v>44.1</v>
      </c>
      <c r="J42" s="69">
        <f t="shared" si="2"/>
        <v>2.2050000000000001</v>
      </c>
      <c r="K42" s="70">
        <f t="shared" si="3"/>
        <v>46.305</v>
      </c>
      <c r="M42" s="59"/>
    </row>
    <row r="43" spans="1:13" x14ac:dyDescent="0.2">
      <c r="A43" s="63" t="s">
        <v>183</v>
      </c>
      <c r="B43" s="9">
        <v>60</v>
      </c>
      <c r="C43" s="7" t="s">
        <v>11</v>
      </c>
      <c r="D43" s="60">
        <v>3</v>
      </c>
      <c r="E43" s="8">
        <f t="shared" si="6"/>
        <v>9</v>
      </c>
      <c r="F43" s="8" t="s">
        <v>461</v>
      </c>
      <c r="G43" s="7">
        <v>260260</v>
      </c>
      <c r="H43" s="69">
        <v>4.9000000000000004</v>
      </c>
      <c r="I43" s="69">
        <f t="shared" si="7"/>
        <v>44.1</v>
      </c>
      <c r="J43" s="69">
        <f t="shared" si="2"/>
        <v>2.2050000000000001</v>
      </c>
      <c r="K43" s="70">
        <f t="shared" si="3"/>
        <v>46.305</v>
      </c>
      <c r="M43" s="59"/>
    </row>
    <row r="44" spans="1:13" x14ac:dyDescent="0.2">
      <c r="A44" s="63" t="s">
        <v>184</v>
      </c>
      <c r="B44" s="9">
        <v>65</v>
      </c>
      <c r="C44" s="7" t="s">
        <v>11</v>
      </c>
      <c r="D44" s="60">
        <v>3</v>
      </c>
      <c r="E44" s="8">
        <f t="shared" si="6"/>
        <v>9</v>
      </c>
      <c r="F44" s="8" t="s">
        <v>461</v>
      </c>
      <c r="G44" s="7">
        <v>260265</v>
      </c>
      <c r="H44" s="69">
        <v>4.9000000000000004</v>
      </c>
      <c r="I44" s="69">
        <f t="shared" si="7"/>
        <v>44.1</v>
      </c>
      <c r="J44" s="69">
        <f t="shared" si="2"/>
        <v>2.2050000000000001</v>
      </c>
      <c r="K44" s="70">
        <f t="shared" si="3"/>
        <v>46.305</v>
      </c>
      <c r="M44" s="59"/>
    </row>
    <row r="45" spans="1:13" x14ac:dyDescent="0.2">
      <c r="A45" s="63" t="s">
        <v>185</v>
      </c>
      <c r="B45" s="9">
        <v>85</v>
      </c>
      <c r="C45" s="7" t="s">
        <v>11</v>
      </c>
      <c r="D45" s="60">
        <v>8</v>
      </c>
      <c r="E45" s="8">
        <f t="shared" si="6"/>
        <v>24</v>
      </c>
      <c r="F45" s="8" t="s">
        <v>461</v>
      </c>
      <c r="G45" s="7">
        <v>260285</v>
      </c>
      <c r="H45" s="69">
        <v>4.9000000000000004</v>
      </c>
      <c r="I45" s="69">
        <f t="shared" si="7"/>
        <v>117.60000000000001</v>
      </c>
      <c r="J45" s="69">
        <f t="shared" si="2"/>
        <v>5.8800000000000008</v>
      </c>
      <c r="K45" s="70">
        <f t="shared" si="3"/>
        <v>123.48</v>
      </c>
      <c r="M45" s="59"/>
    </row>
    <row r="46" spans="1:13" x14ac:dyDescent="0.2">
      <c r="A46" s="63" t="s">
        <v>186</v>
      </c>
      <c r="B46" s="9">
        <v>90</v>
      </c>
      <c r="C46" s="7" t="s">
        <v>11</v>
      </c>
      <c r="D46" s="60">
        <v>8</v>
      </c>
      <c r="E46" s="8">
        <f t="shared" si="6"/>
        <v>24</v>
      </c>
      <c r="F46" s="8" t="s">
        <v>461</v>
      </c>
      <c r="G46" s="7">
        <v>260290</v>
      </c>
      <c r="H46" s="69">
        <v>4.9000000000000004</v>
      </c>
      <c r="I46" s="69">
        <f t="shared" si="7"/>
        <v>117.60000000000001</v>
      </c>
      <c r="J46" s="69">
        <f t="shared" si="2"/>
        <v>5.8800000000000008</v>
      </c>
      <c r="K46" s="70">
        <f t="shared" si="3"/>
        <v>123.48</v>
      </c>
      <c r="M46" s="59"/>
    </row>
    <row r="47" spans="1:13" x14ac:dyDescent="0.2">
      <c r="A47" s="63" t="s">
        <v>187</v>
      </c>
      <c r="B47" s="9">
        <v>95</v>
      </c>
      <c r="C47" s="7" t="s">
        <v>11</v>
      </c>
      <c r="D47" s="60">
        <v>8</v>
      </c>
      <c r="E47" s="8">
        <f t="shared" si="6"/>
        <v>24</v>
      </c>
      <c r="F47" s="8" t="s">
        <v>461</v>
      </c>
      <c r="G47" s="7">
        <v>260295</v>
      </c>
      <c r="H47" s="69">
        <v>4.9000000000000004</v>
      </c>
      <c r="I47" s="69">
        <f t="shared" si="7"/>
        <v>117.60000000000001</v>
      </c>
      <c r="J47" s="69">
        <f t="shared" si="2"/>
        <v>5.8800000000000008</v>
      </c>
      <c r="K47" s="70">
        <f t="shared" si="3"/>
        <v>123.48</v>
      </c>
      <c r="M47" s="59"/>
    </row>
    <row r="48" spans="1:13" x14ac:dyDescent="0.2">
      <c r="A48" s="63" t="s">
        <v>188</v>
      </c>
      <c r="B48" s="9">
        <v>100</v>
      </c>
      <c r="C48" s="7" t="s">
        <v>11</v>
      </c>
      <c r="D48" s="60">
        <v>8</v>
      </c>
      <c r="E48" s="8">
        <f t="shared" si="6"/>
        <v>24</v>
      </c>
      <c r="F48" s="8" t="s">
        <v>461</v>
      </c>
      <c r="G48" s="7">
        <v>260300</v>
      </c>
      <c r="H48" s="69">
        <v>4.9000000000000004</v>
      </c>
      <c r="I48" s="69">
        <f t="shared" si="7"/>
        <v>117.60000000000001</v>
      </c>
      <c r="J48" s="69">
        <f t="shared" si="2"/>
        <v>5.8800000000000008</v>
      </c>
      <c r="K48" s="70">
        <f t="shared" si="3"/>
        <v>123.48</v>
      </c>
      <c r="M48" s="59"/>
    </row>
    <row r="49" spans="1:13" x14ac:dyDescent="0.2">
      <c r="A49" s="63" t="s">
        <v>189</v>
      </c>
      <c r="B49" s="9">
        <v>105</v>
      </c>
      <c r="C49" s="7" t="s">
        <v>11</v>
      </c>
      <c r="D49" s="60">
        <v>8</v>
      </c>
      <c r="E49" s="8">
        <f t="shared" si="6"/>
        <v>24</v>
      </c>
      <c r="F49" s="8" t="s">
        <v>461</v>
      </c>
      <c r="G49" s="7">
        <v>260305</v>
      </c>
      <c r="H49" s="69">
        <v>4.9000000000000004</v>
      </c>
      <c r="I49" s="69">
        <f t="shared" si="7"/>
        <v>117.60000000000001</v>
      </c>
      <c r="J49" s="69">
        <f t="shared" si="2"/>
        <v>5.8800000000000008</v>
      </c>
      <c r="K49" s="70">
        <f t="shared" si="3"/>
        <v>123.48</v>
      </c>
      <c r="M49" s="59"/>
    </row>
    <row r="50" spans="1:13" x14ac:dyDescent="0.2">
      <c r="A50" s="63" t="s">
        <v>190</v>
      </c>
      <c r="B50" s="9">
        <v>110</v>
      </c>
      <c r="C50" s="7" t="s">
        <v>11</v>
      </c>
      <c r="D50" s="60">
        <v>8</v>
      </c>
      <c r="E50" s="8">
        <f t="shared" si="6"/>
        <v>24</v>
      </c>
      <c r="F50" s="8" t="s">
        <v>461</v>
      </c>
      <c r="G50" s="7">
        <v>260310</v>
      </c>
      <c r="H50" s="69">
        <v>4.9000000000000004</v>
      </c>
      <c r="I50" s="69">
        <f t="shared" si="7"/>
        <v>117.60000000000001</v>
      </c>
      <c r="J50" s="69">
        <f t="shared" si="2"/>
        <v>5.8800000000000008</v>
      </c>
      <c r="K50" s="70">
        <f t="shared" si="3"/>
        <v>123.48</v>
      </c>
      <c r="M50" s="59"/>
    </row>
    <row r="51" spans="1:13" x14ac:dyDescent="0.2">
      <c r="A51" s="63" t="s">
        <v>191</v>
      </c>
      <c r="B51" s="9">
        <v>115</v>
      </c>
      <c r="C51" s="7" t="s">
        <v>11</v>
      </c>
      <c r="D51" s="60">
        <v>3</v>
      </c>
      <c r="E51" s="8">
        <f t="shared" si="6"/>
        <v>9</v>
      </c>
      <c r="F51" s="8" t="s">
        <v>461</v>
      </c>
      <c r="G51" s="7">
        <v>260315</v>
      </c>
      <c r="H51" s="69">
        <v>4.9000000000000004</v>
      </c>
      <c r="I51" s="69">
        <f t="shared" si="7"/>
        <v>44.1</v>
      </c>
      <c r="J51" s="69">
        <f t="shared" si="2"/>
        <v>2.2050000000000001</v>
      </c>
      <c r="K51" s="70">
        <f t="shared" si="3"/>
        <v>46.305</v>
      </c>
      <c r="M51" s="59"/>
    </row>
    <row r="52" spans="1:13" ht="38.25" x14ac:dyDescent="0.2">
      <c r="A52" s="63" t="s">
        <v>19</v>
      </c>
      <c r="B52" s="6" t="s">
        <v>98</v>
      </c>
      <c r="C52" s="7" t="s">
        <v>15</v>
      </c>
      <c r="D52" s="60"/>
      <c r="E52" s="8"/>
      <c r="F52" s="8"/>
      <c r="G52" s="6" t="s">
        <v>467</v>
      </c>
      <c r="H52" s="8"/>
      <c r="I52" s="8"/>
      <c r="J52" s="69"/>
      <c r="K52" s="70"/>
      <c r="M52" s="59"/>
    </row>
    <row r="53" spans="1:13" x14ac:dyDescent="0.2">
      <c r="A53" s="63" t="s">
        <v>192</v>
      </c>
      <c r="B53" s="9">
        <v>55</v>
      </c>
      <c r="C53" s="7" t="s">
        <v>11</v>
      </c>
      <c r="D53" s="60">
        <v>3</v>
      </c>
      <c r="E53" s="8">
        <f t="shared" ref="E53:E64" si="8">D53*3</f>
        <v>9</v>
      </c>
      <c r="F53" s="8" t="s">
        <v>461</v>
      </c>
      <c r="G53" s="7">
        <v>270255</v>
      </c>
      <c r="H53" s="69">
        <v>4.9000000000000004</v>
      </c>
      <c r="I53" s="69">
        <f t="shared" ref="I53:I64" si="9">SUM(E53*H53)</f>
        <v>44.1</v>
      </c>
      <c r="J53" s="69">
        <f t="shared" si="2"/>
        <v>2.2050000000000001</v>
      </c>
      <c r="K53" s="70">
        <f t="shared" si="3"/>
        <v>46.305</v>
      </c>
      <c r="M53" s="59"/>
    </row>
    <row r="54" spans="1:13" x14ac:dyDescent="0.2">
      <c r="A54" s="63" t="s">
        <v>193</v>
      </c>
      <c r="B54" s="9">
        <v>60</v>
      </c>
      <c r="C54" s="7" t="s">
        <v>11</v>
      </c>
      <c r="D54" s="60">
        <v>3</v>
      </c>
      <c r="E54" s="8">
        <f t="shared" si="8"/>
        <v>9</v>
      </c>
      <c r="F54" s="8" t="s">
        <v>461</v>
      </c>
      <c r="G54" s="7">
        <v>270260</v>
      </c>
      <c r="H54" s="69">
        <v>4.9000000000000004</v>
      </c>
      <c r="I54" s="69">
        <f t="shared" si="9"/>
        <v>44.1</v>
      </c>
      <c r="J54" s="69">
        <f t="shared" si="2"/>
        <v>2.2050000000000001</v>
      </c>
      <c r="K54" s="70">
        <f t="shared" si="3"/>
        <v>46.305</v>
      </c>
      <c r="M54" s="59"/>
    </row>
    <row r="55" spans="1:13" x14ac:dyDescent="0.2">
      <c r="A55" s="63" t="s">
        <v>194</v>
      </c>
      <c r="B55" s="9">
        <v>65</v>
      </c>
      <c r="C55" s="7" t="s">
        <v>11</v>
      </c>
      <c r="D55" s="60">
        <v>3</v>
      </c>
      <c r="E55" s="8">
        <f t="shared" si="8"/>
        <v>9</v>
      </c>
      <c r="F55" s="8" t="s">
        <v>461</v>
      </c>
      <c r="G55" s="7">
        <v>270265</v>
      </c>
      <c r="H55" s="69">
        <v>4.9000000000000004</v>
      </c>
      <c r="I55" s="69">
        <f t="shared" si="9"/>
        <v>44.1</v>
      </c>
      <c r="J55" s="69">
        <f t="shared" si="2"/>
        <v>2.2050000000000001</v>
      </c>
      <c r="K55" s="70">
        <f t="shared" si="3"/>
        <v>46.305</v>
      </c>
      <c r="M55" s="59"/>
    </row>
    <row r="56" spans="1:13" x14ac:dyDescent="0.2">
      <c r="A56" s="63" t="s">
        <v>195</v>
      </c>
      <c r="B56" s="9">
        <v>70</v>
      </c>
      <c r="C56" s="7" t="s">
        <v>11</v>
      </c>
      <c r="D56" s="60">
        <v>3</v>
      </c>
      <c r="E56" s="8">
        <f t="shared" si="8"/>
        <v>9</v>
      </c>
      <c r="F56" s="8" t="s">
        <v>461</v>
      </c>
      <c r="G56" s="7">
        <v>270270</v>
      </c>
      <c r="H56" s="69">
        <v>4.9000000000000004</v>
      </c>
      <c r="I56" s="69">
        <f t="shared" si="9"/>
        <v>44.1</v>
      </c>
      <c r="J56" s="69">
        <f t="shared" si="2"/>
        <v>2.2050000000000001</v>
      </c>
      <c r="K56" s="70">
        <f t="shared" si="3"/>
        <v>46.305</v>
      </c>
      <c r="M56" s="59"/>
    </row>
    <row r="57" spans="1:13" x14ac:dyDescent="0.2">
      <c r="A57" s="63" t="s">
        <v>196</v>
      </c>
      <c r="B57" s="9">
        <v>75</v>
      </c>
      <c r="C57" s="7" t="s">
        <v>11</v>
      </c>
      <c r="D57" s="60">
        <v>3</v>
      </c>
      <c r="E57" s="8">
        <f t="shared" si="8"/>
        <v>9</v>
      </c>
      <c r="F57" s="8" t="s">
        <v>461</v>
      </c>
      <c r="G57" s="7">
        <v>270275</v>
      </c>
      <c r="H57" s="69">
        <v>4.9000000000000004</v>
      </c>
      <c r="I57" s="69">
        <f t="shared" si="9"/>
        <v>44.1</v>
      </c>
      <c r="J57" s="69">
        <f t="shared" si="2"/>
        <v>2.2050000000000001</v>
      </c>
      <c r="K57" s="70">
        <f t="shared" si="3"/>
        <v>46.305</v>
      </c>
      <c r="M57" s="59"/>
    </row>
    <row r="58" spans="1:13" x14ac:dyDescent="0.2">
      <c r="A58" s="63" t="s">
        <v>197</v>
      </c>
      <c r="B58" s="9">
        <v>80</v>
      </c>
      <c r="C58" s="7" t="s">
        <v>11</v>
      </c>
      <c r="D58" s="60">
        <v>3</v>
      </c>
      <c r="E58" s="8">
        <f t="shared" si="8"/>
        <v>9</v>
      </c>
      <c r="F58" s="8" t="s">
        <v>461</v>
      </c>
      <c r="G58" s="7">
        <v>270280</v>
      </c>
      <c r="H58" s="69">
        <v>4.9000000000000004</v>
      </c>
      <c r="I58" s="69">
        <f t="shared" si="9"/>
        <v>44.1</v>
      </c>
      <c r="J58" s="69">
        <f t="shared" si="2"/>
        <v>2.2050000000000001</v>
      </c>
      <c r="K58" s="70">
        <f t="shared" si="3"/>
        <v>46.305</v>
      </c>
      <c r="M58" s="59"/>
    </row>
    <row r="59" spans="1:13" x14ac:dyDescent="0.2">
      <c r="A59" s="63" t="s">
        <v>198</v>
      </c>
      <c r="B59" s="9">
        <v>85</v>
      </c>
      <c r="C59" s="7" t="s">
        <v>11</v>
      </c>
      <c r="D59" s="60">
        <v>3</v>
      </c>
      <c r="E59" s="8">
        <f t="shared" si="8"/>
        <v>9</v>
      </c>
      <c r="F59" s="8" t="s">
        <v>461</v>
      </c>
      <c r="G59" s="7">
        <v>270285</v>
      </c>
      <c r="H59" s="69">
        <v>4.9000000000000004</v>
      </c>
      <c r="I59" s="69">
        <f t="shared" si="9"/>
        <v>44.1</v>
      </c>
      <c r="J59" s="69">
        <f t="shared" si="2"/>
        <v>2.2050000000000001</v>
      </c>
      <c r="K59" s="70">
        <f t="shared" si="3"/>
        <v>46.305</v>
      </c>
      <c r="M59" s="59"/>
    </row>
    <row r="60" spans="1:13" x14ac:dyDescent="0.2">
      <c r="A60" s="63" t="s">
        <v>199</v>
      </c>
      <c r="B60" s="9">
        <v>90</v>
      </c>
      <c r="C60" s="7" t="s">
        <v>11</v>
      </c>
      <c r="D60" s="60">
        <v>3</v>
      </c>
      <c r="E60" s="8">
        <f t="shared" si="8"/>
        <v>9</v>
      </c>
      <c r="F60" s="8" t="s">
        <v>461</v>
      </c>
      <c r="G60" s="7">
        <v>270290</v>
      </c>
      <c r="H60" s="69">
        <v>4.9000000000000004</v>
      </c>
      <c r="I60" s="69">
        <f t="shared" si="9"/>
        <v>44.1</v>
      </c>
      <c r="J60" s="69">
        <f t="shared" si="2"/>
        <v>2.2050000000000001</v>
      </c>
      <c r="K60" s="70">
        <f t="shared" si="3"/>
        <v>46.305</v>
      </c>
      <c r="M60" s="59"/>
    </row>
    <row r="61" spans="1:13" x14ac:dyDescent="0.2">
      <c r="A61" s="63" t="s">
        <v>200</v>
      </c>
      <c r="B61" s="9">
        <v>95</v>
      </c>
      <c r="C61" s="7" t="s">
        <v>11</v>
      </c>
      <c r="D61" s="60">
        <v>3</v>
      </c>
      <c r="E61" s="8">
        <f t="shared" si="8"/>
        <v>9</v>
      </c>
      <c r="F61" s="8" t="s">
        <v>461</v>
      </c>
      <c r="G61" s="7">
        <v>270295</v>
      </c>
      <c r="H61" s="69">
        <v>4.9000000000000004</v>
      </c>
      <c r="I61" s="69">
        <f t="shared" si="9"/>
        <v>44.1</v>
      </c>
      <c r="J61" s="69">
        <f t="shared" si="2"/>
        <v>2.2050000000000001</v>
      </c>
      <c r="K61" s="70">
        <f t="shared" si="3"/>
        <v>46.305</v>
      </c>
      <c r="M61" s="59"/>
    </row>
    <row r="62" spans="1:13" x14ac:dyDescent="0.2">
      <c r="A62" s="63" t="s">
        <v>201</v>
      </c>
      <c r="B62" s="9">
        <v>100</v>
      </c>
      <c r="C62" s="7" t="s">
        <v>11</v>
      </c>
      <c r="D62" s="60">
        <v>3</v>
      </c>
      <c r="E62" s="8">
        <f t="shared" si="8"/>
        <v>9</v>
      </c>
      <c r="F62" s="8" t="s">
        <v>461</v>
      </c>
      <c r="G62" s="7">
        <v>270300</v>
      </c>
      <c r="H62" s="69">
        <v>4.9000000000000004</v>
      </c>
      <c r="I62" s="69">
        <f t="shared" si="9"/>
        <v>44.1</v>
      </c>
      <c r="J62" s="69">
        <f t="shared" si="2"/>
        <v>2.2050000000000001</v>
      </c>
      <c r="K62" s="70">
        <f t="shared" si="3"/>
        <v>46.305</v>
      </c>
      <c r="M62" s="59"/>
    </row>
    <row r="63" spans="1:13" x14ac:dyDescent="0.2">
      <c r="A63" s="63" t="s">
        <v>202</v>
      </c>
      <c r="B63" s="9">
        <v>105</v>
      </c>
      <c r="C63" s="7" t="s">
        <v>11</v>
      </c>
      <c r="D63" s="60">
        <v>3</v>
      </c>
      <c r="E63" s="8">
        <f t="shared" si="8"/>
        <v>9</v>
      </c>
      <c r="F63" s="8" t="s">
        <v>461</v>
      </c>
      <c r="G63" s="7">
        <v>270305</v>
      </c>
      <c r="H63" s="69">
        <v>4.9000000000000004</v>
      </c>
      <c r="I63" s="69">
        <f t="shared" si="9"/>
        <v>44.1</v>
      </c>
      <c r="J63" s="69">
        <f t="shared" si="2"/>
        <v>2.2050000000000001</v>
      </c>
      <c r="K63" s="70">
        <f t="shared" si="3"/>
        <v>46.305</v>
      </c>
      <c r="M63" s="59"/>
    </row>
    <row r="64" spans="1:13" x14ac:dyDescent="0.2">
      <c r="A64" s="63" t="s">
        <v>203</v>
      </c>
      <c r="B64" s="9">
        <v>110</v>
      </c>
      <c r="C64" s="7" t="s">
        <v>11</v>
      </c>
      <c r="D64" s="60">
        <v>3</v>
      </c>
      <c r="E64" s="8">
        <f t="shared" si="8"/>
        <v>9</v>
      </c>
      <c r="F64" s="8" t="s">
        <v>461</v>
      </c>
      <c r="G64" s="7">
        <v>270310</v>
      </c>
      <c r="H64" s="69">
        <v>4.9000000000000004</v>
      </c>
      <c r="I64" s="69">
        <f t="shared" si="9"/>
        <v>44.1</v>
      </c>
      <c r="J64" s="69">
        <f t="shared" si="2"/>
        <v>2.2050000000000001</v>
      </c>
      <c r="K64" s="70">
        <f t="shared" si="3"/>
        <v>46.305</v>
      </c>
      <c r="M64" s="59"/>
    </row>
    <row r="65" spans="1:13" ht="38.25" x14ac:dyDescent="0.2">
      <c r="A65" s="63" t="s">
        <v>20</v>
      </c>
      <c r="B65" s="6" t="s">
        <v>99</v>
      </c>
      <c r="C65" s="7" t="s">
        <v>15</v>
      </c>
      <c r="D65" s="60"/>
      <c r="E65" s="8"/>
      <c r="F65" s="8"/>
      <c r="G65" s="6" t="s">
        <v>467</v>
      </c>
      <c r="H65" s="8"/>
      <c r="I65" s="8"/>
      <c r="J65" s="69"/>
      <c r="K65" s="70"/>
      <c r="M65" s="59"/>
    </row>
    <row r="66" spans="1:13" x14ac:dyDescent="0.2">
      <c r="A66" s="63" t="s">
        <v>204</v>
      </c>
      <c r="B66" s="9">
        <v>35</v>
      </c>
      <c r="C66" s="11" t="s">
        <v>11</v>
      </c>
      <c r="D66" s="60">
        <v>3</v>
      </c>
      <c r="E66" s="8">
        <f t="shared" ref="E66:E76" si="10">D66*3</f>
        <v>9</v>
      </c>
      <c r="F66" s="8" t="s">
        <v>461</v>
      </c>
      <c r="G66" s="7">
        <v>271235</v>
      </c>
      <c r="H66" s="69">
        <v>4.9000000000000004</v>
      </c>
      <c r="I66" s="69">
        <f t="shared" ref="I66:I76" si="11">SUM(E66*H66)</f>
        <v>44.1</v>
      </c>
      <c r="J66" s="69">
        <f t="shared" si="2"/>
        <v>2.2050000000000001</v>
      </c>
      <c r="K66" s="70">
        <f t="shared" si="3"/>
        <v>46.305</v>
      </c>
      <c r="M66" s="59"/>
    </row>
    <row r="67" spans="1:13" x14ac:dyDescent="0.2">
      <c r="A67" s="63" t="s">
        <v>205</v>
      </c>
      <c r="B67" s="9">
        <v>40</v>
      </c>
      <c r="C67" s="11" t="s">
        <v>11</v>
      </c>
      <c r="D67" s="60">
        <v>3</v>
      </c>
      <c r="E67" s="8">
        <f t="shared" si="10"/>
        <v>9</v>
      </c>
      <c r="F67" s="8" t="s">
        <v>461</v>
      </c>
      <c r="G67" s="7">
        <v>271240</v>
      </c>
      <c r="H67" s="69">
        <v>4.9000000000000004</v>
      </c>
      <c r="I67" s="69">
        <f t="shared" si="11"/>
        <v>44.1</v>
      </c>
      <c r="J67" s="69">
        <f t="shared" si="2"/>
        <v>2.2050000000000001</v>
      </c>
      <c r="K67" s="70">
        <f t="shared" si="3"/>
        <v>46.305</v>
      </c>
      <c r="M67" s="59"/>
    </row>
    <row r="68" spans="1:13" x14ac:dyDescent="0.2">
      <c r="A68" s="63" t="s">
        <v>206</v>
      </c>
      <c r="B68" s="9">
        <v>45</v>
      </c>
      <c r="C68" s="11" t="s">
        <v>11</v>
      </c>
      <c r="D68" s="60">
        <v>3</v>
      </c>
      <c r="E68" s="8">
        <f t="shared" si="10"/>
        <v>9</v>
      </c>
      <c r="F68" s="8" t="s">
        <v>461</v>
      </c>
      <c r="G68" s="7">
        <v>271245</v>
      </c>
      <c r="H68" s="69">
        <v>4.9000000000000004</v>
      </c>
      <c r="I68" s="69">
        <f t="shared" si="11"/>
        <v>44.1</v>
      </c>
      <c r="J68" s="69">
        <f t="shared" si="2"/>
        <v>2.2050000000000001</v>
      </c>
      <c r="K68" s="70">
        <f t="shared" si="3"/>
        <v>46.305</v>
      </c>
      <c r="M68" s="59"/>
    </row>
    <row r="69" spans="1:13" x14ac:dyDescent="0.2">
      <c r="A69" s="63" t="s">
        <v>207</v>
      </c>
      <c r="B69" s="9">
        <v>50</v>
      </c>
      <c r="C69" s="11" t="s">
        <v>11</v>
      </c>
      <c r="D69" s="60">
        <v>3</v>
      </c>
      <c r="E69" s="8">
        <f t="shared" si="10"/>
        <v>9</v>
      </c>
      <c r="F69" s="8" t="s">
        <v>461</v>
      </c>
      <c r="G69" s="7">
        <v>271250</v>
      </c>
      <c r="H69" s="69">
        <v>4.9000000000000004</v>
      </c>
      <c r="I69" s="69">
        <f t="shared" si="11"/>
        <v>44.1</v>
      </c>
      <c r="J69" s="69">
        <f t="shared" si="2"/>
        <v>2.2050000000000001</v>
      </c>
      <c r="K69" s="70">
        <f t="shared" si="3"/>
        <v>46.305</v>
      </c>
      <c r="M69" s="59"/>
    </row>
    <row r="70" spans="1:13" x14ac:dyDescent="0.2">
      <c r="A70" s="63" t="s">
        <v>208</v>
      </c>
      <c r="B70" s="9">
        <v>55</v>
      </c>
      <c r="C70" s="11" t="s">
        <v>11</v>
      </c>
      <c r="D70" s="60">
        <v>3</v>
      </c>
      <c r="E70" s="8">
        <f t="shared" si="10"/>
        <v>9</v>
      </c>
      <c r="F70" s="8" t="s">
        <v>461</v>
      </c>
      <c r="G70" s="7">
        <v>271255</v>
      </c>
      <c r="H70" s="69">
        <v>4.9000000000000004</v>
      </c>
      <c r="I70" s="69">
        <f t="shared" si="11"/>
        <v>44.1</v>
      </c>
      <c r="J70" s="69">
        <f t="shared" si="2"/>
        <v>2.2050000000000001</v>
      </c>
      <c r="K70" s="70">
        <f t="shared" si="3"/>
        <v>46.305</v>
      </c>
      <c r="M70" s="59"/>
    </row>
    <row r="71" spans="1:13" x14ac:dyDescent="0.2">
      <c r="A71" s="63" t="s">
        <v>209</v>
      </c>
      <c r="B71" s="9">
        <v>60</v>
      </c>
      <c r="C71" s="11" t="s">
        <v>11</v>
      </c>
      <c r="D71" s="60">
        <v>3</v>
      </c>
      <c r="E71" s="8">
        <f t="shared" si="10"/>
        <v>9</v>
      </c>
      <c r="F71" s="8" t="s">
        <v>461</v>
      </c>
      <c r="G71" s="7">
        <v>271260</v>
      </c>
      <c r="H71" s="69">
        <v>4.9000000000000004</v>
      </c>
      <c r="I71" s="69">
        <f t="shared" si="11"/>
        <v>44.1</v>
      </c>
      <c r="J71" s="69">
        <f t="shared" ref="J71:J131" si="12">I71*5%</f>
        <v>2.2050000000000001</v>
      </c>
      <c r="K71" s="70">
        <f t="shared" ref="K71:K134" si="13">J71+I71</f>
        <v>46.305</v>
      </c>
      <c r="M71" s="59"/>
    </row>
    <row r="72" spans="1:13" x14ac:dyDescent="0.2">
      <c r="A72" s="63" t="s">
        <v>210</v>
      </c>
      <c r="B72" s="9">
        <v>65</v>
      </c>
      <c r="C72" s="11" t="s">
        <v>11</v>
      </c>
      <c r="D72" s="60">
        <v>3</v>
      </c>
      <c r="E72" s="8">
        <f t="shared" si="10"/>
        <v>9</v>
      </c>
      <c r="F72" s="8" t="s">
        <v>461</v>
      </c>
      <c r="G72" s="7">
        <v>271265</v>
      </c>
      <c r="H72" s="69">
        <v>4.9000000000000004</v>
      </c>
      <c r="I72" s="69">
        <f t="shared" si="11"/>
        <v>44.1</v>
      </c>
      <c r="J72" s="69">
        <f t="shared" si="12"/>
        <v>2.2050000000000001</v>
      </c>
      <c r="K72" s="70">
        <f t="shared" si="13"/>
        <v>46.305</v>
      </c>
      <c r="M72" s="59"/>
    </row>
    <row r="73" spans="1:13" x14ac:dyDescent="0.2">
      <c r="A73" s="63" t="s">
        <v>211</v>
      </c>
      <c r="B73" s="9">
        <v>70</v>
      </c>
      <c r="C73" s="11" t="s">
        <v>11</v>
      </c>
      <c r="D73" s="60">
        <v>3</v>
      </c>
      <c r="E73" s="8">
        <f t="shared" si="10"/>
        <v>9</v>
      </c>
      <c r="F73" s="8" t="s">
        <v>461</v>
      </c>
      <c r="G73" s="7">
        <v>271270</v>
      </c>
      <c r="H73" s="69">
        <v>4.9000000000000004</v>
      </c>
      <c r="I73" s="69">
        <f t="shared" si="11"/>
        <v>44.1</v>
      </c>
      <c r="J73" s="69">
        <f t="shared" si="12"/>
        <v>2.2050000000000001</v>
      </c>
      <c r="K73" s="70">
        <f t="shared" si="13"/>
        <v>46.305</v>
      </c>
      <c r="M73" s="59"/>
    </row>
    <row r="74" spans="1:13" x14ac:dyDescent="0.2">
      <c r="A74" s="63" t="s">
        <v>212</v>
      </c>
      <c r="B74" s="9">
        <v>75</v>
      </c>
      <c r="C74" s="11" t="s">
        <v>11</v>
      </c>
      <c r="D74" s="60">
        <v>3</v>
      </c>
      <c r="E74" s="8">
        <f t="shared" si="10"/>
        <v>9</v>
      </c>
      <c r="F74" s="8" t="s">
        <v>461</v>
      </c>
      <c r="G74" s="7">
        <v>271275</v>
      </c>
      <c r="H74" s="69">
        <v>4.9000000000000004</v>
      </c>
      <c r="I74" s="69">
        <f t="shared" si="11"/>
        <v>44.1</v>
      </c>
      <c r="J74" s="69">
        <f t="shared" si="12"/>
        <v>2.2050000000000001</v>
      </c>
      <c r="K74" s="70">
        <f t="shared" si="13"/>
        <v>46.305</v>
      </c>
      <c r="M74" s="59"/>
    </row>
    <row r="75" spans="1:13" x14ac:dyDescent="0.2">
      <c r="A75" s="63" t="s">
        <v>213</v>
      </c>
      <c r="B75" s="9">
        <v>80</v>
      </c>
      <c r="C75" s="11" t="s">
        <v>11</v>
      </c>
      <c r="D75" s="60">
        <v>3</v>
      </c>
      <c r="E75" s="8">
        <f t="shared" si="10"/>
        <v>9</v>
      </c>
      <c r="F75" s="8" t="s">
        <v>461</v>
      </c>
      <c r="G75" s="7">
        <v>271280</v>
      </c>
      <c r="H75" s="69">
        <v>4.9000000000000004</v>
      </c>
      <c r="I75" s="69">
        <f t="shared" si="11"/>
        <v>44.1</v>
      </c>
      <c r="J75" s="69">
        <f t="shared" si="12"/>
        <v>2.2050000000000001</v>
      </c>
      <c r="K75" s="70">
        <f t="shared" si="13"/>
        <v>46.305</v>
      </c>
      <c r="M75" s="59"/>
    </row>
    <row r="76" spans="1:13" x14ac:dyDescent="0.2">
      <c r="A76" s="63" t="s">
        <v>214</v>
      </c>
      <c r="B76" s="9">
        <v>85</v>
      </c>
      <c r="C76" s="11" t="s">
        <v>11</v>
      </c>
      <c r="D76" s="60">
        <v>3</v>
      </c>
      <c r="E76" s="8">
        <f t="shared" si="10"/>
        <v>9</v>
      </c>
      <c r="F76" s="8" t="s">
        <v>461</v>
      </c>
      <c r="G76" s="7">
        <v>271285</v>
      </c>
      <c r="H76" s="69">
        <v>4.9000000000000004</v>
      </c>
      <c r="I76" s="69">
        <f t="shared" si="11"/>
        <v>44.1</v>
      </c>
      <c r="J76" s="69">
        <f t="shared" si="12"/>
        <v>2.2050000000000001</v>
      </c>
      <c r="K76" s="70">
        <f t="shared" si="13"/>
        <v>46.305</v>
      </c>
      <c r="M76" s="59"/>
    </row>
    <row r="77" spans="1:13" ht="38.25" x14ac:dyDescent="0.2">
      <c r="A77" s="63" t="s">
        <v>0</v>
      </c>
      <c r="B77" s="6" t="s">
        <v>100</v>
      </c>
      <c r="C77" s="7" t="s">
        <v>15</v>
      </c>
      <c r="D77" s="60"/>
      <c r="E77" s="8"/>
      <c r="F77" s="8"/>
      <c r="G77" s="6" t="s">
        <v>468</v>
      </c>
      <c r="H77" s="8"/>
      <c r="I77" s="8"/>
      <c r="J77" s="69"/>
      <c r="K77" s="70"/>
      <c r="M77" s="59"/>
    </row>
    <row r="78" spans="1:13" x14ac:dyDescent="0.2">
      <c r="A78" s="63" t="s">
        <v>215</v>
      </c>
      <c r="B78" s="9">
        <v>30</v>
      </c>
      <c r="C78" s="11" t="s">
        <v>11</v>
      </c>
      <c r="D78" s="60">
        <v>3</v>
      </c>
      <c r="E78" s="8">
        <f t="shared" ref="E78:E88" si="14">D78*3</f>
        <v>9</v>
      </c>
      <c r="F78" s="8" t="s">
        <v>461</v>
      </c>
      <c r="G78" s="7">
        <v>241230</v>
      </c>
      <c r="H78" s="69">
        <v>3.9</v>
      </c>
      <c r="I78" s="69">
        <f t="shared" ref="I78:I88" si="15">SUM(E78*H78)</f>
        <v>35.1</v>
      </c>
      <c r="J78" s="69">
        <f t="shared" si="12"/>
        <v>1.7550000000000001</v>
      </c>
      <c r="K78" s="70">
        <f t="shared" si="13"/>
        <v>36.855000000000004</v>
      </c>
      <c r="M78" s="59"/>
    </row>
    <row r="79" spans="1:13" x14ac:dyDescent="0.2">
      <c r="A79" s="63" t="s">
        <v>216</v>
      </c>
      <c r="B79" s="9">
        <v>32</v>
      </c>
      <c r="C79" s="11" t="s">
        <v>11</v>
      </c>
      <c r="D79" s="60">
        <v>3</v>
      </c>
      <c r="E79" s="8">
        <f t="shared" si="14"/>
        <v>9</v>
      </c>
      <c r="F79" s="8" t="s">
        <v>461</v>
      </c>
      <c r="G79" s="7">
        <v>241232</v>
      </c>
      <c r="H79" s="69">
        <v>3.9</v>
      </c>
      <c r="I79" s="69">
        <f t="shared" si="15"/>
        <v>35.1</v>
      </c>
      <c r="J79" s="69">
        <f t="shared" si="12"/>
        <v>1.7550000000000001</v>
      </c>
      <c r="K79" s="70">
        <f t="shared" si="13"/>
        <v>36.855000000000004</v>
      </c>
      <c r="M79" s="59"/>
    </row>
    <row r="80" spans="1:13" x14ac:dyDescent="0.2">
      <c r="A80" s="63" t="s">
        <v>217</v>
      </c>
      <c r="B80" s="9">
        <v>34</v>
      </c>
      <c r="C80" s="11" t="s">
        <v>11</v>
      </c>
      <c r="D80" s="60">
        <v>3</v>
      </c>
      <c r="E80" s="8">
        <f t="shared" si="14"/>
        <v>9</v>
      </c>
      <c r="F80" s="8" t="s">
        <v>461</v>
      </c>
      <c r="G80" s="7">
        <v>241234</v>
      </c>
      <c r="H80" s="69">
        <v>3.9</v>
      </c>
      <c r="I80" s="69">
        <f t="shared" si="15"/>
        <v>35.1</v>
      </c>
      <c r="J80" s="69">
        <f t="shared" si="12"/>
        <v>1.7550000000000001</v>
      </c>
      <c r="K80" s="70">
        <f t="shared" si="13"/>
        <v>36.855000000000004</v>
      </c>
      <c r="M80" s="59"/>
    </row>
    <row r="81" spans="1:13" x14ac:dyDescent="0.2">
      <c r="A81" s="63" t="s">
        <v>218</v>
      </c>
      <c r="B81" s="9">
        <v>36</v>
      </c>
      <c r="C81" s="11" t="s">
        <v>11</v>
      </c>
      <c r="D81" s="60">
        <v>3</v>
      </c>
      <c r="E81" s="8">
        <f t="shared" si="14"/>
        <v>9</v>
      </c>
      <c r="F81" s="8" t="s">
        <v>461</v>
      </c>
      <c r="G81" s="7">
        <v>241236</v>
      </c>
      <c r="H81" s="69">
        <v>3.9</v>
      </c>
      <c r="I81" s="69">
        <f t="shared" si="15"/>
        <v>35.1</v>
      </c>
      <c r="J81" s="69">
        <f t="shared" si="12"/>
        <v>1.7550000000000001</v>
      </c>
      <c r="K81" s="70">
        <f t="shared" si="13"/>
        <v>36.855000000000004</v>
      </c>
      <c r="M81" s="59"/>
    </row>
    <row r="82" spans="1:13" x14ac:dyDescent="0.2">
      <c r="A82" s="63" t="s">
        <v>219</v>
      </c>
      <c r="B82" s="9">
        <v>38</v>
      </c>
      <c r="C82" s="11" t="s">
        <v>11</v>
      </c>
      <c r="D82" s="60">
        <v>3</v>
      </c>
      <c r="E82" s="8">
        <f t="shared" si="14"/>
        <v>9</v>
      </c>
      <c r="F82" s="8" t="s">
        <v>461</v>
      </c>
      <c r="G82" s="7">
        <v>241238</v>
      </c>
      <c r="H82" s="69">
        <v>3.9</v>
      </c>
      <c r="I82" s="69">
        <f t="shared" si="15"/>
        <v>35.1</v>
      </c>
      <c r="J82" s="69">
        <f t="shared" si="12"/>
        <v>1.7550000000000001</v>
      </c>
      <c r="K82" s="70">
        <f t="shared" si="13"/>
        <v>36.855000000000004</v>
      </c>
      <c r="M82" s="59"/>
    </row>
    <row r="83" spans="1:13" x14ac:dyDescent="0.2">
      <c r="A83" s="63" t="s">
        <v>220</v>
      </c>
      <c r="B83" s="9">
        <v>40</v>
      </c>
      <c r="C83" s="11" t="s">
        <v>11</v>
      </c>
      <c r="D83" s="60">
        <v>8</v>
      </c>
      <c r="E83" s="8">
        <f t="shared" si="14"/>
        <v>24</v>
      </c>
      <c r="F83" s="8" t="s">
        <v>461</v>
      </c>
      <c r="G83" s="7">
        <v>241240</v>
      </c>
      <c r="H83" s="69">
        <v>3.9</v>
      </c>
      <c r="I83" s="69">
        <f t="shared" si="15"/>
        <v>93.6</v>
      </c>
      <c r="J83" s="69">
        <f t="shared" si="12"/>
        <v>4.68</v>
      </c>
      <c r="K83" s="70">
        <f t="shared" si="13"/>
        <v>98.28</v>
      </c>
      <c r="M83" s="59"/>
    </row>
    <row r="84" spans="1:13" x14ac:dyDescent="0.2">
      <c r="A84" s="63" t="s">
        <v>221</v>
      </c>
      <c r="B84" s="9">
        <v>42</v>
      </c>
      <c r="C84" s="11" t="s">
        <v>11</v>
      </c>
      <c r="D84" s="60">
        <v>8</v>
      </c>
      <c r="E84" s="8">
        <f t="shared" si="14"/>
        <v>24</v>
      </c>
      <c r="F84" s="8" t="s">
        <v>461</v>
      </c>
      <c r="G84" s="7">
        <v>241242</v>
      </c>
      <c r="H84" s="69">
        <v>3.9</v>
      </c>
      <c r="I84" s="69">
        <f t="shared" si="15"/>
        <v>93.6</v>
      </c>
      <c r="J84" s="69">
        <f t="shared" si="12"/>
        <v>4.68</v>
      </c>
      <c r="K84" s="70">
        <f t="shared" si="13"/>
        <v>98.28</v>
      </c>
      <c r="M84" s="59"/>
    </row>
    <row r="85" spans="1:13" x14ac:dyDescent="0.2">
      <c r="A85" s="63" t="s">
        <v>222</v>
      </c>
      <c r="B85" s="9">
        <v>44</v>
      </c>
      <c r="C85" s="11" t="s">
        <v>11</v>
      </c>
      <c r="D85" s="60">
        <v>8</v>
      </c>
      <c r="E85" s="8">
        <f t="shared" si="14"/>
        <v>24</v>
      </c>
      <c r="F85" s="8" t="s">
        <v>461</v>
      </c>
      <c r="G85" s="7">
        <v>241244</v>
      </c>
      <c r="H85" s="69">
        <v>3.9</v>
      </c>
      <c r="I85" s="69">
        <f t="shared" si="15"/>
        <v>93.6</v>
      </c>
      <c r="J85" s="69">
        <f t="shared" si="12"/>
        <v>4.68</v>
      </c>
      <c r="K85" s="70">
        <f t="shared" si="13"/>
        <v>98.28</v>
      </c>
      <c r="M85" s="59"/>
    </row>
    <row r="86" spans="1:13" x14ac:dyDescent="0.2">
      <c r="A86" s="63" t="s">
        <v>223</v>
      </c>
      <c r="B86" s="9">
        <v>46</v>
      </c>
      <c r="C86" s="11" t="s">
        <v>11</v>
      </c>
      <c r="D86" s="60">
        <v>3</v>
      </c>
      <c r="E86" s="8">
        <f t="shared" si="14"/>
        <v>9</v>
      </c>
      <c r="F86" s="8" t="s">
        <v>461</v>
      </c>
      <c r="G86" s="7">
        <v>241246</v>
      </c>
      <c r="H86" s="69">
        <v>3.9</v>
      </c>
      <c r="I86" s="69">
        <f t="shared" si="15"/>
        <v>35.1</v>
      </c>
      <c r="J86" s="69">
        <f t="shared" si="12"/>
        <v>1.7550000000000001</v>
      </c>
      <c r="K86" s="70">
        <f t="shared" si="13"/>
        <v>36.855000000000004</v>
      </c>
      <c r="M86" s="59"/>
    </row>
    <row r="87" spans="1:13" x14ac:dyDescent="0.2">
      <c r="A87" s="63" t="s">
        <v>224</v>
      </c>
      <c r="B87" s="9">
        <v>48</v>
      </c>
      <c r="C87" s="11" t="s">
        <v>11</v>
      </c>
      <c r="D87" s="60">
        <v>3</v>
      </c>
      <c r="E87" s="8">
        <f t="shared" si="14"/>
        <v>9</v>
      </c>
      <c r="F87" s="8" t="s">
        <v>461</v>
      </c>
      <c r="G87" s="7">
        <v>241248</v>
      </c>
      <c r="H87" s="69">
        <v>3.9</v>
      </c>
      <c r="I87" s="69">
        <f t="shared" si="15"/>
        <v>35.1</v>
      </c>
      <c r="J87" s="69">
        <f t="shared" si="12"/>
        <v>1.7550000000000001</v>
      </c>
      <c r="K87" s="70">
        <f t="shared" si="13"/>
        <v>36.855000000000004</v>
      </c>
      <c r="M87" s="59"/>
    </row>
    <row r="88" spans="1:13" x14ac:dyDescent="0.2">
      <c r="A88" s="63" t="s">
        <v>225</v>
      </c>
      <c r="B88" s="9">
        <v>50</v>
      </c>
      <c r="C88" s="11" t="s">
        <v>11</v>
      </c>
      <c r="D88" s="60">
        <v>3</v>
      </c>
      <c r="E88" s="8">
        <f t="shared" si="14"/>
        <v>9</v>
      </c>
      <c r="F88" s="8" t="s">
        <v>461</v>
      </c>
      <c r="G88" s="7">
        <v>241250</v>
      </c>
      <c r="H88" s="69">
        <v>3.9</v>
      </c>
      <c r="I88" s="69">
        <f t="shared" si="15"/>
        <v>35.1</v>
      </c>
      <c r="J88" s="69">
        <f t="shared" si="12"/>
        <v>1.7550000000000001</v>
      </c>
      <c r="K88" s="70">
        <f t="shared" si="13"/>
        <v>36.855000000000004</v>
      </c>
      <c r="M88" s="59"/>
    </row>
    <row r="89" spans="1:13" ht="38.25" x14ac:dyDescent="0.2">
      <c r="A89" s="63" t="s">
        <v>7</v>
      </c>
      <c r="B89" s="6" t="s">
        <v>101</v>
      </c>
      <c r="C89" s="7" t="s">
        <v>15</v>
      </c>
      <c r="D89" s="60"/>
      <c r="E89" s="8"/>
      <c r="F89" s="8"/>
      <c r="G89" s="6" t="s">
        <v>469</v>
      </c>
      <c r="H89" s="8"/>
      <c r="I89" s="8"/>
      <c r="J89" s="69"/>
      <c r="K89" s="70"/>
      <c r="M89" s="59"/>
    </row>
    <row r="90" spans="1:13" x14ac:dyDescent="0.2">
      <c r="A90" s="63" t="s">
        <v>226</v>
      </c>
      <c r="B90" s="9">
        <v>25</v>
      </c>
      <c r="C90" s="11" t="s">
        <v>11</v>
      </c>
      <c r="D90" s="60">
        <v>3</v>
      </c>
      <c r="E90" s="8">
        <f t="shared" ref="E90:E98" si="16">D90*3</f>
        <v>9</v>
      </c>
      <c r="F90" s="8" t="s">
        <v>461</v>
      </c>
      <c r="G90" s="7">
        <v>210225</v>
      </c>
      <c r="H90" s="8">
        <v>4.05</v>
      </c>
      <c r="I90" s="8">
        <f t="shared" ref="I90:I98" si="17">SUM(E90*H90)</f>
        <v>36.449999999999996</v>
      </c>
      <c r="J90" s="69">
        <f t="shared" si="12"/>
        <v>1.8224999999999998</v>
      </c>
      <c r="K90" s="70">
        <f t="shared" si="13"/>
        <v>38.272499999999994</v>
      </c>
      <c r="M90" s="59"/>
    </row>
    <row r="91" spans="1:13" x14ac:dyDescent="0.2">
      <c r="A91" s="63" t="s">
        <v>227</v>
      </c>
      <c r="B91" s="9">
        <v>30</v>
      </c>
      <c r="C91" s="11" t="s">
        <v>11</v>
      </c>
      <c r="D91" s="60">
        <v>3</v>
      </c>
      <c r="E91" s="8">
        <f t="shared" si="16"/>
        <v>9</v>
      </c>
      <c r="F91" s="8" t="s">
        <v>461</v>
      </c>
      <c r="G91" s="7">
        <v>210230</v>
      </c>
      <c r="H91" s="8">
        <v>4.05</v>
      </c>
      <c r="I91" s="8">
        <f t="shared" si="17"/>
        <v>36.449999999999996</v>
      </c>
      <c r="J91" s="69">
        <f t="shared" si="12"/>
        <v>1.8224999999999998</v>
      </c>
      <c r="K91" s="70">
        <f t="shared" si="13"/>
        <v>38.272499999999994</v>
      </c>
      <c r="M91" s="59"/>
    </row>
    <row r="92" spans="1:13" x14ac:dyDescent="0.2">
      <c r="A92" s="63" t="s">
        <v>228</v>
      </c>
      <c r="B92" s="9">
        <v>35</v>
      </c>
      <c r="C92" s="11" t="s">
        <v>11</v>
      </c>
      <c r="D92" s="60">
        <v>8</v>
      </c>
      <c r="E92" s="8">
        <f t="shared" si="16"/>
        <v>24</v>
      </c>
      <c r="F92" s="8" t="s">
        <v>461</v>
      </c>
      <c r="G92" s="7">
        <v>210235</v>
      </c>
      <c r="H92" s="8">
        <v>4.05</v>
      </c>
      <c r="I92" s="8">
        <f t="shared" si="17"/>
        <v>97.199999999999989</v>
      </c>
      <c r="J92" s="69">
        <f t="shared" si="12"/>
        <v>4.8599999999999994</v>
      </c>
      <c r="K92" s="70">
        <f t="shared" si="13"/>
        <v>102.05999999999999</v>
      </c>
      <c r="M92" s="59"/>
    </row>
    <row r="93" spans="1:13" x14ac:dyDescent="0.2">
      <c r="A93" s="63" t="s">
        <v>229</v>
      </c>
      <c r="B93" s="9">
        <v>40</v>
      </c>
      <c r="C93" s="11" t="s">
        <v>11</v>
      </c>
      <c r="D93" s="60">
        <v>8</v>
      </c>
      <c r="E93" s="8">
        <f t="shared" si="16"/>
        <v>24</v>
      </c>
      <c r="F93" s="8" t="s">
        <v>461</v>
      </c>
      <c r="G93" s="7">
        <v>210240</v>
      </c>
      <c r="H93" s="8">
        <v>4.05</v>
      </c>
      <c r="I93" s="8">
        <f t="shared" si="17"/>
        <v>97.199999999999989</v>
      </c>
      <c r="J93" s="69">
        <f t="shared" si="12"/>
        <v>4.8599999999999994</v>
      </c>
      <c r="K93" s="70">
        <f t="shared" si="13"/>
        <v>102.05999999999999</v>
      </c>
      <c r="M93" s="59"/>
    </row>
    <row r="94" spans="1:13" x14ac:dyDescent="0.2">
      <c r="A94" s="63" t="s">
        <v>230</v>
      </c>
      <c r="B94" s="9">
        <v>45</v>
      </c>
      <c r="C94" s="11" t="s">
        <v>11</v>
      </c>
      <c r="D94" s="60">
        <v>8</v>
      </c>
      <c r="E94" s="8">
        <f t="shared" si="16"/>
        <v>24</v>
      </c>
      <c r="F94" s="8" t="s">
        <v>461</v>
      </c>
      <c r="G94" s="7">
        <v>210245</v>
      </c>
      <c r="H94" s="8">
        <v>4.05</v>
      </c>
      <c r="I94" s="8">
        <f t="shared" si="17"/>
        <v>97.199999999999989</v>
      </c>
      <c r="J94" s="69">
        <f t="shared" si="12"/>
        <v>4.8599999999999994</v>
      </c>
      <c r="K94" s="70">
        <f t="shared" si="13"/>
        <v>102.05999999999999</v>
      </c>
      <c r="M94" s="59"/>
    </row>
    <row r="95" spans="1:13" x14ac:dyDescent="0.2">
      <c r="A95" s="63" t="s">
        <v>231</v>
      </c>
      <c r="B95" s="9">
        <v>50</v>
      </c>
      <c r="C95" s="11" t="s">
        <v>11</v>
      </c>
      <c r="D95" s="60">
        <v>8</v>
      </c>
      <c r="E95" s="8">
        <f t="shared" si="16"/>
        <v>24</v>
      </c>
      <c r="F95" s="8" t="s">
        <v>461</v>
      </c>
      <c r="G95" s="7">
        <v>210250</v>
      </c>
      <c r="H95" s="8">
        <v>4.05</v>
      </c>
      <c r="I95" s="8">
        <f t="shared" si="17"/>
        <v>97.199999999999989</v>
      </c>
      <c r="J95" s="69">
        <f t="shared" si="12"/>
        <v>4.8599999999999994</v>
      </c>
      <c r="K95" s="70">
        <f t="shared" si="13"/>
        <v>102.05999999999999</v>
      </c>
      <c r="M95" s="59"/>
    </row>
    <row r="96" spans="1:13" x14ac:dyDescent="0.2">
      <c r="A96" s="63" t="s">
        <v>232</v>
      </c>
      <c r="B96" s="9">
        <v>55</v>
      </c>
      <c r="C96" s="11" t="s">
        <v>11</v>
      </c>
      <c r="D96" s="60">
        <v>3</v>
      </c>
      <c r="E96" s="8">
        <f t="shared" si="16"/>
        <v>9</v>
      </c>
      <c r="F96" s="8" t="s">
        <v>461</v>
      </c>
      <c r="G96" s="7">
        <v>210255</v>
      </c>
      <c r="H96" s="8">
        <v>4.05</v>
      </c>
      <c r="I96" s="8">
        <f t="shared" si="17"/>
        <v>36.449999999999996</v>
      </c>
      <c r="J96" s="69">
        <f t="shared" si="12"/>
        <v>1.8224999999999998</v>
      </c>
      <c r="K96" s="70">
        <f t="shared" si="13"/>
        <v>38.272499999999994</v>
      </c>
      <c r="M96" s="59"/>
    </row>
    <row r="97" spans="1:13" x14ac:dyDescent="0.2">
      <c r="A97" s="63" t="s">
        <v>233</v>
      </c>
      <c r="B97" s="9">
        <v>60</v>
      </c>
      <c r="C97" s="11" t="s">
        <v>11</v>
      </c>
      <c r="D97" s="60">
        <v>3</v>
      </c>
      <c r="E97" s="8">
        <f t="shared" si="16"/>
        <v>9</v>
      </c>
      <c r="F97" s="8" t="s">
        <v>461</v>
      </c>
      <c r="G97" s="7">
        <v>210260</v>
      </c>
      <c r="H97" s="8">
        <v>4.05</v>
      </c>
      <c r="I97" s="8">
        <f t="shared" si="17"/>
        <v>36.449999999999996</v>
      </c>
      <c r="J97" s="69">
        <f t="shared" si="12"/>
        <v>1.8224999999999998</v>
      </c>
      <c r="K97" s="70">
        <f t="shared" si="13"/>
        <v>38.272499999999994</v>
      </c>
      <c r="M97" s="59"/>
    </row>
    <row r="98" spans="1:13" x14ac:dyDescent="0.2">
      <c r="A98" s="63" t="s">
        <v>234</v>
      </c>
      <c r="B98" s="9">
        <v>65</v>
      </c>
      <c r="C98" s="11" t="s">
        <v>11</v>
      </c>
      <c r="D98" s="60">
        <v>3</v>
      </c>
      <c r="E98" s="8">
        <f t="shared" si="16"/>
        <v>9</v>
      </c>
      <c r="F98" s="8" t="s">
        <v>461</v>
      </c>
      <c r="G98" s="7">
        <v>210265</v>
      </c>
      <c r="H98" s="8">
        <v>4.05</v>
      </c>
      <c r="I98" s="8">
        <f t="shared" si="17"/>
        <v>36.449999999999996</v>
      </c>
      <c r="J98" s="69">
        <f t="shared" si="12"/>
        <v>1.8224999999999998</v>
      </c>
      <c r="K98" s="70">
        <f t="shared" si="13"/>
        <v>38.272499999999994</v>
      </c>
      <c r="M98" s="59"/>
    </row>
    <row r="99" spans="1:13" ht="38.25" x14ac:dyDescent="0.2">
      <c r="A99" s="63" t="s">
        <v>8</v>
      </c>
      <c r="B99" s="6" t="s">
        <v>102</v>
      </c>
      <c r="C99" s="7"/>
      <c r="D99" s="60"/>
      <c r="E99" s="8"/>
      <c r="F99" s="8"/>
      <c r="G99" s="6" t="s">
        <v>470</v>
      </c>
      <c r="H99" s="8"/>
      <c r="I99" s="8"/>
      <c r="J99" s="69"/>
      <c r="K99" s="70"/>
      <c r="M99" s="59"/>
    </row>
    <row r="100" spans="1:13" x14ac:dyDescent="0.2">
      <c r="A100" s="63" t="s">
        <v>235</v>
      </c>
      <c r="B100" s="9">
        <v>40</v>
      </c>
      <c r="C100" s="11" t="s">
        <v>11</v>
      </c>
      <c r="D100" s="60">
        <v>3</v>
      </c>
      <c r="E100" s="8">
        <f t="shared" ref="E100:E105" si="18">D100*3</f>
        <v>9</v>
      </c>
      <c r="F100" s="8" t="s">
        <v>461</v>
      </c>
      <c r="G100" s="7">
        <v>217240</v>
      </c>
      <c r="H100" s="69">
        <v>25</v>
      </c>
      <c r="I100" s="69">
        <f t="shared" ref="I100:I105" si="19">SUM(E100*H100)</f>
        <v>225</v>
      </c>
      <c r="J100" s="69">
        <f t="shared" si="12"/>
        <v>11.25</v>
      </c>
      <c r="K100" s="70">
        <f t="shared" si="13"/>
        <v>236.25</v>
      </c>
      <c r="M100" s="59"/>
    </row>
    <row r="101" spans="1:13" x14ac:dyDescent="0.2">
      <c r="A101" s="63" t="s">
        <v>236</v>
      </c>
      <c r="B101" s="9">
        <v>42</v>
      </c>
      <c r="C101" s="11" t="s">
        <v>11</v>
      </c>
      <c r="D101" s="60">
        <v>3</v>
      </c>
      <c r="E101" s="8">
        <f t="shared" si="18"/>
        <v>9</v>
      </c>
      <c r="F101" s="8" t="s">
        <v>461</v>
      </c>
      <c r="G101" s="7">
        <v>217242</v>
      </c>
      <c r="H101" s="69">
        <v>25</v>
      </c>
      <c r="I101" s="69">
        <f t="shared" si="19"/>
        <v>225</v>
      </c>
      <c r="J101" s="69">
        <f t="shared" si="12"/>
        <v>11.25</v>
      </c>
      <c r="K101" s="70">
        <f t="shared" si="13"/>
        <v>236.25</v>
      </c>
      <c r="M101" s="59"/>
    </row>
    <row r="102" spans="1:13" x14ac:dyDescent="0.2">
      <c r="A102" s="63" t="s">
        <v>237</v>
      </c>
      <c r="B102" s="9">
        <v>44</v>
      </c>
      <c r="C102" s="11" t="s">
        <v>11</v>
      </c>
      <c r="D102" s="60">
        <v>3</v>
      </c>
      <c r="E102" s="8">
        <f t="shared" si="18"/>
        <v>9</v>
      </c>
      <c r="F102" s="8" t="s">
        <v>461</v>
      </c>
      <c r="G102" s="7">
        <v>217244</v>
      </c>
      <c r="H102" s="69">
        <v>25</v>
      </c>
      <c r="I102" s="69">
        <f t="shared" si="19"/>
        <v>225</v>
      </c>
      <c r="J102" s="69">
        <f t="shared" si="12"/>
        <v>11.25</v>
      </c>
      <c r="K102" s="70">
        <f t="shared" si="13"/>
        <v>236.25</v>
      </c>
      <c r="M102" s="59"/>
    </row>
    <row r="103" spans="1:13" x14ac:dyDescent="0.2">
      <c r="A103" s="63" t="s">
        <v>238</v>
      </c>
      <c r="B103" s="9">
        <v>46</v>
      </c>
      <c r="C103" s="11" t="s">
        <v>11</v>
      </c>
      <c r="D103" s="60">
        <v>3</v>
      </c>
      <c r="E103" s="8">
        <f t="shared" si="18"/>
        <v>9</v>
      </c>
      <c r="F103" s="8" t="s">
        <v>461</v>
      </c>
      <c r="G103" s="7">
        <v>217246</v>
      </c>
      <c r="H103" s="69">
        <v>25</v>
      </c>
      <c r="I103" s="69">
        <f t="shared" si="19"/>
        <v>225</v>
      </c>
      <c r="J103" s="69">
        <f t="shared" si="12"/>
        <v>11.25</v>
      </c>
      <c r="K103" s="70">
        <f t="shared" si="13"/>
        <v>236.25</v>
      </c>
      <c r="M103" s="59"/>
    </row>
    <row r="104" spans="1:13" x14ac:dyDescent="0.2">
      <c r="A104" s="63" t="s">
        <v>239</v>
      </c>
      <c r="B104" s="9">
        <v>48</v>
      </c>
      <c r="C104" s="11" t="s">
        <v>11</v>
      </c>
      <c r="D104" s="60">
        <v>3</v>
      </c>
      <c r="E104" s="8">
        <f t="shared" si="18"/>
        <v>9</v>
      </c>
      <c r="F104" s="8" t="s">
        <v>461</v>
      </c>
      <c r="G104" s="7">
        <v>217248</v>
      </c>
      <c r="H104" s="69">
        <v>25</v>
      </c>
      <c r="I104" s="69">
        <f t="shared" si="19"/>
        <v>225</v>
      </c>
      <c r="J104" s="69">
        <f t="shared" si="12"/>
        <v>11.25</v>
      </c>
      <c r="K104" s="70">
        <f t="shared" si="13"/>
        <v>236.25</v>
      </c>
      <c r="M104" s="59"/>
    </row>
    <row r="105" spans="1:13" x14ac:dyDescent="0.2">
      <c r="A105" s="63" t="s">
        <v>240</v>
      </c>
      <c r="B105" s="9">
        <v>50</v>
      </c>
      <c r="C105" s="11" t="s">
        <v>11</v>
      </c>
      <c r="D105" s="60">
        <v>3</v>
      </c>
      <c r="E105" s="8">
        <f t="shared" si="18"/>
        <v>9</v>
      </c>
      <c r="F105" s="8" t="s">
        <v>461</v>
      </c>
      <c r="G105" s="7">
        <v>217250</v>
      </c>
      <c r="H105" s="69">
        <v>25</v>
      </c>
      <c r="I105" s="69">
        <f t="shared" si="19"/>
        <v>225</v>
      </c>
      <c r="J105" s="69">
        <f t="shared" si="12"/>
        <v>11.25</v>
      </c>
      <c r="K105" s="70">
        <f t="shared" si="13"/>
        <v>236.25</v>
      </c>
      <c r="M105" s="59"/>
    </row>
    <row r="106" spans="1:13" ht="38.25" x14ac:dyDescent="0.2">
      <c r="A106" s="63" t="s">
        <v>21</v>
      </c>
      <c r="B106" s="6" t="s">
        <v>103</v>
      </c>
      <c r="C106" s="7" t="s">
        <v>15</v>
      </c>
      <c r="D106" s="60"/>
      <c r="E106" s="8"/>
      <c r="F106" s="8"/>
      <c r="G106" s="6" t="s">
        <v>471</v>
      </c>
      <c r="H106" s="8"/>
      <c r="I106" s="8"/>
      <c r="J106" s="69"/>
      <c r="K106" s="70"/>
      <c r="M106" s="59"/>
    </row>
    <row r="107" spans="1:13" x14ac:dyDescent="0.2">
      <c r="A107" s="63" t="s">
        <v>241</v>
      </c>
      <c r="B107" s="9">
        <v>85</v>
      </c>
      <c r="C107" s="11" t="s">
        <v>11</v>
      </c>
      <c r="D107" s="60">
        <v>3</v>
      </c>
      <c r="E107" s="8">
        <f>D107*3</f>
        <v>9</v>
      </c>
      <c r="F107" s="8" t="s">
        <v>461</v>
      </c>
      <c r="G107" s="7">
        <v>261685</v>
      </c>
      <c r="H107" s="71">
        <v>32</v>
      </c>
      <c r="I107" s="69">
        <f>SUM(E107*H107)</f>
        <v>288</v>
      </c>
      <c r="J107" s="69">
        <f t="shared" si="12"/>
        <v>14.4</v>
      </c>
      <c r="K107" s="70">
        <f t="shared" si="13"/>
        <v>302.39999999999998</v>
      </c>
      <c r="M107" s="59"/>
    </row>
    <row r="108" spans="1:13" x14ac:dyDescent="0.2">
      <c r="A108" s="63" t="s">
        <v>242</v>
      </c>
      <c r="B108" s="9">
        <v>90</v>
      </c>
      <c r="C108" s="11" t="s">
        <v>11</v>
      </c>
      <c r="D108" s="60">
        <v>8</v>
      </c>
      <c r="E108" s="8">
        <f>D108*3</f>
        <v>24</v>
      </c>
      <c r="F108" s="8" t="s">
        <v>461</v>
      </c>
      <c r="G108" s="7">
        <v>261690</v>
      </c>
      <c r="H108" s="71">
        <v>32</v>
      </c>
      <c r="I108" s="69">
        <f>SUM(E108*H108)</f>
        <v>768</v>
      </c>
      <c r="J108" s="69">
        <f t="shared" si="12"/>
        <v>38.400000000000006</v>
      </c>
      <c r="K108" s="70">
        <f t="shared" si="13"/>
        <v>806.4</v>
      </c>
      <c r="M108" s="59"/>
    </row>
    <row r="109" spans="1:13" x14ac:dyDescent="0.2">
      <c r="A109" s="63" t="s">
        <v>243</v>
      </c>
      <c r="B109" s="9">
        <v>95</v>
      </c>
      <c r="C109" s="11" t="s">
        <v>11</v>
      </c>
      <c r="D109" s="60">
        <v>8</v>
      </c>
      <c r="E109" s="8">
        <f>D109*3</f>
        <v>24</v>
      </c>
      <c r="F109" s="8" t="s">
        <v>461</v>
      </c>
      <c r="G109" s="7">
        <v>261695</v>
      </c>
      <c r="H109" s="71">
        <v>32</v>
      </c>
      <c r="I109" s="69">
        <f>SUM(E109*H109)</f>
        <v>768</v>
      </c>
      <c r="J109" s="69">
        <f t="shared" si="12"/>
        <v>38.400000000000006</v>
      </c>
      <c r="K109" s="70">
        <f t="shared" si="13"/>
        <v>806.4</v>
      </c>
      <c r="M109" s="59"/>
    </row>
    <row r="110" spans="1:13" x14ac:dyDescent="0.2">
      <c r="A110" s="63" t="s">
        <v>244</v>
      </c>
      <c r="B110" s="9">
        <v>100</v>
      </c>
      <c r="C110" s="11" t="s">
        <v>11</v>
      </c>
      <c r="D110" s="60">
        <v>8</v>
      </c>
      <c r="E110" s="8">
        <f>D110*3</f>
        <v>24</v>
      </c>
      <c r="F110" s="8" t="s">
        <v>461</v>
      </c>
      <c r="G110" s="7">
        <v>261700</v>
      </c>
      <c r="H110" s="71">
        <v>32</v>
      </c>
      <c r="I110" s="69">
        <f>SUM(E110*H110)</f>
        <v>768</v>
      </c>
      <c r="J110" s="69">
        <f t="shared" si="12"/>
        <v>38.400000000000006</v>
      </c>
      <c r="K110" s="70">
        <f t="shared" si="13"/>
        <v>806.4</v>
      </c>
      <c r="M110" s="59"/>
    </row>
    <row r="111" spans="1:13" x14ac:dyDescent="0.2">
      <c r="A111" s="63" t="s">
        <v>245</v>
      </c>
      <c r="B111" s="9">
        <v>105</v>
      </c>
      <c r="C111" s="11" t="s">
        <v>11</v>
      </c>
      <c r="D111" s="60">
        <v>3</v>
      </c>
      <c r="E111" s="8">
        <f>D111*3</f>
        <v>9</v>
      </c>
      <c r="F111" s="8" t="s">
        <v>461</v>
      </c>
      <c r="G111" s="7">
        <v>261705</v>
      </c>
      <c r="H111" s="71">
        <v>32</v>
      </c>
      <c r="I111" s="69">
        <f>SUM(E111*H111)</f>
        <v>288</v>
      </c>
      <c r="J111" s="69">
        <f t="shared" si="12"/>
        <v>14.4</v>
      </c>
      <c r="K111" s="70">
        <f t="shared" si="13"/>
        <v>302.39999999999998</v>
      </c>
      <c r="M111" s="59"/>
    </row>
    <row r="112" spans="1:13" ht="51" x14ac:dyDescent="0.2">
      <c r="A112" s="63" t="s">
        <v>22</v>
      </c>
      <c r="B112" s="6" t="s">
        <v>104</v>
      </c>
      <c r="C112" s="7"/>
      <c r="D112" s="60"/>
      <c r="E112" s="8"/>
      <c r="F112" s="8"/>
      <c r="G112" s="6" t="s">
        <v>472</v>
      </c>
      <c r="H112" s="8"/>
      <c r="I112" s="8"/>
      <c r="J112" s="69"/>
      <c r="K112" s="70"/>
      <c r="M112" s="59"/>
    </row>
    <row r="113" spans="1:13" x14ac:dyDescent="0.2">
      <c r="A113" s="63" t="s">
        <v>246</v>
      </c>
      <c r="B113" s="9">
        <v>12</v>
      </c>
      <c r="C113" s="11" t="s">
        <v>11</v>
      </c>
      <c r="D113" s="60">
        <v>3</v>
      </c>
      <c r="E113" s="8">
        <f t="shared" ref="E113:E127" si="20">D113*3</f>
        <v>9</v>
      </c>
      <c r="F113" s="8" t="s">
        <v>473</v>
      </c>
      <c r="G113" s="7" t="s">
        <v>474</v>
      </c>
      <c r="H113" s="69">
        <v>25</v>
      </c>
      <c r="I113" s="69">
        <f t="shared" ref="I113:I127" si="21">SUM(E113*H113)</f>
        <v>225</v>
      </c>
      <c r="J113" s="69">
        <f t="shared" si="12"/>
        <v>11.25</v>
      </c>
      <c r="K113" s="70">
        <f t="shared" si="13"/>
        <v>236.25</v>
      </c>
      <c r="M113" s="59"/>
    </row>
    <row r="114" spans="1:13" x14ac:dyDescent="0.2">
      <c r="A114" s="63" t="s">
        <v>247</v>
      </c>
      <c r="B114" s="9">
        <v>14</v>
      </c>
      <c r="C114" s="11" t="s">
        <v>11</v>
      </c>
      <c r="D114" s="60">
        <v>3</v>
      </c>
      <c r="E114" s="8">
        <f t="shared" si="20"/>
        <v>9</v>
      </c>
      <c r="F114" s="8" t="s">
        <v>475</v>
      </c>
      <c r="G114" s="7" t="s">
        <v>476</v>
      </c>
      <c r="H114" s="69">
        <v>25</v>
      </c>
      <c r="I114" s="69">
        <f t="shared" si="21"/>
        <v>225</v>
      </c>
      <c r="J114" s="69">
        <f t="shared" si="12"/>
        <v>11.25</v>
      </c>
      <c r="K114" s="70">
        <f t="shared" si="13"/>
        <v>236.25</v>
      </c>
      <c r="M114" s="59"/>
    </row>
    <row r="115" spans="1:13" x14ac:dyDescent="0.2">
      <c r="A115" s="63" t="s">
        <v>248</v>
      </c>
      <c r="B115" s="9">
        <v>16</v>
      </c>
      <c r="C115" s="11" t="s">
        <v>11</v>
      </c>
      <c r="D115" s="60">
        <v>8</v>
      </c>
      <c r="E115" s="8">
        <f t="shared" si="20"/>
        <v>24</v>
      </c>
      <c r="F115" s="8" t="s">
        <v>475</v>
      </c>
      <c r="G115" s="7" t="s">
        <v>477</v>
      </c>
      <c r="H115" s="69">
        <v>25</v>
      </c>
      <c r="I115" s="69">
        <f t="shared" si="21"/>
        <v>600</v>
      </c>
      <c r="J115" s="69">
        <f t="shared" si="12"/>
        <v>30</v>
      </c>
      <c r="K115" s="70">
        <f t="shared" si="13"/>
        <v>630</v>
      </c>
      <c r="M115" s="59"/>
    </row>
    <row r="116" spans="1:13" x14ac:dyDescent="0.2">
      <c r="A116" s="63" t="s">
        <v>249</v>
      </c>
      <c r="B116" s="9">
        <v>18</v>
      </c>
      <c r="C116" s="11" t="s">
        <v>11</v>
      </c>
      <c r="D116" s="60">
        <v>20</v>
      </c>
      <c r="E116" s="8">
        <f t="shared" si="20"/>
        <v>60</v>
      </c>
      <c r="F116" s="8" t="s">
        <v>475</v>
      </c>
      <c r="G116" s="7" t="s">
        <v>478</v>
      </c>
      <c r="H116" s="69">
        <v>25</v>
      </c>
      <c r="I116" s="69">
        <f t="shared" si="21"/>
        <v>1500</v>
      </c>
      <c r="J116" s="69">
        <f t="shared" si="12"/>
        <v>75</v>
      </c>
      <c r="K116" s="70">
        <f t="shared" si="13"/>
        <v>1575</v>
      </c>
      <c r="M116" s="59"/>
    </row>
    <row r="117" spans="1:13" x14ac:dyDescent="0.2">
      <c r="A117" s="63" t="s">
        <v>250</v>
      </c>
      <c r="B117" s="9">
        <v>20</v>
      </c>
      <c r="C117" s="11" t="s">
        <v>11</v>
      </c>
      <c r="D117" s="60">
        <v>8</v>
      </c>
      <c r="E117" s="8">
        <f t="shared" si="20"/>
        <v>24</v>
      </c>
      <c r="F117" s="8" t="s">
        <v>475</v>
      </c>
      <c r="G117" s="7" t="s">
        <v>479</v>
      </c>
      <c r="H117" s="69">
        <v>25</v>
      </c>
      <c r="I117" s="69">
        <f t="shared" si="21"/>
        <v>600</v>
      </c>
      <c r="J117" s="69">
        <f t="shared" si="12"/>
        <v>30</v>
      </c>
      <c r="K117" s="70">
        <f t="shared" si="13"/>
        <v>630</v>
      </c>
      <c r="M117" s="59"/>
    </row>
    <row r="118" spans="1:13" x14ac:dyDescent="0.2">
      <c r="A118" s="63" t="s">
        <v>251</v>
      </c>
      <c r="B118" s="9">
        <v>22</v>
      </c>
      <c r="C118" s="11" t="s">
        <v>11</v>
      </c>
      <c r="D118" s="60">
        <v>6</v>
      </c>
      <c r="E118" s="8">
        <f t="shared" si="20"/>
        <v>18</v>
      </c>
      <c r="F118" s="8" t="s">
        <v>475</v>
      </c>
      <c r="G118" s="7" t="s">
        <v>480</v>
      </c>
      <c r="H118" s="69">
        <v>25</v>
      </c>
      <c r="I118" s="69">
        <f t="shared" si="21"/>
        <v>450</v>
      </c>
      <c r="J118" s="69">
        <f t="shared" si="12"/>
        <v>22.5</v>
      </c>
      <c r="K118" s="70">
        <f t="shared" si="13"/>
        <v>472.5</v>
      </c>
      <c r="M118" s="59"/>
    </row>
    <row r="119" spans="1:13" x14ac:dyDescent="0.2">
      <c r="A119" s="63" t="s">
        <v>252</v>
      </c>
      <c r="B119" s="9">
        <v>24</v>
      </c>
      <c r="C119" s="11" t="s">
        <v>11</v>
      </c>
      <c r="D119" s="60">
        <v>2</v>
      </c>
      <c r="E119" s="8">
        <f t="shared" si="20"/>
        <v>6</v>
      </c>
      <c r="F119" s="8" t="s">
        <v>475</v>
      </c>
      <c r="G119" s="7" t="s">
        <v>481</v>
      </c>
      <c r="H119" s="69">
        <v>25</v>
      </c>
      <c r="I119" s="69">
        <f t="shared" si="21"/>
        <v>150</v>
      </c>
      <c r="J119" s="69">
        <f t="shared" si="12"/>
        <v>7.5</v>
      </c>
      <c r="K119" s="70">
        <f t="shared" si="13"/>
        <v>157.5</v>
      </c>
      <c r="M119" s="59"/>
    </row>
    <row r="120" spans="1:13" x14ac:dyDescent="0.2">
      <c r="A120" s="63" t="s">
        <v>253</v>
      </c>
      <c r="B120" s="9">
        <v>26</v>
      </c>
      <c r="C120" s="11" t="s">
        <v>11</v>
      </c>
      <c r="D120" s="60">
        <v>2</v>
      </c>
      <c r="E120" s="8">
        <f t="shared" si="20"/>
        <v>6</v>
      </c>
      <c r="F120" s="12" t="s">
        <v>475</v>
      </c>
      <c r="G120" s="17" t="s">
        <v>482</v>
      </c>
      <c r="H120" s="69">
        <v>25</v>
      </c>
      <c r="I120" s="69">
        <f t="shared" si="21"/>
        <v>150</v>
      </c>
      <c r="J120" s="69">
        <f t="shared" si="12"/>
        <v>7.5</v>
      </c>
      <c r="K120" s="70">
        <f t="shared" si="13"/>
        <v>157.5</v>
      </c>
      <c r="M120" s="59"/>
    </row>
    <row r="121" spans="1:13" x14ac:dyDescent="0.2">
      <c r="A121" s="63" t="s">
        <v>254</v>
      </c>
      <c r="B121" s="9">
        <v>28</v>
      </c>
      <c r="C121" s="11" t="s">
        <v>11</v>
      </c>
      <c r="D121" s="60">
        <v>1</v>
      </c>
      <c r="E121" s="8">
        <f t="shared" si="20"/>
        <v>3</v>
      </c>
      <c r="F121" s="12" t="s">
        <v>475</v>
      </c>
      <c r="G121" s="17" t="s">
        <v>483</v>
      </c>
      <c r="H121" s="69">
        <v>25</v>
      </c>
      <c r="I121" s="69">
        <f t="shared" si="21"/>
        <v>75</v>
      </c>
      <c r="J121" s="69">
        <f t="shared" si="12"/>
        <v>3.75</v>
      </c>
      <c r="K121" s="70">
        <f t="shared" si="13"/>
        <v>78.75</v>
      </c>
      <c r="M121" s="59"/>
    </row>
    <row r="122" spans="1:13" x14ac:dyDescent="0.2">
      <c r="A122" s="63" t="s">
        <v>255</v>
      </c>
      <c r="B122" s="9">
        <v>30</v>
      </c>
      <c r="C122" s="11" t="s">
        <v>11</v>
      </c>
      <c r="D122" s="60">
        <v>1</v>
      </c>
      <c r="E122" s="8">
        <f t="shared" si="20"/>
        <v>3</v>
      </c>
      <c r="F122" s="12" t="s">
        <v>475</v>
      </c>
      <c r="G122" s="17" t="s">
        <v>484</v>
      </c>
      <c r="H122" s="69">
        <v>25</v>
      </c>
      <c r="I122" s="69">
        <f t="shared" si="21"/>
        <v>75</v>
      </c>
      <c r="J122" s="69">
        <f t="shared" si="12"/>
        <v>3.75</v>
      </c>
      <c r="K122" s="70">
        <f t="shared" si="13"/>
        <v>78.75</v>
      </c>
      <c r="M122" s="59"/>
    </row>
    <row r="123" spans="1:13" x14ac:dyDescent="0.2">
      <c r="A123" s="63" t="s">
        <v>256</v>
      </c>
      <c r="B123" s="9">
        <v>32</v>
      </c>
      <c r="C123" s="11" t="s">
        <v>11</v>
      </c>
      <c r="D123" s="60">
        <v>1</v>
      </c>
      <c r="E123" s="8">
        <f t="shared" si="20"/>
        <v>3</v>
      </c>
      <c r="F123" s="8" t="s">
        <v>475</v>
      </c>
      <c r="G123" s="7" t="s">
        <v>485</v>
      </c>
      <c r="H123" s="69">
        <v>25</v>
      </c>
      <c r="I123" s="69">
        <f t="shared" si="21"/>
        <v>75</v>
      </c>
      <c r="J123" s="69">
        <f t="shared" si="12"/>
        <v>3.75</v>
      </c>
      <c r="K123" s="70">
        <f t="shared" si="13"/>
        <v>78.75</v>
      </c>
      <c r="M123" s="59"/>
    </row>
    <row r="124" spans="1:13" x14ac:dyDescent="0.2">
      <c r="A124" s="63" t="s">
        <v>257</v>
      </c>
      <c r="B124" s="9">
        <v>34</v>
      </c>
      <c r="C124" s="11" t="s">
        <v>11</v>
      </c>
      <c r="D124" s="60">
        <v>1</v>
      </c>
      <c r="E124" s="8">
        <f t="shared" si="20"/>
        <v>3</v>
      </c>
      <c r="F124" s="12" t="s">
        <v>475</v>
      </c>
      <c r="G124" s="17" t="s">
        <v>486</v>
      </c>
      <c r="H124" s="69">
        <v>25</v>
      </c>
      <c r="I124" s="69">
        <f t="shared" si="21"/>
        <v>75</v>
      </c>
      <c r="J124" s="69">
        <f t="shared" si="12"/>
        <v>3.75</v>
      </c>
      <c r="K124" s="70">
        <f t="shared" si="13"/>
        <v>78.75</v>
      </c>
      <c r="M124" s="59"/>
    </row>
    <row r="125" spans="1:13" x14ac:dyDescent="0.2">
      <c r="A125" s="63" t="s">
        <v>258</v>
      </c>
      <c r="B125" s="9">
        <v>36</v>
      </c>
      <c r="C125" s="11" t="s">
        <v>11</v>
      </c>
      <c r="D125" s="60">
        <v>1</v>
      </c>
      <c r="E125" s="8">
        <f t="shared" si="20"/>
        <v>3</v>
      </c>
      <c r="F125" s="12" t="s">
        <v>475</v>
      </c>
      <c r="G125" s="17" t="s">
        <v>487</v>
      </c>
      <c r="H125" s="69">
        <v>25</v>
      </c>
      <c r="I125" s="69">
        <f t="shared" si="21"/>
        <v>75</v>
      </c>
      <c r="J125" s="69">
        <f t="shared" si="12"/>
        <v>3.75</v>
      </c>
      <c r="K125" s="70">
        <f t="shared" si="13"/>
        <v>78.75</v>
      </c>
      <c r="M125" s="59"/>
    </row>
    <row r="126" spans="1:13" x14ac:dyDescent="0.2">
      <c r="A126" s="63" t="s">
        <v>259</v>
      </c>
      <c r="B126" s="9">
        <v>38</v>
      </c>
      <c r="C126" s="11" t="s">
        <v>11</v>
      </c>
      <c r="D126" s="60">
        <v>1</v>
      </c>
      <c r="E126" s="8">
        <f t="shared" si="20"/>
        <v>3</v>
      </c>
      <c r="F126" s="12" t="s">
        <v>475</v>
      </c>
      <c r="G126" s="17" t="s">
        <v>488</v>
      </c>
      <c r="H126" s="69">
        <v>25</v>
      </c>
      <c r="I126" s="69">
        <f t="shared" si="21"/>
        <v>75</v>
      </c>
      <c r="J126" s="69">
        <f t="shared" si="12"/>
        <v>3.75</v>
      </c>
      <c r="K126" s="70">
        <f t="shared" si="13"/>
        <v>78.75</v>
      </c>
      <c r="M126" s="59"/>
    </row>
    <row r="127" spans="1:13" x14ac:dyDescent="0.2">
      <c r="A127" s="63" t="s">
        <v>260</v>
      </c>
      <c r="B127" s="9">
        <v>40</v>
      </c>
      <c r="C127" s="11" t="s">
        <v>11</v>
      </c>
      <c r="D127" s="60">
        <v>1</v>
      </c>
      <c r="E127" s="8">
        <f t="shared" si="20"/>
        <v>3</v>
      </c>
      <c r="F127" s="12" t="s">
        <v>475</v>
      </c>
      <c r="G127" s="17" t="s">
        <v>489</v>
      </c>
      <c r="H127" s="69">
        <v>25</v>
      </c>
      <c r="I127" s="69">
        <f t="shared" si="21"/>
        <v>75</v>
      </c>
      <c r="J127" s="69">
        <f t="shared" si="12"/>
        <v>3.75</v>
      </c>
      <c r="K127" s="70">
        <f t="shared" si="13"/>
        <v>78.75</v>
      </c>
      <c r="M127" s="59"/>
    </row>
    <row r="128" spans="1:13" ht="25.5" x14ac:dyDescent="0.2">
      <c r="A128" s="55" t="s">
        <v>23</v>
      </c>
      <c r="B128" s="6" t="s">
        <v>105</v>
      </c>
      <c r="C128" s="7" t="s">
        <v>15</v>
      </c>
      <c r="D128" s="60"/>
      <c r="E128" s="8"/>
      <c r="F128" s="8"/>
      <c r="G128" s="6" t="s">
        <v>490</v>
      </c>
      <c r="H128" s="8"/>
      <c r="I128" s="8"/>
      <c r="J128" s="69"/>
      <c r="K128" s="70"/>
      <c r="M128" s="59"/>
    </row>
    <row r="129" spans="1:13" x14ac:dyDescent="0.2">
      <c r="A129" s="63" t="s">
        <v>261</v>
      </c>
      <c r="B129" s="13" t="s">
        <v>438</v>
      </c>
      <c r="C129" s="11" t="s">
        <v>11</v>
      </c>
      <c r="D129" s="60">
        <v>1</v>
      </c>
      <c r="E129" s="8">
        <f t="shared" ref="E129:E141" si="22">D129*3</f>
        <v>3</v>
      </c>
      <c r="F129" s="8" t="s">
        <v>491</v>
      </c>
      <c r="G129" s="7" t="s">
        <v>492</v>
      </c>
      <c r="H129" s="69">
        <v>5</v>
      </c>
      <c r="I129" s="69">
        <f t="shared" ref="I129:I141" si="23">SUM(E129*H129)</f>
        <v>15</v>
      </c>
      <c r="J129" s="69">
        <f t="shared" si="12"/>
        <v>0.75</v>
      </c>
      <c r="K129" s="70">
        <f t="shared" si="13"/>
        <v>15.75</v>
      </c>
      <c r="M129" s="59"/>
    </row>
    <row r="130" spans="1:13" x14ac:dyDescent="0.2">
      <c r="A130" s="63" t="s">
        <v>262</v>
      </c>
      <c r="B130" s="13" t="s">
        <v>439</v>
      </c>
      <c r="C130" s="11" t="s">
        <v>11</v>
      </c>
      <c r="D130" s="60">
        <v>1</v>
      </c>
      <c r="E130" s="8">
        <f t="shared" si="22"/>
        <v>3</v>
      </c>
      <c r="F130" s="8" t="s">
        <v>491</v>
      </c>
      <c r="G130" s="7" t="s">
        <v>493</v>
      </c>
      <c r="H130" s="69">
        <v>5</v>
      </c>
      <c r="I130" s="69">
        <f t="shared" si="23"/>
        <v>15</v>
      </c>
      <c r="J130" s="69">
        <f t="shared" si="12"/>
        <v>0.75</v>
      </c>
      <c r="K130" s="70">
        <f t="shared" si="13"/>
        <v>15.75</v>
      </c>
      <c r="M130" s="59"/>
    </row>
    <row r="131" spans="1:13" x14ac:dyDescent="0.2">
      <c r="A131" s="63" t="s">
        <v>263</v>
      </c>
      <c r="B131" s="13" t="s">
        <v>440</v>
      </c>
      <c r="C131" s="11" t="s">
        <v>11</v>
      </c>
      <c r="D131" s="60">
        <v>1</v>
      </c>
      <c r="E131" s="8">
        <f t="shared" si="22"/>
        <v>3</v>
      </c>
      <c r="F131" s="8" t="s">
        <v>491</v>
      </c>
      <c r="G131" s="7" t="s">
        <v>494</v>
      </c>
      <c r="H131" s="69">
        <v>5</v>
      </c>
      <c r="I131" s="69">
        <f t="shared" si="23"/>
        <v>15</v>
      </c>
      <c r="J131" s="69">
        <f t="shared" si="12"/>
        <v>0.75</v>
      </c>
      <c r="K131" s="70">
        <f t="shared" si="13"/>
        <v>15.75</v>
      </c>
      <c r="M131" s="59"/>
    </row>
    <row r="132" spans="1:13" x14ac:dyDescent="0.2">
      <c r="A132" s="63" t="s">
        <v>264</v>
      </c>
      <c r="B132" s="8" t="s">
        <v>45</v>
      </c>
      <c r="C132" s="11" t="s">
        <v>11</v>
      </c>
      <c r="D132" s="60">
        <v>1</v>
      </c>
      <c r="E132" s="8">
        <f t="shared" si="22"/>
        <v>3</v>
      </c>
      <c r="F132" s="8" t="s">
        <v>461</v>
      </c>
      <c r="G132" s="7" t="s">
        <v>495</v>
      </c>
      <c r="H132" s="69">
        <v>80</v>
      </c>
      <c r="I132" s="69">
        <f t="shared" si="23"/>
        <v>240</v>
      </c>
      <c r="J132" s="69">
        <f>I132*21%</f>
        <v>50.4</v>
      </c>
      <c r="K132" s="70">
        <f t="shared" si="13"/>
        <v>290.39999999999998</v>
      </c>
      <c r="M132" s="59"/>
    </row>
    <row r="133" spans="1:13" x14ac:dyDescent="0.2">
      <c r="A133" s="63" t="s">
        <v>265</v>
      </c>
      <c r="B133" s="8" t="s">
        <v>79</v>
      </c>
      <c r="C133" s="11" t="s">
        <v>11</v>
      </c>
      <c r="D133" s="60">
        <v>1</v>
      </c>
      <c r="E133" s="8">
        <f t="shared" si="22"/>
        <v>3</v>
      </c>
      <c r="F133" s="8" t="s">
        <v>461</v>
      </c>
      <c r="G133" s="7" t="s">
        <v>496</v>
      </c>
      <c r="H133" s="69">
        <v>80</v>
      </c>
      <c r="I133" s="69">
        <f t="shared" si="23"/>
        <v>240</v>
      </c>
      <c r="J133" s="69">
        <f t="shared" ref="J133:J141" si="24">I133*21%</f>
        <v>50.4</v>
      </c>
      <c r="K133" s="70">
        <f t="shared" si="13"/>
        <v>290.39999999999998</v>
      </c>
      <c r="M133" s="59"/>
    </row>
    <row r="134" spans="1:13" x14ac:dyDescent="0.2">
      <c r="A134" s="63" t="s">
        <v>266</v>
      </c>
      <c r="B134" s="8" t="s">
        <v>80</v>
      </c>
      <c r="C134" s="11" t="s">
        <v>11</v>
      </c>
      <c r="D134" s="60">
        <v>1</v>
      </c>
      <c r="E134" s="8">
        <f t="shared" si="22"/>
        <v>3</v>
      </c>
      <c r="F134" s="8" t="s">
        <v>461</v>
      </c>
      <c r="G134" s="7" t="s">
        <v>497</v>
      </c>
      <c r="H134" s="69">
        <v>90</v>
      </c>
      <c r="I134" s="69">
        <f t="shared" si="23"/>
        <v>270</v>
      </c>
      <c r="J134" s="69">
        <f t="shared" si="24"/>
        <v>56.699999999999996</v>
      </c>
      <c r="K134" s="70">
        <f t="shared" si="13"/>
        <v>326.7</v>
      </c>
      <c r="M134" s="59"/>
    </row>
    <row r="135" spans="1:13" ht="25.5" x14ac:dyDescent="0.2">
      <c r="A135" s="63" t="s">
        <v>267</v>
      </c>
      <c r="B135" s="6" t="s">
        <v>86</v>
      </c>
      <c r="C135" s="11" t="s">
        <v>11</v>
      </c>
      <c r="D135" s="60">
        <v>1</v>
      </c>
      <c r="E135" s="8">
        <f t="shared" si="22"/>
        <v>3</v>
      </c>
      <c r="F135" s="8" t="s">
        <v>461</v>
      </c>
      <c r="G135" s="7" t="s">
        <v>498</v>
      </c>
      <c r="H135" s="69">
        <v>180</v>
      </c>
      <c r="I135" s="69">
        <f t="shared" si="23"/>
        <v>540</v>
      </c>
      <c r="J135" s="69">
        <f t="shared" si="24"/>
        <v>113.39999999999999</v>
      </c>
      <c r="K135" s="70">
        <f t="shared" ref="K135:K141" si="25">J135+I135</f>
        <v>653.4</v>
      </c>
      <c r="M135" s="59"/>
    </row>
    <row r="136" spans="1:13" ht="25.5" x14ac:dyDescent="0.2">
      <c r="A136" s="63" t="s">
        <v>268</v>
      </c>
      <c r="B136" s="14" t="s">
        <v>81</v>
      </c>
      <c r="C136" s="11" t="s">
        <v>11</v>
      </c>
      <c r="D136" s="60">
        <v>1</v>
      </c>
      <c r="E136" s="8">
        <f t="shared" si="22"/>
        <v>3</v>
      </c>
      <c r="F136" s="53" t="s">
        <v>499</v>
      </c>
      <c r="G136" s="54" t="s">
        <v>500</v>
      </c>
      <c r="H136" s="69">
        <v>90</v>
      </c>
      <c r="I136" s="69">
        <f t="shared" si="23"/>
        <v>270</v>
      </c>
      <c r="J136" s="69">
        <f t="shared" si="24"/>
        <v>56.699999999999996</v>
      </c>
      <c r="K136" s="70">
        <f t="shared" si="25"/>
        <v>326.7</v>
      </c>
      <c r="M136" s="59"/>
    </row>
    <row r="137" spans="1:13" ht="38.25" x14ac:dyDescent="0.2">
      <c r="A137" s="63" t="s">
        <v>269</v>
      </c>
      <c r="B137" s="14" t="s">
        <v>82</v>
      </c>
      <c r="C137" s="11" t="s">
        <v>11</v>
      </c>
      <c r="D137" s="60">
        <v>1</v>
      </c>
      <c r="E137" s="8">
        <f t="shared" si="22"/>
        <v>3</v>
      </c>
      <c r="F137" s="53" t="s">
        <v>499</v>
      </c>
      <c r="G137" s="54" t="s">
        <v>501</v>
      </c>
      <c r="H137" s="69">
        <v>90</v>
      </c>
      <c r="I137" s="69">
        <f t="shared" si="23"/>
        <v>270</v>
      </c>
      <c r="J137" s="69">
        <f t="shared" si="24"/>
        <v>56.699999999999996</v>
      </c>
      <c r="K137" s="70">
        <f t="shared" si="25"/>
        <v>326.7</v>
      </c>
      <c r="M137" s="59"/>
    </row>
    <row r="138" spans="1:13" ht="25.5" x14ac:dyDescent="0.2">
      <c r="A138" s="63" t="s">
        <v>270</v>
      </c>
      <c r="B138" s="14" t="s">
        <v>83</v>
      </c>
      <c r="C138" s="11" t="s">
        <v>11</v>
      </c>
      <c r="D138" s="60">
        <v>1</v>
      </c>
      <c r="E138" s="8">
        <f t="shared" si="22"/>
        <v>3</v>
      </c>
      <c r="F138" s="53" t="s">
        <v>499</v>
      </c>
      <c r="G138" s="54" t="s">
        <v>502</v>
      </c>
      <c r="H138" s="69">
        <v>140</v>
      </c>
      <c r="I138" s="69">
        <f t="shared" si="23"/>
        <v>420</v>
      </c>
      <c r="J138" s="69">
        <f t="shared" si="24"/>
        <v>88.2</v>
      </c>
      <c r="K138" s="70">
        <f t="shared" si="25"/>
        <v>508.2</v>
      </c>
      <c r="M138" s="59"/>
    </row>
    <row r="139" spans="1:13" ht="25.5" x14ac:dyDescent="0.2">
      <c r="A139" s="63" t="s">
        <v>271</v>
      </c>
      <c r="B139" s="14" t="s">
        <v>84</v>
      </c>
      <c r="C139" s="11" t="s">
        <v>11</v>
      </c>
      <c r="D139" s="60">
        <v>1</v>
      </c>
      <c r="E139" s="8">
        <f t="shared" si="22"/>
        <v>3</v>
      </c>
      <c r="F139" s="53" t="s">
        <v>499</v>
      </c>
      <c r="G139" s="54" t="s">
        <v>503</v>
      </c>
      <c r="H139" s="69">
        <v>115</v>
      </c>
      <c r="I139" s="69">
        <f t="shared" si="23"/>
        <v>345</v>
      </c>
      <c r="J139" s="69">
        <f t="shared" si="24"/>
        <v>72.45</v>
      </c>
      <c r="K139" s="70">
        <f t="shared" si="25"/>
        <v>417.45</v>
      </c>
      <c r="M139" s="59"/>
    </row>
    <row r="140" spans="1:13" ht="25.5" x14ac:dyDescent="0.2">
      <c r="A140" s="63" t="s">
        <v>272</v>
      </c>
      <c r="B140" s="14" t="s">
        <v>85</v>
      </c>
      <c r="C140" s="11" t="s">
        <v>11</v>
      </c>
      <c r="D140" s="60">
        <v>1</v>
      </c>
      <c r="E140" s="8">
        <f t="shared" si="22"/>
        <v>3</v>
      </c>
      <c r="F140" s="53" t="s">
        <v>499</v>
      </c>
      <c r="G140" s="54" t="s">
        <v>504</v>
      </c>
      <c r="H140" s="69">
        <v>345</v>
      </c>
      <c r="I140" s="69">
        <f t="shared" si="23"/>
        <v>1035</v>
      </c>
      <c r="J140" s="69">
        <f t="shared" si="24"/>
        <v>217.35</v>
      </c>
      <c r="K140" s="70">
        <f t="shared" si="25"/>
        <v>1252.3499999999999</v>
      </c>
      <c r="M140" s="59"/>
    </row>
    <row r="141" spans="1:13" ht="54" customHeight="1" x14ac:dyDescent="0.2">
      <c r="A141" s="63" t="s">
        <v>273</v>
      </c>
      <c r="B141" s="15" t="s">
        <v>42</v>
      </c>
      <c r="C141" s="11" t="s">
        <v>11</v>
      </c>
      <c r="D141" s="60">
        <v>1</v>
      </c>
      <c r="E141" s="8">
        <f t="shared" si="22"/>
        <v>3</v>
      </c>
      <c r="F141" s="53" t="s">
        <v>499</v>
      </c>
      <c r="G141" s="54" t="s">
        <v>505</v>
      </c>
      <c r="H141" s="69">
        <v>300</v>
      </c>
      <c r="I141" s="69">
        <f t="shared" si="23"/>
        <v>900</v>
      </c>
      <c r="J141" s="69">
        <f t="shared" si="24"/>
        <v>189</v>
      </c>
      <c r="K141" s="70">
        <f t="shared" si="25"/>
        <v>1089</v>
      </c>
      <c r="M141" s="59"/>
    </row>
    <row r="142" spans="1:13" ht="38.25" x14ac:dyDescent="0.2">
      <c r="A142" s="55" t="s">
        <v>2</v>
      </c>
      <c r="B142" s="6" t="s">
        <v>106</v>
      </c>
      <c r="C142" s="7"/>
      <c r="D142" s="60"/>
      <c r="E142" s="8"/>
      <c r="F142" s="8"/>
      <c r="G142" s="6" t="s">
        <v>506</v>
      </c>
      <c r="H142" s="8"/>
      <c r="I142" s="8"/>
      <c r="J142" s="8"/>
      <c r="K142" s="10"/>
      <c r="M142" s="59"/>
    </row>
    <row r="143" spans="1:13" x14ac:dyDescent="0.2">
      <c r="A143" s="63" t="s">
        <v>274</v>
      </c>
      <c r="B143" s="16">
        <v>7</v>
      </c>
      <c r="C143" s="11" t="s">
        <v>11</v>
      </c>
      <c r="D143" s="60">
        <v>1</v>
      </c>
      <c r="E143" s="8">
        <f>D143*3</f>
        <v>3</v>
      </c>
      <c r="F143" s="8" t="s">
        <v>461</v>
      </c>
      <c r="G143" s="7">
        <v>120207</v>
      </c>
      <c r="H143" s="69">
        <v>45</v>
      </c>
      <c r="I143" s="69">
        <f>SUM(E143*H143)</f>
        <v>135</v>
      </c>
      <c r="J143" s="8">
        <f>I143*5%</f>
        <v>6.75</v>
      </c>
      <c r="K143" s="70">
        <f>J143+I143</f>
        <v>141.75</v>
      </c>
      <c r="M143" s="59"/>
    </row>
    <row r="144" spans="1:13" x14ac:dyDescent="0.2">
      <c r="A144" s="63" t="s">
        <v>275</v>
      </c>
      <c r="B144" s="16">
        <v>8</v>
      </c>
      <c r="C144" s="11" t="s">
        <v>11</v>
      </c>
      <c r="D144" s="60">
        <v>1</v>
      </c>
      <c r="E144" s="8">
        <f>D144*3</f>
        <v>3</v>
      </c>
      <c r="F144" s="8" t="s">
        <v>461</v>
      </c>
      <c r="G144" s="7">
        <v>120208</v>
      </c>
      <c r="H144" s="69">
        <v>45</v>
      </c>
      <c r="I144" s="69">
        <f>SUM(E144*H144)</f>
        <v>135</v>
      </c>
      <c r="J144" s="8">
        <f t="shared" ref="J144:J206" si="26">I144*5%</f>
        <v>6.75</v>
      </c>
      <c r="K144" s="70">
        <f t="shared" ref="K144:K206" si="27">J144+I144</f>
        <v>141.75</v>
      </c>
      <c r="M144" s="59"/>
    </row>
    <row r="145" spans="1:13" x14ac:dyDescent="0.2">
      <c r="A145" s="63" t="s">
        <v>276</v>
      </c>
      <c r="B145" s="9">
        <v>10</v>
      </c>
      <c r="C145" s="11" t="s">
        <v>11</v>
      </c>
      <c r="D145" s="60">
        <v>1</v>
      </c>
      <c r="E145" s="8">
        <f>D145*3</f>
        <v>3</v>
      </c>
      <c r="F145" s="8" t="s">
        <v>461</v>
      </c>
      <c r="G145" s="7">
        <v>120210</v>
      </c>
      <c r="H145" s="69">
        <v>45</v>
      </c>
      <c r="I145" s="69">
        <f>SUM(E145*H145)</f>
        <v>135</v>
      </c>
      <c r="J145" s="8">
        <f t="shared" si="26"/>
        <v>6.75</v>
      </c>
      <c r="K145" s="70">
        <f t="shared" si="27"/>
        <v>141.75</v>
      </c>
      <c r="M145" s="59"/>
    </row>
    <row r="146" spans="1:13" ht="38.25" x14ac:dyDescent="0.2">
      <c r="A146" s="55" t="s">
        <v>24</v>
      </c>
      <c r="B146" s="6" t="s">
        <v>107</v>
      </c>
      <c r="C146" s="7"/>
      <c r="D146" s="60"/>
      <c r="E146" s="8"/>
      <c r="F146" s="8"/>
      <c r="G146" s="6" t="s">
        <v>507</v>
      </c>
      <c r="H146" s="8"/>
      <c r="I146" s="8"/>
      <c r="J146" s="8"/>
      <c r="K146" s="70"/>
      <c r="M146" s="59"/>
    </row>
    <row r="147" spans="1:13" x14ac:dyDescent="0.2">
      <c r="A147" s="63" t="s">
        <v>277</v>
      </c>
      <c r="B147" s="16">
        <v>8</v>
      </c>
      <c r="C147" s="11" t="s">
        <v>11</v>
      </c>
      <c r="D147" s="60">
        <v>1</v>
      </c>
      <c r="E147" s="8">
        <f t="shared" ref="E147:E152" si="28">D147*3</f>
        <v>3</v>
      </c>
      <c r="F147" s="8" t="s">
        <v>461</v>
      </c>
      <c r="G147" s="7">
        <v>121208</v>
      </c>
      <c r="H147" s="69">
        <v>50</v>
      </c>
      <c r="I147" s="69">
        <f t="shared" ref="I147:I152" si="29">SUM(E147*H147)</f>
        <v>150</v>
      </c>
      <c r="J147" s="69">
        <f t="shared" si="26"/>
        <v>7.5</v>
      </c>
      <c r="K147" s="70">
        <f t="shared" si="27"/>
        <v>157.5</v>
      </c>
      <c r="M147" s="59"/>
    </row>
    <row r="148" spans="1:13" x14ac:dyDescent="0.2">
      <c r="A148" s="63" t="s">
        <v>278</v>
      </c>
      <c r="B148" s="16">
        <v>9</v>
      </c>
      <c r="C148" s="11" t="s">
        <v>11</v>
      </c>
      <c r="D148" s="60">
        <v>2</v>
      </c>
      <c r="E148" s="8">
        <f t="shared" si="28"/>
        <v>6</v>
      </c>
      <c r="F148" s="8" t="s">
        <v>461</v>
      </c>
      <c r="G148" s="7">
        <v>121209</v>
      </c>
      <c r="H148" s="69">
        <v>50</v>
      </c>
      <c r="I148" s="69">
        <f t="shared" si="29"/>
        <v>300</v>
      </c>
      <c r="J148" s="69">
        <f t="shared" si="26"/>
        <v>15</v>
      </c>
      <c r="K148" s="70">
        <f t="shared" si="27"/>
        <v>315</v>
      </c>
      <c r="M148" s="59"/>
    </row>
    <row r="149" spans="1:13" x14ac:dyDescent="0.2">
      <c r="A149" s="63" t="s">
        <v>279</v>
      </c>
      <c r="B149" s="9">
        <v>10</v>
      </c>
      <c r="C149" s="11" t="s">
        <v>11</v>
      </c>
      <c r="D149" s="60">
        <v>1</v>
      </c>
      <c r="E149" s="8">
        <f t="shared" si="28"/>
        <v>3</v>
      </c>
      <c r="F149" s="8" t="s">
        <v>461</v>
      </c>
      <c r="G149" s="7">
        <v>121210</v>
      </c>
      <c r="H149" s="69">
        <v>50</v>
      </c>
      <c r="I149" s="69">
        <f t="shared" si="29"/>
        <v>150</v>
      </c>
      <c r="J149" s="69">
        <f t="shared" si="26"/>
        <v>7.5</v>
      </c>
      <c r="K149" s="70">
        <f t="shared" si="27"/>
        <v>157.5</v>
      </c>
      <c r="M149" s="59"/>
    </row>
    <row r="150" spans="1:13" x14ac:dyDescent="0.2">
      <c r="A150" s="63" t="s">
        <v>280</v>
      </c>
      <c r="B150" s="9">
        <v>12</v>
      </c>
      <c r="C150" s="11" t="s">
        <v>11</v>
      </c>
      <c r="D150" s="60">
        <v>1</v>
      </c>
      <c r="E150" s="8">
        <f t="shared" si="28"/>
        <v>3</v>
      </c>
      <c r="F150" s="8" t="s">
        <v>461</v>
      </c>
      <c r="G150" s="7">
        <v>121212</v>
      </c>
      <c r="H150" s="69">
        <v>50</v>
      </c>
      <c r="I150" s="69">
        <f t="shared" si="29"/>
        <v>150</v>
      </c>
      <c r="J150" s="69">
        <f t="shared" si="26"/>
        <v>7.5</v>
      </c>
      <c r="K150" s="70">
        <f t="shared" si="27"/>
        <v>157.5</v>
      </c>
      <c r="M150" s="59"/>
    </row>
    <row r="151" spans="1:13" x14ac:dyDescent="0.2">
      <c r="A151" s="63" t="s">
        <v>281</v>
      </c>
      <c r="B151" s="9">
        <v>13</v>
      </c>
      <c r="C151" s="11" t="s">
        <v>11</v>
      </c>
      <c r="D151" s="60">
        <v>1</v>
      </c>
      <c r="E151" s="8">
        <f t="shared" si="28"/>
        <v>3</v>
      </c>
      <c r="F151" s="8" t="s">
        <v>461</v>
      </c>
      <c r="G151" s="7">
        <v>121213</v>
      </c>
      <c r="H151" s="69">
        <v>50</v>
      </c>
      <c r="I151" s="69">
        <f t="shared" si="29"/>
        <v>150</v>
      </c>
      <c r="J151" s="69">
        <f t="shared" si="26"/>
        <v>7.5</v>
      </c>
      <c r="K151" s="70">
        <f t="shared" si="27"/>
        <v>157.5</v>
      </c>
      <c r="M151" s="59"/>
    </row>
    <row r="152" spans="1:13" x14ac:dyDescent="0.2">
      <c r="A152" s="63" t="s">
        <v>282</v>
      </c>
      <c r="B152" s="9">
        <v>14</v>
      </c>
      <c r="C152" s="11" t="s">
        <v>11</v>
      </c>
      <c r="D152" s="60">
        <v>1</v>
      </c>
      <c r="E152" s="8">
        <f t="shared" si="28"/>
        <v>3</v>
      </c>
      <c r="F152" s="8" t="s">
        <v>461</v>
      </c>
      <c r="G152" s="7">
        <v>121214</v>
      </c>
      <c r="H152" s="69">
        <v>50</v>
      </c>
      <c r="I152" s="69">
        <f t="shared" si="29"/>
        <v>150</v>
      </c>
      <c r="J152" s="69">
        <f t="shared" si="26"/>
        <v>7.5</v>
      </c>
      <c r="K152" s="70">
        <f t="shared" si="27"/>
        <v>157.5</v>
      </c>
      <c r="M152" s="59"/>
    </row>
    <row r="153" spans="1:13" ht="25.5" x14ac:dyDescent="0.2">
      <c r="A153" s="55" t="s">
        <v>25</v>
      </c>
      <c r="B153" s="6" t="s">
        <v>108</v>
      </c>
      <c r="C153" s="7"/>
      <c r="D153" s="60"/>
      <c r="E153" s="8"/>
      <c r="F153" s="8"/>
      <c r="G153" s="6" t="s">
        <v>508</v>
      </c>
      <c r="H153" s="8"/>
      <c r="I153" s="8"/>
      <c r="J153" s="69"/>
      <c r="K153" s="70"/>
      <c r="M153" s="59"/>
    </row>
    <row r="154" spans="1:13" x14ac:dyDescent="0.2">
      <c r="A154" s="63" t="s">
        <v>283</v>
      </c>
      <c r="B154" s="9">
        <v>5</v>
      </c>
      <c r="C154" s="11" t="s">
        <v>11</v>
      </c>
      <c r="D154" s="60">
        <v>1</v>
      </c>
      <c r="E154" s="8">
        <f>D154*3</f>
        <v>3</v>
      </c>
      <c r="F154" s="8" t="s">
        <v>461</v>
      </c>
      <c r="G154" s="7">
        <v>125405</v>
      </c>
      <c r="H154" s="69">
        <v>42</v>
      </c>
      <c r="I154" s="69">
        <f>SUM(E154*H154)</f>
        <v>126</v>
      </c>
      <c r="J154" s="69">
        <f t="shared" si="26"/>
        <v>6.3000000000000007</v>
      </c>
      <c r="K154" s="70">
        <f t="shared" si="27"/>
        <v>132.30000000000001</v>
      </c>
      <c r="M154" s="59"/>
    </row>
    <row r="155" spans="1:13" x14ac:dyDescent="0.2">
      <c r="A155" s="63" t="s">
        <v>284</v>
      </c>
      <c r="B155" s="9">
        <v>6</v>
      </c>
      <c r="C155" s="11" t="s">
        <v>11</v>
      </c>
      <c r="D155" s="60">
        <v>1</v>
      </c>
      <c r="E155" s="8">
        <f>D155*3</f>
        <v>3</v>
      </c>
      <c r="F155" s="8" t="s">
        <v>461</v>
      </c>
      <c r="G155" s="7">
        <v>125406</v>
      </c>
      <c r="H155" s="69">
        <v>42</v>
      </c>
      <c r="I155" s="69">
        <f t="shared" ref="I155:I157" si="30">SUM(E155*H155)</f>
        <v>126</v>
      </c>
      <c r="J155" s="69">
        <f t="shared" si="26"/>
        <v>6.3000000000000007</v>
      </c>
      <c r="K155" s="70">
        <f t="shared" si="27"/>
        <v>132.30000000000001</v>
      </c>
      <c r="M155" s="59"/>
    </row>
    <row r="156" spans="1:13" x14ac:dyDescent="0.2">
      <c r="A156" s="63" t="s">
        <v>285</v>
      </c>
      <c r="B156" s="9">
        <v>7</v>
      </c>
      <c r="C156" s="11" t="s">
        <v>11</v>
      </c>
      <c r="D156" s="60">
        <v>1</v>
      </c>
      <c r="E156" s="8">
        <f>D156*3</f>
        <v>3</v>
      </c>
      <c r="F156" s="8" t="s">
        <v>461</v>
      </c>
      <c r="G156" s="7">
        <v>125407</v>
      </c>
      <c r="H156" s="69">
        <v>42</v>
      </c>
      <c r="I156" s="69">
        <f t="shared" si="30"/>
        <v>126</v>
      </c>
      <c r="J156" s="69">
        <f t="shared" si="26"/>
        <v>6.3000000000000007</v>
      </c>
      <c r="K156" s="70">
        <f t="shared" si="27"/>
        <v>132.30000000000001</v>
      </c>
      <c r="M156" s="59"/>
    </row>
    <row r="157" spans="1:13" x14ac:dyDescent="0.2">
      <c r="A157" s="63" t="s">
        <v>286</v>
      </c>
      <c r="B157" s="9">
        <v>8</v>
      </c>
      <c r="C157" s="11" t="s">
        <v>11</v>
      </c>
      <c r="D157" s="60">
        <v>1</v>
      </c>
      <c r="E157" s="8">
        <f>D157*3</f>
        <v>3</v>
      </c>
      <c r="F157" s="8" t="s">
        <v>461</v>
      </c>
      <c r="G157" s="7">
        <v>125408</v>
      </c>
      <c r="H157" s="69">
        <v>42</v>
      </c>
      <c r="I157" s="69">
        <f t="shared" si="30"/>
        <v>126</v>
      </c>
      <c r="J157" s="69">
        <f t="shared" si="26"/>
        <v>6.3000000000000007</v>
      </c>
      <c r="K157" s="70">
        <f t="shared" si="27"/>
        <v>132.30000000000001</v>
      </c>
      <c r="M157" s="59"/>
    </row>
    <row r="158" spans="1:13" ht="38.25" x14ac:dyDescent="0.2">
      <c r="A158" s="55" t="s">
        <v>3</v>
      </c>
      <c r="B158" s="6" t="s">
        <v>109</v>
      </c>
      <c r="C158" s="7"/>
      <c r="D158" s="60"/>
      <c r="E158" s="8"/>
      <c r="F158" s="8"/>
      <c r="G158" s="8" t="s">
        <v>509</v>
      </c>
      <c r="H158" s="8"/>
      <c r="I158" s="8"/>
      <c r="J158" s="69"/>
      <c r="K158" s="70"/>
      <c r="M158" s="59"/>
    </row>
    <row r="159" spans="1:13" x14ac:dyDescent="0.2">
      <c r="A159" s="63" t="s">
        <v>287</v>
      </c>
      <c r="B159" s="9">
        <v>5</v>
      </c>
      <c r="C159" s="11" t="s">
        <v>11</v>
      </c>
      <c r="D159" s="60">
        <v>2</v>
      </c>
      <c r="E159" s="8">
        <f>D159*3</f>
        <v>6</v>
      </c>
      <c r="F159" s="8" t="s">
        <v>461</v>
      </c>
      <c r="G159" s="7">
        <v>10005</v>
      </c>
      <c r="H159" s="69">
        <v>49</v>
      </c>
      <c r="I159" s="69">
        <f>SUM(E159*H159)</f>
        <v>294</v>
      </c>
      <c r="J159" s="69">
        <f t="shared" si="26"/>
        <v>14.700000000000001</v>
      </c>
      <c r="K159" s="70">
        <f t="shared" si="27"/>
        <v>308.7</v>
      </c>
      <c r="M159" s="59"/>
    </row>
    <row r="160" spans="1:13" x14ac:dyDescent="0.2">
      <c r="A160" s="63" t="s">
        <v>288</v>
      </c>
      <c r="B160" s="9">
        <v>6</v>
      </c>
      <c r="C160" s="11" t="s">
        <v>11</v>
      </c>
      <c r="D160" s="60">
        <v>2</v>
      </c>
      <c r="E160" s="8">
        <f>D160*3</f>
        <v>6</v>
      </c>
      <c r="F160" s="8" t="s">
        <v>461</v>
      </c>
      <c r="G160" s="7">
        <v>10006</v>
      </c>
      <c r="H160" s="69">
        <v>49</v>
      </c>
      <c r="I160" s="69">
        <f t="shared" ref="I160:I161" si="31">SUM(E160*H160)</f>
        <v>294</v>
      </c>
      <c r="J160" s="69">
        <f t="shared" si="26"/>
        <v>14.700000000000001</v>
      </c>
      <c r="K160" s="70">
        <f t="shared" si="27"/>
        <v>308.7</v>
      </c>
      <c r="M160" s="59"/>
    </row>
    <row r="161" spans="1:13" x14ac:dyDescent="0.2">
      <c r="A161" s="63" t="s">
        <v>289</v>
      </c>
      <c r="B161" s="1">
        <v>7</v>
      </c>
      <c r="C161" s="11" t="s">
        <v>11</v>
      </c>
      <c r="D161" s="60">
        <v>1</v>
      </c>
      <c r="E161" s="8">
        <f>D161*3</f>
        <v>3</v>
      </c>
      <c r="F161" s="8" t="s">
        <v>461</v>
      </c>
      <c r="G161" s="7">
        <v>10007</v>
      </c>
      <c r="H161" s="69">
        <v>49</v>
      </c>
      <c r="I161" s="69">
        <f t="shared" si="31"/>
        <v>147</v>
      </c>
      <c r="J161" s="69">
        <f t="shared" si="26"/>
        <v>7.3500000000000005</v>
      </c>
      <c r="K161" s="70">
        <f t="shared" si="27"/>
        <v>154.35</v>
      </c>
      <c r="M161" s="59"/>
    </row>
    <row r="162" spans="1:13" ht="25.5" x14ac:dyDescent="0.2">
      <c r="A162" s="55" t="s">
        <v>26</v>
      </c>
      <c r="B162" s="6" t="s">
        <v>110</v>
      </c>
      <c r="C162" s="7"/>
      <c r="D162" s="60"/>
      <c r="E162" s="8"/>
      <c r="F162" s="8"/>
      <c r="G162" s="8" t="s">
        <v>510</v>
      </c>
      <c r="H162" s="8"/>
      <c r="I162" s="8"/>
      <c r="J162" s="69"/>
      <c r="K162" s="70"/>
      <c r="M162" s="59"/>
    </row>
    <row r="163" spans="1:13" x14ac:dyDescent="0.2">
      <c r="A163" s="63" t="s">
        <v>290</v>
      </c>
      <c r="B163" s="9">
        <v>7</v>
      </c>
      <c r="C163" s="11" t="s">
        <v>11</v>
      </c>
      <c r="D163" s="60">
        <v>1</v>
      </c>
      <c r="E163" s="8">
        <f>D163*3</f>
        <v>3</v>
      </c>
      <c r="F163" s="8" t="s">
        <v>461</v>
      </c>
      <c r="G163" s="7">
        <v>102007</v>
      </c>
      <c r="H163" s="69">
        <v>48</v>
      </c>
      <c r="I163" s="69">
        <f>SUM(E163*H163)</f>
        <v>144</v>
      </c>
      <c r="J163" s="69">
        <f t="shared" si="26"/>
        <v>7.2</v>
      </c>
      <c r="K163" s="70">
        <f t="shared" si="27"/>
        <v>151.19999999999999</v>
      </c>
      <c r="M163" s="59"/>
    </row>
    <row r="164" spans="1:13" x14ac:dyDescent="0.2">
      <c r="A164" s="63" t="s">
        <v>291</v>
      </c>
      <c r="B164" s="9">
        <v>8</v>
      </c>
      <c r="C164" s="11" t="s">
        <v>11</v>
      </c>
      <c r="D164" s="60">
        <v>1</v>
      </c>
      <c r="E164" s="8">
        <f>D164*3</f>
        <v>3</v>
      </c>
      <c r="F164" s="8" t="s">
        <v>461</v>
      </c>
      <c r="G164" s="7">
        <v>102008</v>
      </c>
      <c r="H164" s="69">
        <v>48</v>
      </c>
      <c r="I164" s="69">
        <f t="shared" ref="I164:I167" si="32">SUM(E164*H164)</f>
        <v>144</v>
      </c>
      <c r="J164" s="69">
        <f t="shared" si="26"/>
        <v>7.2</v>
      </c>
      <c r="K164" s="70">
        <f t="shared" si="27"/>
        <v>151.19999999999999</v>
      </c>
      <c r="M164" s="59"/>
    </row>
    <row r="165" spans="1:13" x14ac:dyDescent="0.2">
      <c r="A165" s="63" t="s">
        <v>292</v>
      </c>
      <c r="B165" s="9">
        <v>9</v>
      </c>
      <c r="C165" s="11" t="s">
        <v>11</v>
      </c>
      <c r="D165" s="60">
        <v>1</v>
      </c>
      <c r="E165" s="8">
        <f>D165*3</f>
        <v>3</v>
      </c>
      <c r="F165" s="8" t="s">
        <v>461</v>
      </c>
      <c r="G165" s="7">
        <v>102009</v>
      </c>
      <c r="H165" s="69">
        <v>48</v>
      </c>
      <c r="I165" s="69">
        <f t="shared" si="32"/>
        <v>144</v>
      </c>
      <c r="J165" s="69">
        <f t="shared" si="26"/>
        <v>7.2</v>
      </c>
      <c r="K165" s="70">
        <f t="shared" si="27"/>
        <v>151.19999999999999</v>
      </c>
      <c r="M165" s="59"/>
    </row>
    <row r="166" spans="1:13" x14ac:dyDescent="0.2">
      <c r="A166" s="63" t="s">
        <v>293</v>
      </c>
      <c r="B166" s="9">
        <v>10</v>
      </c>
      <c r="C166" s="11" t="s">
        <v>11</v>
      </c>
      <c r="D166" s="60">
        <v>1</v>
      </c>
      <c r="E166" s="8">
        <f>D166*3</f>
        <v>3</v>
      </c>
      <c r="F166" s="8" t="s">
        <v>461</v>
      </c>
      <c r="G166" s="7">
        <v>102010</v>
      </c>
      <c r="H166" s="69">
        <v>48</v>
      </c>
      <c r="I166" s="69">
        <f t="shared" si="32"/>
        <v>144</v>
      </c>
      <c r="J166" s="69">
        <f t="shared" si="26"/>
        <v>7.2</v>
      </c>
      <c r="K166" s="70">
        <f t="shared" si="27"/>
        <v>151.19999999999999</v>
      </c>
      <c r="M166" s="59"/>
    </row>
    <row r="167" spans="1:13" x14ac:dyDescent="0.2">
      <c r="A167" s="63" t="s">
        <v>294</v>
      </c>
      <c r="B167" s="9">
        <v>12</v>
      </c>
      <c r="C167" s="11" t="s">
        <v>11</v>
      </c>
      <c r="D167" s="60">
        <v>1</v>
      </c>
      <c r="E167" s="8">
        <f>D167*3</f>
        <v>3</v>
      </c>
      <c r="F167" s="8" t="s">
        <v>461</v>
      </c>
      <c r="G167" s="7">
        <v>102012</v>
      </c>
      <c r="H167" s="69">
        <v>48</v>
      </c>
      <c r="I167" s="69">
        <f t="shared" si="32"/>
        <v>144</v>
      </c>
      <c r="J167" s="69">
        <f t="shared" si="26"/>
        <v>7.2</v>
      </c>
      <c r="K167" s="70">
        <f t="shared" si="27"/>
        <v>151.19999999999999</v>
      </c>
      <c r="M167" s="59"/>
    </row>
    <row r="168" spans="1:13" ht="25.5" x14ac:dyDescent="0.2">
      <c r="A168" s="55" t="s">
        <v>27</v>
      </c>
      <c r="B168" s="6" t="s">
        <v>111</v>
      </c>
      <c r="C168" s="7"/>
      <c r="D168" s="60"/>
      <c r="E168" s="8"/>
      <c r="F168" s="8"/>
      <c r="G168" s="6" t="s">
        <v>511</v>
      </c>
      <c r="H168" s="8"/>
      <c r="I168" s="8"/>
      <c r="J168" s="69"/>
      <c r="K168" s="70"/>
      <c r="M168" s="59"/>
    </row>
    <row r="169" spans="1:13" x14ac:dyDescent="0.2">
      <c r="A169" s="63" t="s">
        <v>295</v>
      </c>
      <c r="B169" s="9">
        <v>3</v>
      </c>
      <c r="C169" s="11" t="s">
        <v>11</v>
      </c>
      <c r="D169" s="60">
        <v>1</v>
      </c>
      <c r="E169" s="8">
        <f>D169*3</f>
        <v>3</v>
      </c>
      <c r="F169" s="8" t="s">
        <v>461</v>
      </c>
      <c r="G169" s="8" t="s">
        <v>512</v>
      </c>
      <c r="H169" s="69">
        <v>40</v>
      </c>
      <c r="I169" s="69">
        <f>SUM(E169*H169)</f>
        <v>120</v>
      </c>
      <c r="J169" s="69">
        <f t="shared" si="26"/>
        <v>6</v>
      </c>
      <c r="K169" s="70">
        <f t="shared" si="27"/>
        <v>126</v>
      </c>
      <c r="M169" s="59"/>
    </row>
    <row r="170" spans="1:13" x14ac:dyDescent="0.2">
      <c r="A170" s="63" t="s">
        <v>296</v>
      </c>
      <c r="B170" s="9">
        <v>4</v>
      </c>
      <c r="C170" s="11" t="s">
        <v>11</v>
      </c>
      <c r="D170" s="60">
        <v>1</v>
      </c>
      <c r="E170" s="8">
        <f>D170*3</f>
        <v>3</v>
      </c>
      <c r="F170" s="8" t="s">
        <v>461</v>
      </c>
      <c r="G170" s="8" t="s">
        <v>513</v>
      </c>
      <c r="H170" s="69">
        <v>40</v>
      </c>
      <c r="I170" s="69">
        <f t="shared" ref="I170:I172" si="33">SUM(E170*H170)</f>
        <v>120</v>
      </c>
      <c r="J170" s="69">
        <f t="shared" si="26"/>
        <v>6</v>
      </c>
      <c r="K170" s="70">
        <f t="shared" si="27"/>
        <v>126</v>
      </c>
      <c r="M170" s="59"/>
    </row>
    <row r="171" spans="1:13" x14ac:dyDescent="0.2">
      <c r="A171" s="63" t="s">
        <v>297</v>
      </c>
      <c r="B171" s="9">
        <v>5</v>
      </c>
      <c r="C171" s="11" t="s">
        <v>11</v>
      </c>
      <c r="D171" s="60">
        <v>1</v>
      </c>
      <c r="E171" s="8">
        <f>D171*3</f>
        <v>3</v>
      </c>
      <c r="F171" s="8" t="s">
        <v>461</v>
      </c>
      <c r="G171" s="8" t="s">
        <v>514</v>
      </c>
      <c r="H171" s="69">
        <v>40</v>
      </c>
      <c r="I171" s="69">
        <f t="shared" si="33"/>
        <v>120</v>
      </c>
      <c r="J171" s="69">
        <f t="shared" si="26"/>
        <v>6</v>
      </c>
      <c r="K171" s="70">
        <f t="shared" si="27"/>
        <v>126</v>
      </c>
      <c r="M171" s="59"/>
    </row>
    <row r="172" spans="1:13" x14ac:dyDescent="0.2">
      <c r="A172" s="63" t="s">
        <v>298</v>
      </c>
      <c r="B172" s="9">
        <v>6</v>
      </c>
      <c r="C172" s="11" t="s">
        <v>11</v>
      </c>
      <c r="D172" s="60">
        <v>1</v>
      </c>
      <c r="E172" s="8">
        <f>D172*3</f>
        <v>3</v>
      </c>
      <c r="F172" s="8" t="s">
        <v>461</v>
      </c>
      <c r="G172" s="8" t="s">
        <v>515</v>
      </c>
      <c r="H172" s="69">
        <v>40</v>
      </c>
      <c r="I172" s="69">
        <f t="shared" si="33"/>
        <v>120</v>
      </c>
      <c r="J172" s="69">
        <f t="shared" si="26"/>
        <v>6</v>
      </c>
      <c r="K172" s="70">
        <f t="shared" si="27"/>
        <v>126</v>
      </c>
      <c r="M172" s="59"/>
    </row>
    <row r="173" spans="1:13" ht="38.25" x14ac:dyDescent="0.2">
      <c r="A173" s="55" t="s">
        <v>28</v>
      </c>
      <c r="B173" s="6" t="s">
        <v>112</v>
      </c>
      <c r="C173" s="7"/>
      <c r="D173" s="60"/>
      <c r="E173" s="8"/>
      <c r="F173" s="8"/>
      <c r="G173" s="6" t="s">
        <v>516</v>
      </c>
      <c r="H173" s="8"/>
      <c r="I173" s="8"/>
      <c r="J173" s="69"/>
      <c r="K173" s="70"/>
      <c r="M173" s="59"/>
    </row>
    <row r="174" spans="1:13" x14ac:dyDescent="0.2">
      <c r="A174" s="63" t="s">
        <v>299</v>
      </c>
      <c r="B174" s="9">
        <v>5</v>
      </c>
      <c r="C174" s="11" t="s">
        <v>11</v>
      </c>
      <c r="D174" s="60">
        <v>1</v>
      </c>
      <c r="E174" s="8">
        <f>D174*3</f>
        <v>3</v>
      </c>
      <c r="F174" s="8" t="s">
        <v>461</v>
      </c>
      <c r="G174" s="7">
        <v>198006</v>
      </c>
      <c r="H174" s="69">
        <v>40</v>
      </c>
      <c r="I174" s="69">
        <f>SUM(E174*H174)</f>
        <v>120</v>
      </c>
      <c r="J174" s="69">
        <f t="shared" si="26"/>
        <v>6</v>
      </c>
      <c r="K174" s="70">
        <f t="shared" si="27"/>
        <v>126</v>
      </c>
      <c r="M174" s="59"/>
    </row>
    <row r="175" spans="1:13" x14ac:dyDescent="0.2">
      <c r="A175" s="63" t="s">
        <v>300</v>
      </c>
      <c r="B175" s="9">
        <v>7</v>
      </c>
      <c r="C175" s="11" t="s">
        <v>11</v>
      </c>
      <c r="D175" s="60">
        <v>1</v>
      </c>
      <c r="E175" s="8">
        <f>D175*3</f>
        <v>3</v>
      </c>
      <c r="F175" s="8" t="s">
        <v>461</v>
      </c>
      <c r="G175" s="7">
        <v>19003</v>
      </c>
      <c r="H175" s="69">
        <v>40</v>
      </c>
      <c r="I175" s="69">
        <f>SUM(E175*H175)</f>
        <v>120</v>
      </c>
      <c r="J175" s="69">
        <f t="shared" si="26"/>
        <v>6</v>
      </c>
      <c r="K175" s="70">
        <f t="shared" si="27"/>
        <v>126</v>
      </c>
      <c r="M175" s="59"/>
    </row>
    <row r="176" spans="1:13" x14ac:dyDescent="0.2">
      <c r="A176" s="63" t="s">
        <v>301</v>
      </c>
      <c r="B176" s="9">
        <v>9</v>
      </c>
      <c r="C176" s="11" t="s">
        <v>11</v>
      </c>
      <c r="D176" s="60">
        <v>1</v>
      </c>
      <c r="E176" s="8">
        <f>D176*3</f>
        <v>3</v>
      </c>
      <c r="F176" s="8" t="s">
        <v>475</v>
      </c>
      <c r="G176" s="7" t="s">
        <v>517</v>
      </c>
      <c r="H176" s="69">
        <v>40</v>
      </c>
      <c r="I176" s="69">
        <f>SUM(E176*H176)</f>
        <v>120</v>
      </c>
      <c r="J176" s="69">
        <f t="shared" si="26"/>
        <v>6</v>
      </c>
      <c r="K176" s="70">
        <f t="shared" si="27"/>
        <v>126</v>
      </c>
      <c r="M176" s="59"/>
    </row>
    <row r="177" spans="1:13" ht="38.25" x14ac:dyDescent="0.2">
      <c r="A177" s="55" t="s">
        <v>29</v>
      </c>
      <c r="B177" s="6" t="s">
        <v>113</v>
      </c>
      <c r="C177" s="7"/>
      <c r="D177" s="60"/>
      <c r="E177" s="8"/>
      <c r="F177" s="8"/>
      <c r="G177" s="6" t="s">
        <v>516</v>
      </c>
      <c r="H177" s="8"/>
      <c r="I177" s="8"/>
      <c r="J177" s="69"/>
      <c r="K177" s="70"/>
      <c r="M177" s="59"/>
    </row>
    <row r="178" spans="1:13" x14ac:dyDescent="0.2">
      <c r="A178" s="63" t="s">
        <v>302</v>
      </c>
      <c r="B178" s="9">
        <v>5</v>
      </c>
      <c r="C178" s="11" t="s">
        <v>11</v>
      </c>
      <c r="D178" s="60">
        <v>1</v>
      </c>
      <c r="E178" s="8">
        <f>D178*3</f>
        <v>3</v>
      </c>
      <c r="F178" s="8" t="s">
        <v>461</v>
      </c>
      <c r="G178" s="7">
        <v>198010</v>
      </c>
      <c r="H178" s="69">
        <v>40</v>
      </c>
      <c r="I178" s="69">
        <f>SUM(E178*H178)</f>
        <v>120</v>
      </c>
      <c r="J178" s="69">
        <f t="shared" si="26"/>
        <v>6</v>
      </c>
      <c r="K178" s="70">
        <f t="shared" si="27"/>
        <v>126</v>
      </c>
      <c r="M178" s="59"/>
    </row>
    <row r="179" spans="1:13" x14ac:dyDescent="0.2">
      <c r="A179" s="63" t="s">
        <v>303</v>
      </c>
      <c r="B179" s="9">
        <v>7</v>
      </c>
      <c r="C179" s="11" t="s">
        <v>11</v>
      </c>
      <c r="D179" s="60">
        <v>1</v>
      </c>
      <c r="E179" s="8">
        <f>D179*3</f>
        <v>3</v>
      </c>
      <c r="F179" s="8" t="s">
        <v>461</v>
      </c>
      <c r="G179" s="7">
        <v>19004</v>
      </c>
      <c r="H179" s="69">
        <v>40</v>
      </c>
      <c r="I179" s="69">
        <f>SUM(E179*H179)</f>
        <v>120</v>
      </c>
      <c r="J179" s="69">
        <f t="shared" si="26"/>
        <v>6</v>
      </c>
      <c r="K179" s="70">
        <f t="shared" si="27"/>
        <v>126</v>
      </c>
      <c r="M179" s="59"/>
    </row>
    <row r="180" spans="1:13" x14ac:dyDescent="0.2">
      <c r="A180" s="63" t="s">
        <v>304</v>
      </c>
      <c r="B180" s="9">
        <v>9</v>
      </c>
      <c r="C180" s="11" t="s">
        <v>11</v>
      </c>
      <c r="D180" s="60">
        <v>1</v>
      </c>
      <c r="E180" s="8">
        <f>D180*3</f>
        <v>3</v>
      </c>
      <c r="F180" s="8" t="s">
        <v>475</v>
      </c>
      <c r="G180" s="7" t="s">
        <v>518</v>
      </c>
      <c r="H180" s="69">
        <v>40</v>
      </c>
      <c r="I180" s="69">
        <f>SUM(E180*H180)</f>
        <v>120</v>
      </c>
      <c r="J180" s="69">
        <f t="shared" si="26"/>
        <v>6</v>
      </c>
      <c r="K180" s="70">
        <f t="shared" si="27"/>
        <v>126</v>
      </c>
      <c r="M180" s="59"/>
    </row>
    <row r="181" spans="1:13" ht="38.25" x14ac:dyDescent="0.2">
      <c r="A181" s="55" t="s">
        <v>30</v>
      </c>
      <c r="B181" s="6" t="s">
        <v>114</v>
      </c>
      <c r="C181" s="7"/>
      <c r="D181" s="60"/>
      <c r="E181" s="8"/>
      <c r="F181" s="8"/>
      <c r="G181" s="8" t="s">
        <v>519</v>
      </c>
      <c r="H181" s="8"/>
      <c r="I181" s="8"/>
      <c r="J181" s="69"/>
      <c r="K181" s="70"/>
      <c r="M181" s="59"/>
    </row>
    <row r="182" spans="1:13" x14ac:dyDescent="0.2">
      <c r="A182" s="63" t="s">
        <v>305</v>
      </c>
      <c r="B182" s="9">
        <v>5</v>
      </c>
      <c r="C182" s="11" t="s">
        <v>11</v>
      </c>
      <c r="D182" s="60">
        <v>1</v>
      </c>
      <c r="E182" s="8">
        <f>D182*3</f>
        <v>3</v>
      </c>
      <c r="F182" s="8" t="s">
        <v>520</v>
      </c>
      <c r="G182" s="7" t="s">
        <v>521</v>
      </c>
      <c r="H182" s="69">
        <v>5</v>
      </c>
      <c r="I182" s="69">
        <f>SUM(E182*H182)</f>
        <v>15</v>
      </c>
      <c r="J182" s="69">
        <f t="shared" si="26"/>
        <v>0.75</v>
      </c>
      <c r="K182" s="70">
        <f t="shared" si="27"/>
        <v>15.75</v>
      </c>
      <c r="M182" s="59"/>
    </row>
    <row r="183" spans="1:13" x14ac:dyDescent="0.2">
      <c r="A183" s="63" t="s">
        <v>306</v>
      </c>
      <c r="B183" s="9">
        <v>6</v>
      </c>
      <c r="C183" s="11" t="s">
        <v>11</v>
      </c>
      <c r="D183" s="60">
        <v>1</v>
      </c>
      <c r="E183" s="8">
        <f>D183*3</f>
        <v>3</v>
      </c>
      <c r="F183" s="8" t="s">
        <v>520</v>
      </c>
      <c r="G183" s="7" t="s">
        <v>522</v>
      </c>
      <c r="H183" s="69">
        <v>5</v>
      </c>
      <c r="I183" s="69">
        <f>SUM(E183*H183)</f>
        <v>15</v>
      </c>
      <c r="J183" s="69">
        <f t="shared" si="26"/>
        <v>0.75</v>
      </c>
      <c r="K183" s="70">
        <f t="shared" si="27"/>
        <v>15.75</v>
      </c>
      <c r="M183" s="59"/>
    </row>
    <row r="184" spans="1:13" ht="25.5" x14ac:dyDescent="0.2">
      <c r="A184" s="63" t="s">
        <v>31</v>
      </c>
      <c r="B184" s="6" t="s">
        <v>115</v>
      </c>
      <c r="C184" s="7"/>
      <c r="D184" s="60"/>
      <c r="E184" s="8"/>
      <c r="F184" s="8"/>
      <c r="G184" s="6" t="s">
        <v>523</v>
      </c>
      <c r="H184" s="8"/>
      <c r="I184" s="8"/>
      <c r="J184" s="69"/>
      <c r="K184" s="70"/>
      <c r="M184" s="59"/>
    </row>
    <row r="185" spans="1:13" x14ac:dyDescent="0.2">
      <c r="A185" s="63" t="s">
        <v>307</v>
      </c>
      <c r="B185" s="9">
        <v>5</v>
      </c>
      <c r="C185" s="11" t="s">
        <v>11</v>
      </c>
      <c r="D185" s="60">
        <v>5</v>
      </c>
      <c r="E185" s="8">
        <f>D185*3</f>
        <v>15</v>
      </c>
      <c r="F185" s="8" t="s">
        <v>461</v>
      </c>
      <c r="G185" s="7">
        <v>115005</v>
      </c>
      <c r="H185" s="69">
        <v>14</v>
      </c>
      <c r="I185" s="69">
        <f>SUM(E185*H185)</f>
        <v>210</v>
      </c>
      <c r="J185" s="69">
        <f t="shared" si="26"/>
        <v>10.5</v>
      </c>
      <c r="K185" s="70">
        <f t="shared" si="27"/>
        <v>220.5</v>
      </c>
      <c r="M185" s="59"/>
    </row>
    <row r="186" spans="1:13" x14ac:dyDescent="0.2">
      <c r="A186" s="63" t="s">
        <v>308</v>
      </c>
      <c r="B186" s="9">
        <v>6</v>
      </c>
      <c r="C186" s="11" t="s">
        <v>11</v>
      </c>
      <c r="D186" s="60">
        <v>5</v>
      </c>
      <c r="E186" s="8">
        <f>D186*3</f>
        <v>15</v>
      </c>
      <c r="F186" s="8" t="s">
        <v>461</v>
      </c>
      <c r="G186" s="7">
        <v>115006</v>
      </c>
      <c r="H186" s="69">
        <v>14</v>
      </c>
      <c r="I186" s="69">
        <f>SUM(E186*H186)</f>
        <v>210</v>
      </c>
      <c r="J186" s="69">
        <f t="shared" si="26"/>
        <v>10.5</v>
      </c>
      <c r="K186" s="70">
        <f t="shared" si="27"/>
        <v>220.5</v>
      </c>
      <c r="M186" s="59"/>
    </row>
    <row r="187" spans="1:13" x14ac:dyDescent="0.2">
      <c r="A187" s="63" t="s">
        <v>309</v>
      </c>
      <c r="B187" s="9">
        <v>7</v>
      </c>
      <c r="C187" s="11" t="s">
        <v>11</v>
      </c>
      <c r="D187" s="60">
        <v>5</v>
      </c>
      <c r="E187" s="8">
        <f>D187*3</f>
        <v>15</v>
      </c>
      <c r="F187" s="8" t="s">
        <v>461</v>
      </c>
      <c r="G187" s="7">
        <v>115007</v>
      </c>
      <c r="H187" s="69">
        <v>14</v>
      </c>
      <c r="I187" s="69">
        <f>SUM(E187*H187)</f>
        <v>210</v>
      </c>
      <c r="J187" s="69">
        <f t="shared" si="26"/>
        <v>10.5</v>
      </c>
      <c r="K187" s="70">
        <f t="shared" si="27"/>
        <v>220.5</v>
      </c>
      <c r="M187" s="59"/>
    </row>
    <row r="188" spans="1:13" x14ac:dyDescent="0.2">
      <c r="A188" s="63" t="s">
        <v>310</v>
      </c>
      <c r="B188" s="9">
        <v>8</v>
      </c>
      <c r="C188" s="11" t="s">
        <v>11</v>
      </c>
      <c r="D188" s="60">
        <v>5</v>
      </c>
      <c r="E188" s="8">
        <f>D188*3</f>
        <v>15</v>
      </c>
      <c r="F188" s="8" t="s">
        <v>461</v>
      </c>
      <c r="G188" s="7">
        <v>115008</v>
      </c>
      <c r="H188" s="69">
        <v>14</v>
      </c>
      <c r="I188" s="69">
        <f>SUM(E188*H188)</f>
        <v>210</v>
      </c>
      <c r="J188" s="69">
        <f t="shared" si="26"/>
        <v>10.5</v>
      </c>
      <c r="K188" s="70">
        <f t="shared" si="27"/>
        <v>220.5</v>
      </c>
      <c r="M188" s="59"/>
    </row>
    <row r="189" spans="1:13" ht="38.25" x14ac:dyDescent="0.2">
      <c r="A189" s="63" t="s">
        <v>4</v>
      </c>
      <c r="B189" s="14" t="s">
        <v>116</v>
      </c>
      <c r="C189" s="17"/>
      <c r="D189" s="61"/>
      <c r="E189" s="12"/>
      <c r="F189" s="12"/>
      <c r="G189" s="15" t="s">
        <v>524</v>
      </c>
      <c r="H189" s="12"/>
      <c r="I189" s="8"/>
      <c r="J189" s="69"/>
      <c r="K189" s="70"/>
      <c r="M189" s="59"/>
    </row>
    <row r="190" spans="1:13" x14ac:dyDescent="0.2">
      <c r="A190" s="63" t="s">
        <v>311</v>
      </c>
      <c r="B190" s="9">
        <v>6</v>
      </c>
      <c r="C190" s="11" t="s">
        <v>11</v>
      </c>
      <c r="D190" s="60">
        <v>3</v>
      </c>
      <c r="E190" s="8">
        <f>D190*3</f>
        <v>9</v>
      </c>
      <c r="F190" s="12" t="s">
        <v>461</v>
      </c>
      <c r="G190" s="17">
        <v>197346</v>
      </c>
      <c r="H190" s="69">
        <v>50</v>
      </c>
      <c r="I190" s="69">
        <f>SUM(E190*H190)</f>
        <v>450</v>
      </c>
      <c r="J190" s="69">
        <f t="shared" si="26"/>
        <v>22.5</v>
      </c>
      <c r="K190" s="70">
        <f t="shared" si="27"/>
        <v>472.5</v>
      </c>
      <c r="M190" s="59"/>
    </row>
    <row r="191" spans="1:13" x14ac:dyDescent="0.2">
      <c r="A191" s="63" t="s">
        <v>312</v>
      </c>
      <c r="B191" s="9">
        <v>7</v>
      </c>
      <c r="C191" s="11" t="s">
        <v>11</v>
      </c>
      <c r="D191" s="60">
        <v>3</v>
      </c>
      <c r="E191" s="8">
        <f>D191*3</f>
        <v>9</v>
      </c>
      <c r="F191" s="12" t="s">
        <v>461</v>
      </c>
      <c r="G191" s="17">
        <v>197347</v>
      </c>
      <c r="H191" s="69">
        <v>50</v>
      </c>
      <c r="I191" s="69">
        <f t="shared" ref="I191:I192" si="34">SUM(E191*H191)</f>
        <v>450</v>
      </c>
      <c r="J191" s="69">
        <f t="shared" si="26"/>
        <v>22.5</v>
      </c>
      <c r="K191" s="70">
        <f t="shared" si="27"/>
        <v>472.5</v>
      </c>
      <c r="M191" s="59"/>
    </row>
    <row r="192" spans="1:13" x14ac:dyDescent="0.2">
      <c r="A192" s="63" t="s">
        <v>313</v>
      </c>
      <c r="B192" s="9">
        <v>8</v>
      </c>
      <c r="C192" s="11" t="s">
        <v>11</v>
      </c>
      <c r="D192" s="60">
        <v>3</v>
      </c>
      <c r="E192" s="8">
        <f>D192*3</f>
        <v>9</v>
      </c>
      <c r="F192" s="12" t="s">
        <v>461</v>
      </c>
      <c r="G192" s="17">
        <v>197348</v>
      </c>
      <c r="H192" s="69">
        <v>50</v>
      </c>
      <c r="I192" s="69">
        <f t="shared" si="34"/>
        <v>450</v>
      </c>
      <c r="J192" s="69">
        <f t="shared" si="26"/>
        <v>22.5</v>
      </c>
      <c r="K192" s="70">
        <f t="shared" si="27"/>
        <v>472.5</v>
      </c>
      <c r="M192" s="59"/>
    </row>
    <row r="193" spans="1:13" ht="39.75" customHeight="1" x14ac:dyDescent="0.2">
      <c r="A193" s="63" t="s">
        <v>32</v>
      </c>
      <c r="B193" s="15" t="s">
        <v>117</v>
      </c>
      <c r="C193" s="17"/>
      <c r="D193" s="61"/>
      <c r="E193" s="12"/>
      <c r="F193" s="12"/>
      <c r="G193" s="15" t="s">
        <v>525</v>
      </c>
      <c r="H193" s="12"/>
      <c r="I193" s="8"/>
      <c r="J193" s="69"/>
      <c r="K193" s="70"/>
      <c r="M193" s="59"/>
    </row>
    <row r="194" spans="1:13" x14ac:dyDescent="0.2">
      <c r="A194" s="63" t="s">
        <v>314</v>
      </c>
      <c r="B194" s="9">
        <v>6</v>
      </c>
      <c r="C194" s="11" t="s">
        <v>11</v>
      </c>
      <c r="D194" s="60">
        <v>2</v>
      </c>
      <c r="E194" s="8">
        <f>D194*3</f>
        <v>6</v>
      </c>
      <c r="F194" s="12" t="s">
        <v>461</v>
      </c>
      <c r="G194" s="17">
        <v>197246</v>
      </c>
      <c r="H194" s="69">
        <v>50</v>
      </c>
      <c r="I194" s="69">
        <f>SUM(E194*H194)</f>
        <v>300</v>
      </c>
      <c r="J194" s="69">
        <f t="shared" si="26"/>
        <v>15</v>
      </c>
      <c r="K194" s="70">
        <f t="shared" si="27"/>
        <v>315</v>
      </c>
      <c r="M194" s="59"/>
    </row>
    <row r="195" spans="1:13" x14ac:dyDescent="0.2">
      <c r="A195" s="63" t="s">
        <v>315</v>
      </c>
      <c r="B195" s="9">
        <v>7</v>
      </c>
      <c r="C195" s="11" t="s">
        <v>11</v>
      </c>
      <c r="D195" s="60">
        <v>2</v>
      </c>
      <c r="E195" s="8">
        <f>D195*3</f>
        <v>6</v>
      </c>
      <c r="F195" s="12" t="s">
        <v>461</v>
      </c>
      <c r="G195" s="17">
        <v>197247</v>
      </c>
      <c r="H195" s="69">
        <v>50</v>
      </c>
      <c r="I195" s="69">
        <f>SUM(E195*H195)</f>
        <v>300</v>
      </c>
      <c r="J195" s="69">
        <f t="shared" si="26"/>
        <v>15</v>
      </c>
      <c r="K195" s="70">
        <f t="shared" si="27"/>
        <v>315</v>
      </c>
      <c r="M195" s="59"/>
    </row>
    <row r="196" spans="1:13" x14ac:dyDescent="0.2">
      <c r="A196" s="63" t="s">
        <v>316</v>
      </c>
      <c r="B196" s="9">
        <v>8</v>
      </c>
      <c r="C196" s="11" t="s">
        <v>11</v>
      </c>
      <c r="D196" s="60">
        <v>2</v>
      </c>
      <c r="E196" s="8">
        <f>D196*3</f>
        <v>6</v>
      </c>
      <c r="F196" s="12" t="s">
        <v>461</v>
      </c>
      <c r="G196" s="17">
        <v>197248</v>
      </c>
      <c r="H196" s="69">
        <v>50</v>
      </c>
      <c r="I196" s="69">
        <f>SUM(E196*H196)</f>
        <v>300</v>
      </c>
      <c r="J196" s="69">
        <f t="shared" si="26"/>
        <v>15</v>
      </c>
      <c r="K196" s="70">
        <f t="shared" si="27"/>
        <v>315</v>
      </c>
      <c r="M196" s="59"/>
    </row>
    <row r="197" spans="1:13" ht="25.5" x14ac:dyDescent="0.2">
      <c r="A197" s="55" t="s">
        <v>33</v>
      </c>
      <c r="B197" s="6" t="s">
        <v>118</v>
      </c>
      <c r="C197" s="7"/>
      <c r="D197" s="60"/>
      <c r="E197" s="8"/>
      <c r="F197" s="8"/>
      <c r="G197" s="6" t="s">
        <v>526</v>
      </c>
      <c r="H197" s="8"/>
      <c r="I197" s="8"/>
      <c r="J197" s="69"/>
      <c r="K197" s="70"/>
      <c r="M197" s="59"/>
    </row>
    <row r="198" spans="1:13" x14ac:dyDescent="0.2">
      <c r="A198" s="63" t="s">
        <v>317</v>
      </c>
      <c r="B198" s="9">
        <v>3</v>
      </c>
      <c r="C198" s="11" t="s">
        <v>11</v>
      </c>
      <c r="D198" s="60">
        <v>1</v>
      </c>
      <c r="E198" s="8">
        <f>D198*3</f>
        <v>3</v>
      </c>
      <c r="F198" s="8" t="s">
        <v>527</v>
      </c>
      <c r="G198" s="7" t="s">
        <v>528</v>
      </c>
      <c r="H198" s="69">
        <v>53</v>
      </c>
      <c r="I198" s="69">
        <f>SUM(E198*H198)</f>
        <v>159</v>
      </c>
      <c r="J198" s="69">
        <f t="shared" si="26"/>
        <v>7.95</v>
      </c>
      <c r="K198" s="70">
        <f t="shared" si="27"/>
        <v>166.95</v>
      </c>
      <c r="M198" s="59"/>
    </row>
    <row r="199" spans="1:13" x14ac:dyDescent="0.2">
      <c r="A199" s="63" t="s">
        <v>318</v>
      </c>
      <c r="B199" s="9">
        <v>4</v>
      </c>
      <c r="C199" s="11" t="s">
        <v>11</v>
      </c>
      <c r="D199" s="60">
        <v>1</v>
      </c>
      <c r="E199" s="8">
        <f>D199*3</f>
        <v>3</v>
      </c>
      <c r="F199" s="8" t="s">
        <v>527</v>
      </c>
      <c r="G199" s="7" t="s">
        <v>529</v>
      </c>
      <c r="H199" s="69">
        <v>53</v>
      </c>
      <c r="I199" s="69">
        <f>SUM(E199*H199)</f>
        <v>159</v>
      </c>
      <c r="J199" s="69">
        <f t="shared" si="26"/>
        <v>7.95</v>
      </c>
      <c r="K199" s="70">
        <f t="shared" si="27"/>
        <v>166.95</v>
      </c>
      <c r="M199" s="59"/>
    </row>
    <row r="200" spans="1:13" x14ac:dyDescent="0.2">
      <c r="A200" s="63" t="s">
        <v>319</v>
      </c>
      <c r="B200" s="9">
        <v>5</v>
      </c>
      <c r="C200" s="11" t="s">
        <v>11</v>
      </c>
      <c r="D200" s="60">
        <v>1</v>
      </c>
      <c r="E200" s="8">
        <f>D200*3</f>
        <v>3</v>
      </c>
      <c r="F200" s="8" t="s">
        <v>527</v>
      </c>
      <c r="G200" s="7" t="s">
        <v>530</v>
      </c>
      <c r="H200" s="69">
        <v>53</v>
      </c>
      <c r="I200" s="69">
        <f>SUM(E200*H200)</f>
        <v>159</v>
      </c>
      <c r="J200" s="69">
        <f t="shared" si="26"/>
        <v>7.95</v>
      </c>
      <c r="K200" s="70">
        <f t="shared" si="27"/>
        <v>166.95</v>
      </c>
      <c r="M200" s="59"/>
    </row>
    <row r="201" spans="1:13" x14ac:dyDescent="0.2">
      <c r="A201" s="63" t="s">
        <v>320</v>
      </c>
      <c r="B201" s="9">
        <v>6</v>
      </c>
      <c r="C201" s="11" t="s">
        <v>11</v>
      </c>
      <c r="D201" s="60">
        <v>1</v>
      </c>
      <c r="E201" s="8">
        <f>D201*3</f>
        <v>3</v>
      </c>
      <c r="F201" s="8" t="s">
        <v>527</v>
      </c>
      <c r="G201" s="7" t="s">
        <v>531</v>
      </c>
      <c r="H201" s="69">
        <v>53</v>
      </c>
      <c r="I201" s="69">
        <f>SUM(E201*H201)</f>
        <v>159</v>
      </c>
      <c r="J201" s="69">
        <f t="shared" si="26"/>
        <v>7.95</v>
      </c>
      <c r="K201" s="70">
        <f t="shared" si="27"/>
        <v>166.95</v>
      </c>
      <c r="M201" s="59"/>
    </row>
    <row r="202" spans="1:13" ht="25.5" x14ac:dyDescent="0.2">
      <c r="A202" s="55" t="s">
        <v>34</v>
      </c>
      <c r="B202" s="6" t="s">
        <v>119</v>
      </c>
      <c r="C202" s="7"/>
      <c r="D202" s="60"/>
      <c r="E202" s="8"/>
      <c r="F202" s="8"/>
      <c r="G202" s="8" t="str">
        <f>$G$197</f>
        <v>Plokštelė "L" formos, 1vnt.</v>
      </c>
      <c r="H202" s="8"/>
      <c r="I202" s="8"/>
      <c r="J202" s="69"/>
      <c r="K202" s="70"/>
      <c r="M202" s="59"/>
    </row>
    <row r="203" spans="1:13" x14ac:dyDescent="0.2">
      <c r="A203" s="63" t="s">
        <v>321</v>
      </c>
      <c r="B203" s="9">
        <v>3</v>
      </c>
      <c r="C203" s="11" t="s">
        <v>11</v>
      </c>
      <c r="D203" s="60">
        <v>1</v>
      </c>
      <c r="E203" s="8">
        <f>D203*3</f>
        <v>3</v>
      </c>
      <c r="F203" s="8" t="s">
        <v>527</v>
      </c>
      <c r="G203" s="7" t="s">
        <v>532</v>
      </c>
      <c r="H203" s="69">
        <v>53</v>
      </c>
      <c r="I203" s="69">
        <f>SUM(E203*H203)</f>
        <v>159</v>
      </c>
      <c r="J203" s="69">
        <f t="shared" si="26"/>
        <v>7.95</v>
      </c>
      <c r="K203" s="70">
        <f t="shared" si="27"/>
        <v>166.95</v>
      </c>
      <c r="M203" s="59"/>
    </row>
    <row r="204" spans="1:13" x14ac:dyDescent="0.2">
      <c r="A204" s="63" t="s">
        <v>322</v>
      </c>
      <c r="B204" s="9">
        <v>4</v>
      </c>
      <c r="C204" s="11" t="s">
        <v>11</v>
      </c>
      <c r="D204" s="60">
        <v>1</v>
      </c>
      <c r="E204" s="8">
        <f>D204*3</f>
        <v>3</v>
      </c>
      <c r="F204" s="8" t="s">
        <v>527</v>
      </c>
      <c r="G204" s="7" t="s">
        <v>533</v>
      </c>
      <c r="H204" s="69">
        <v>53</v>
      </c>
      <c r="I204" s="69">
        <f>SUM(E204*H204)</f>
        <v>159</v>
      </c>
      <c r="J204" s="69">
        <f t="shared" si="26"/>
        <v>7.95</v>
      </c>
      <c r="K204" s="70">
        <f t="shared" si="27"/>
        <v>166.95</v>
      </c>
      <c r="M204" s="59"/>
    </row>
    <row r="205" spans="1:13" x14ac:dyDescent="0.2">
      <c r="A205" s="63" t="s">
        <v>323</v>
      </c>
      <c r="B205" s="9">
        <v>5</v>
      </c>
      <c r="C205" s="11" t="s">
        <v>11</v>
      </c>
      <c r="D205" s="60">
        <v>1</v>
      </c>
      <c r="E205" s="8">
        <f>D205*3</f>
        <v>3</v>
      </c>
      <c r="F205" s="8" t="s">
        <v>527</v>
      </c>
      <c r="G205" s="7" t="s">
        <v>534</v>
      </c>
      <c r="H205" s="69">
        <v>53</v>
      </c>
      <c r="I205" s="69">
        <f>SUM(E205*H205)</f>
        <v>159</v>
      </c>
      <c r="J205" s="69">
        <f t="shared" si="26"/>
        <v>7.95</v>
      </c>
      <c r="K205" s="70">
        <f t="shared" si="27"/>
        <v>166.95</v>
      </c>
      <c r="M205" s="59"/>
    </row>
    <row r="206" spans="1:13" x14ac:dyDescent="0.2">
      <c r="A206" s="63" t="s">
        <v>324</v>
      </c>
      <c r="B206" s="9">
        <v>6</v>
      </c>
      <c r="C206" s="11" t="s">
        <v>11</v>
      </c>
      <c r="D206" s="60">
        <v>1</v>
      </c>
      <c r="E206" s="8">
        <f>D206*3</f>
        <v>3</v>
      </c>
      <c r="F206" s="8" t="s">
        <v>527</v>
      </c>
      <c r="G206" s="7" t="s">
        <v>535</v>
      </c>
      <c r="H206" s="69">
        <v>53</v>
      </c>
      <c r="I206" s="69">
        <f>SUM(E206*H206)</f>
        <v>159</v>
      </c>
      <c r="J206" s="69">
        <f t="shared" si="26"/>
        <v>7.95</v>
      </c>
      <c r="K206" s="70">
        <f t="shared" si="27"/>
        <v>166.95</v>
      </c>
      <c r="M206" s="59"/>
    </row>
    <row r="207" spans="1:13" ht="15.75" customHeight="1" x14ac:dyDescent="0.2">
      <c r="A207" s="55" t="s">
        <v>5</v>
      </c>
      <c r="B207" s="6" t="s">
        <v>120</v>
      </c>
      <c r="C207" s="7"/>
      <c r="D207" s="60"/>
      <c r="E207" s="8"/>
      <c r="F207" s="8"/>
      <c r="G207" s="8" t="s">
        <v>536</v>
      </c>
      <c r="H207" s="8"/>
      <c r="I207" s="8"/>
      <c r="J207" s="69"/>
      <c r="K207" s="70"/>
      <c r="M207" s="59"/>
    </row>
    <row r="208" spans="1:13" x14ac:dyDescent="0.2">
      <c r="A208" s="63" t="s">
        <v>325</v>
      </c>
      <c r="B208" s="9">
        <v>8</v>
      </c>
      <c r="C208" s="11" t="s">
        <v>11</v>
      </c>
      <c r="D208" s="60">
        <v>1</v>
      </c>
      <c r="E208" s="8">
        <f>D208*3</f>
        <v>3</v>
      </c>
      <c r="F208" s="8" t="s">
        <v>461</v>
      </c>
      <c r="G208" s="7">
        <v>198908</v>
      </c>
      <c r="H208" s="69">
        <v>5</v>
      </c>
      <c r="I208" s="69">
        <f>SUM(E208*H208)</f>
        <v>15</v>
      </c>
      <c r="J208" s="69">
        <f t="shared" ref="J208:J242" si="35">I208*5%</f>
        <v>0.75</v>
      </c>
      <c r="K208" s="70">
        <f t="shared" ref="K208:K243" si="36">J208+I208</f>
        <v>15.75</v>
      </c>
      <c r="M208" s="59"/>
    </row>
    <row r="209" spans="1:13" x14ac:dyDescent="0.2">
      <c r="A209" s="63" t="s">
        <v>326</v>
      </c>
      <c r="B209" s="9">
        <v>9</v>
      </c>
      <c r="C209" s="11" t="s">
        <v>11</v>
      </c>
      <c r="D209" s="60">
        <v>1</v>
      </c>
      <c r="E209" s="8">
        <f>D209*3</f>
        <v>3</v>
      </c>
      <c r="F209" s="8" t="s">
        <v>461</v>
      </c>
      <c r="G209" s="7">
        <v>198909</v>
      </c>
      <c r="H209" s="69">
        <v>5</v>
      </c>
      <c r="I209" s="69">
        <f t="shared" ref="I209:I210" si="37">SUM(E209*H209)</f>
        <v>15</v>
      </c>
      <c r="J209" s="69">
        <f t="shared" si="35"/>
        <v>0.75</v>
      </c>
      <c r="K209" s="70">
        <f t="shared" si="36"/>
        <v>15.75</v>
      </c>
      <c r="M209" s="59"/>
    </row>
    <row r="210" spans="1:13" x14ac:dyDescent="0.2">
      <c r="A210" s="63" t="s">
        <v>327</v>
      </c>
      <c r="B210" s="9">
        <v>10</v>
      </c>
      <c r="C210" s="11" t="s">
        <v>11</v>
      </c>
      <c r="D210" s="60">
        <v>1</v>
      </c>
      <c r="E210" s="8">
        <f>D210*3</f>
        <v>3</v>
      </c>
      <c r="F210" s="8" t="s">
        <v>461</v>
      </c>
      <c r="G210" s="7">
        <v>198910</v>
      </c>
      <c r="H210" s="69">
        <v>5</v>
      </c>
      <c r="I210" s="69">
        <f t="shared" si="37"/>
        <v>15</v>
      </c>
      <c r="J210" s="69">
        <f t="shared" si="35"/>
        <v>0.75</v>
      </c>
      <c r="K210" s="70">
        <f t="shared" si="36"/>
        <v>15.75</v>
      </c>
      <c r="M210" s="59"/>
    </row>
    <row r="211" spans="1:13" ht="25.5" x14ac:dyDescent="0.2">
      <c r="A211" s="55" t="s">
        <v>35</v>
      </c>
      <c r="B211" s="6" t="s">
        <v>121</v>
      </c>
      <c r="C211" s="7"/>
      <c r="D211" s="60"/>
      <c r="E211" s="8"/>
      <c r="F211" s="8"/>
      <c r="G211" s="6" t="s">
        <v>537</v>
      </c>
      <c r="H211" s="8"/>
      <c r="I211" s="8"/>
      <c r="J211" s="69"/>
      <c r="K211" s="70"/>
      <c r="M211" s="59"/>
    </row>
    <row r="212" spans="1:13" x14ac:dyDescent="0.2">
      <c r="A212" s="63" t="s">
        <v>328</v>
      </c>
      <c r="B212" s="9">
        <v>2</v>
      </c>
      <c r="C212" s="11" t="s">
        <v>11</v>
      </c>
      <c r="D212" s="60">
        <v>1</v>
      </c>
      <c r="E212" s="8">
        <f t="shared" ref="E212:E222" si="38">D212*3</f>
        <v>3</v>
      </c>
      <c r="F212" s="8" t="s">
        <v>475</v>
      </c>
      <c r="G212" s="72">
        <v>760002</v>
      </c>
      <c r="H212" s="69">
        <v>10</v>
      </c>
      <c r="I212" s="69">
        <f t="shared" ref="I212:I222" si="39">SUM(E212*H212)</f>
        <v>30</v>
      </c>
      <c r="J212" s="69">
        <f t="shared" si="35"/>
        <v>1.5</v>
      </c>
      <c r="K212" s="70">
        <f t="shared" si="36"/>
        <v>31.5</v>
      </c>
      <c r="M212" s="59"/>
    </row>
    <row r="213" spans="1:13" x14ac:dyDescent="0.2">
      <c r="A213" s="63" t="s">
        <v>329</v>
      </c>
      <c r="B213" s="9">
        <v>3</v>
      </c>
      <c r="C213" s="11" t="s">
        <v>11</v>
      </c>
      <c r="D213" s="60">
        <v>1</v>
      </c>
      <c r="E213" s="8">
        <f t="shared" si="38"/>
        <v>3</v>
      </c>
      <c r="F213" s="8" t="s">
        <v>475</v>
      </c>
      <c r="G213" s="72">
        <v>760003</v>
      </c>
      <c r="H213" s="69">
        <v>10</v>
      </c>
      <c r="I213" s="69">
        <f t="shared" si="39"/>
        <v>30</v>
      </c>
      <c r="J213" s="69">
        <f t="shared" si="35"/>
        <v>1.5</v>
      </c>
      <c r="K213" s="70">
        <f t="shared" si="36"/>
        <v>31.5</v>
      </c>
      <c r="M213" s="59"/>
    </row>
    <row r="214" spans="1:13" x14ac:dyDescent="0.2">
      <c r="A214" s="63" t="s">
        <v>330</v>
      </c>
      <c r="B214" s="9">
        <v>4</v>
      </c>
      <c r="C214" s="11" t="s">
        <v>11</v>
      </c>
      <c r="D214" s="60">
        <v>1</v>
      </c>
      <c r="E214" s="8">
        <f t="shared" si="38"/>
        <v>3</v>
      </c>
      <c r="F214" s="8" t="s">
        <v>475</v>
      </c>
      <c r="G214" s="72">
        <v>760004</v>
      </c>
      <c r="H214" s="69">
        <v>73</v>
      </c>
      <c r="I214" s="69">
        <f t="shared" si="39"/>
        <v>219</v>
      </c>
      <c r="J214" s="69">
        <f t="shared" si="35"/>
        <v>10.950000000000001</v>
      </c>
      <c r="K214" s="70">
        <f t="shared" si="36"/>
        <v>229.95</v>
      </c>
      <c r="M214" s="59"/>
    </row>
    <row r="215" spans="1:13" x14ac:dyDescent="0.2">
      <c r="A215" s="63" t="s">
        <v>331</v>
      </c>
      <c r="B215" s="9">
        <v>5</v>
      </c>
      <c r="C215" s="11" t="s">
        <v>11</v>
      </c>
      <c r="D215" s="60">
        <v>1</v>
      </c>
      <c r="E215" s="8">
        <f t="shared" si="38"/>
        <v>3</v>
      </c>
      <c r="F215" s="8" t="s">
        <v>475</v>
      </c>
      <c r="G215" s="72">
        <v>760005</v>
      </c>
      <c r="H215" s="69">
        <v>73</v>
      </c>
      <c r="I215" s="69">
        <f t="shared" si="39"/>
        <v>219</v>
      </c>
      <c r="J215" s="69">
        <f t="shared" si="35"/>
        <v>10.950000000000001</v>
      </c>
      <c r="K215" s="70">
        <f t="shared" si="36"/>
        <v>229.95</v>
      </c>
      <c r="M215" s="59"/>
    </row>
    <row r="216" spans="1:13" x14ac:dyDescent="0.2">
      <c r="A216" s="63" t="s">
        <v>332</v>
      </c>
      <c r="B216" s="9">
        <v>6</v>
      </c>
      <c r="C216" s="11" t="s">
        <v>11</v>
      </c>
      <c r="D216" s="60">
        <v>1</v>
      </c>
      <c r="E216" s="8">
        <f t="shared" si="38"/>
        <v>3</v>
      </c>
      <c r="F216" s="8" t="s">
        <v>475</v>
      </c>
      <c r="G216" s="72">
        <v>760006</v>
      </c>
      <c r="H216" s="69">
        <v>73</v>
      </c>
      <c r="I216" s="69">
        <f t="shared" si="39"/>
        <v>219</v>
      </c>
      <c r="J216" s="69">
        <f t="shared" si="35"/>
        <v>10.950000000000001</v>
      </c>
      <c r="K216" s="70">
        <f t="shared" si="36"/>
        <v>229.95</v>
      </c>
      <c r="M216" s="59"/>
    </row>
    <row r="217" spans="1:13" x14ac:dyDescent="0.2">
      <c r="A217" s="63" t="s">
        <v>333</v>
      </c>
      <c r="B217" s="9">
        <v>7</v>
      </c>
      <c r="C217" s="11" t="s">
        <v>11</v>
      </c>
      <c r="D217" s="60">
        <v>1</v>
      </c>
      <c r="E217" s="8">
        <f t="shared" si="38"/>
        <v>3</v>
      </c>
      <c r="F217" s="8" t="s">
        <v>475</v>
      </c>
      <c r="G217" s="72">
        <v>760007</v>
      </c>
      <c r="H217" s="69">
        <v>73</v>
      </c>
      <c r="I217" s="69">
        <f t="shared" si="39"/>
        <v>219</v>
      </c>
      <c r="J217" s="69">
        <f t="shared" si="35"/>
        <v>10.950000000000001</v>
      </c>
      <c r="K217" s="70">
        <f t="shared" si="36"/>
        <v>229.95</v>
      </c>
      <c r="M217" s="59"/>
    </row>
    <row r="218" spans="1:13" x14ac:dyDescent="0.2">
      <c r="A218" s="63" t="s">
        <v>334</v>
      </c>
      <c r="B218" s="9">
        <v>8</v>
      </c>
      <c r="C218" s="11" t="s">
        <v>11</v>
      </c>
      <c r="D218" s="60">
        <v>1</v>
      </c>
      <c r="E218" s="8">
        <f t="shared" si="38"/>
        <v>3</v>
      </c>
      <c r="F218" s="8" t="s">
        <v>475</v>
      </c>
      <c r="G218" s="72">
        <v>760008</v>
      </c>
      <c r="H218" s="69">
        <v>73</v>
      </c>
      <c r="I218" s="69">
        <f t="shared" si="39"/>
        <v>219</v>
      </c>
      <c r="J218" s="69">
        <f t="shared" si="35"/>
        <v>10.950000000000001</v>
      </c>
      <c r="K218" s="70">
        <f t="shared" si="36"/>
        <v>229.95</v>
      </c>
      <c r="M218" s="59"/>
    </row>
    <row r="219" spans="1:13" x14ac:dyDescent="0.2">
      <c r="A219" s="63" t="s">
        <v>335</v>
      </c>
      <c r="B219" s="9">
        <v>9</v>
      </c>
      <c r="C219" s="11" t="s">
        <v>11</v>
      </c>
      <c r="D219" s="60">
        <v>1</v>
      </c>
      <c r="E219" s="8">
        <f t="shared" si="38"/>
        <v>3</v>
      </c>
      <c r="F219" s="8" t="s">
        <v>475</v>
      </c>
      <c r="G219" s="72">
        <v>760009</v>
      </c>
      <c r="H219" s="69">
        <v>73</v>
      </c>
      <c r="I219" s="69">
        <f t="shared" si="39"/>
        <v>219</v>
      </c>
      <c r="J219" s="69">
        <f t="shared" si="35"/>
        <v>10.950000000000001</v>
      </c>
      <c r="K219" s="70">
        <f t="shared" si="36"/>
        <v>229.95</v>
      </c>
      <c r="M219" s="59"/>
    </row>
    <row r="220" spans="1:13" x14ac:dyDescent="0.2">
      <c r="A220" s="63" t="s">
        <v>336</v>
      </c>
      <c r="B220" s="9">
        <v>10</v>
      </c>
      <c r="C220" s="11" t="s">
        <v>11</v>
      </c>
      <c r="D220" s="60">
        <v>1</v>
      </c>
      <c r="E220" s="8">
        <f t="shared" si="38"/>
        <v>3</v>
      </c>
      <c r="F220" s="8" t="s">
        <v>475</v>
      </c>
      <c r="G220" s="72">
        <v>760010</v>
      </c>
      <c r="H220" s="69">
        <v>73</v>
      </c>
      <c r="I220" s="69">
        <f t="shared" si="39"/>
        <v>219</v>
      </c>
      <c r="J220" s="69">
        <f t="shared" si="35"/>
        <v>10.950000000000001</v>
      </c>
      <c r="K220" s="70">
        <f t="shared" si="36"/>
        <v>229.95</v>
      </c>
      <c r="M220" s="59"/>
    </row>
    <row r="221" spans="1:13" x14ac:dyDescent="0.2">
      <c r="A221" s="63" t="s">
        <v>337</v>
      </c>
      <c r="B221" s="9">
        <v>12</v>
      </c>
      <c r="C221" s="11" t="s">
        <v>11</v>
      </c>
      <c r="D221" s="60">
        <v>1</v>
      </c>
      <c r="E221" s="8">
        <f t="shared" si="38"/>
        <v>3</v>
      </c>
      <c r="F221" s="8" t="s">
        <v>475</v>
      </c>
      <c r="G221" s="72">
        <v>760012</v>
      </c>
      <c r="H221" s="69">
        <v>73</v>
      </c>
      <c r="I221" s="69">
        <f t="shared" si="39"/>
        <v>219</v>
      </c>
      <c r="J221" s="69">
        <f t="shared" si="35"/>
        <v>10.950000000000001</v>
      </c>
      <c r="K221" s="70">
        <f t="shared" si="36"/>
        <v>229.95</v>
      </c>
      <c r="M221" s="59"/>
    </row>
    <row r="222" spans="1:13" x14ac:dyDescent="0.2">
      <c r="A222" s="63" t="s">
        <v>338</v>
      </c>
      <c r="B222" s="9">
        <v>14</v>
      </c>
      <c r="C222" s="11" t="s">
        <v>11</v>
      </c>
      <c r="D222" s="60">
        <v>1</v>
      </c>
      <c r="E222" s="8">
        <f t="shared" si="38"/>
        <v>3</v>
      </c>
      <c r="F222" s="8" t="s">
        <v>475</v>
      </c>
      <c r="G222" s="72">
        <v>760014</v>
      </c>
      <c r="H222" s="69">
        <v>73</v>
      </c>
      <c r="I222" s="69">
        <f t="shared" si="39"/>
        <v>219</v>
      </c>
      <c r="J222" s="69">
        <f t="shared" si="35"/>
        <v>10.950000000000001</v>
      </c>
      <c r="K222" s="70">
        <f t="shared" si="36"/>
        <v>229.95</v>
      </c>
      <c r="M222" s="59"/>
    </row>
    <row r="223" spans="1:13" ht="25.5" x14ac:dyDescent="0.2">
      <c r="A223" s="55" t="s">
        <v>36</v>
      </c>
      <c r="B223" s="6" t="s">
        <v>122</v>
      </c>
      <c r="C223" s="7"/>
      <c r="D223" s="60"/>
      <c r="E223" s="8"/>
      <c r="F223" s="8"/>
      <c r="G223" s="8" t="s">
        <v>538</v>
      </c>
      <c r="H223" s="8"/>
      <c r="I223" s="8"/>
      <c r="J223" s="69"/>
      <c r="K223" s="70"/>
      <c r="M223" s="59"/>
    </row>
    <row r="224" spans="1:13" x14ac:dyDescent="0.2">
      <c r="A224" s="55" t="s">
        <v>339</v>
      </c>
      <c r="B224" s="9">
        <v>3</v>
      </c>
      <c r="C224" s="11" t="s">
        <v>11</v>
      </c>
      <c r="D224" s="60">
        <v>10</v>
      </c>
      <c r="E224" s="8">
        <f>D224*3</f>
        <v>30</v>
      </c>
      <c r="F224" s="8" t="s">
        <v>475</v>
      </c>
      <c r="G224" s="7" t="s">
        <v>539</v>
      </c>
      <c r="H224" s="69">
        <v>84</v>
      </c>
      <c r="I224" s="69">
        <f>SUM(E224*H224)</f>
        <v>2520</v>
      </c>
      <c r="J224" s="69">
        <f t="shared" si="35"/>
        <v>126</v>
      </c>
      <c r="K224" s="70">
        <f t="shared" si="36"/>
        <v>2646</v>
      </c>
      <c r="M224" s="59"/>
    </row>
    <row r="225" spans="1:13" x14ac:dyDescent="0.2">
      <c r="A225" s="55" t="s">
        <v>340</v>
      </c>
      <c r="B225" s="9">
        <v>4</v>
      </c>
      <c r="C225" s="11" t="s">
        <v>11</v>
      </c>
      <c r="D225" s="60">
        <v>5</v>
      </c>
      <c r="E225" s="8">
        <f>D225*3</f>
        <v>15</v>
      </c>
      <c r="F225" s="8" t="s">
        <v>475</v>
      </c>
      <c r="G225" s="7" t="s">
        <v>540</v>
      </c>
      <c r="H225" s="69">
        <v>84</v>
      </c>
      <c r="I225" s="69">
        <f>SUM(E225*H225)</f>
        <v>1260</v>
      </c>
      <c r="J225" s="69">
        <f t="shared" si="35"/>
        <v>63</v>
      </c>
      <c r="K225" s="70">
        <f t="shared" si="36"/>
        <v>1323</v>
      </c>
      <c r="M225" s="59"/>
    </row>
    <row r="226" spans="1:13" ht="25.5" x14ac:dyDescent="0.2">
      <c r="A226" s="55" t="s">
        <v>37</v>
      </c>
      <c r="B226" s="6" t="s">
        <v>123</v>
      </c>
      <c r="C226" s="7"/>
      <c r="D226" s="60"/>
      <c r="E226" s="8"/>
      <c r="F226" s="8"/>
      <c r="G226" s="8" t="s">
        <v>541</v>
      </c>
      <c r="H226" s="8"/>
      <c r="I226" s="8"/>
      <c r="J226" s="69"/>
      <c r="K226" s="70"/>
      <c r="M226" s="59"/>
    </row>
    <row r="227" spans="1:13" x14ac:dyDescent="0.2">
      <c r="A227" s="55" t="s">
        <v>341</v>
      </c>
      <c r="B227" s="9">
        <v>80</v>
      </c>
      <c r="C227" s="11" t="s">
        <v>11</v>
      </c>
      <c r="D227" s="60">
        <v>8</v>
      </c>
      <c r="E227" s="8">
        <f>D227*3</f>
        <v>24</v>
      </c>
      <c r="F227" s="8" t="s">
        <v>475</v>
      </c>
      <c r="G227" s="72">
        <v>761080</v>
      </c>
      <c r="H227" s="69">
        <v>34</v>
      </c>
      <c r="I227" s="69">
        <f>SUM(E227*H227)</f>
        <v>816</v>
      </c>
      <c r="J227" s="69">
        <f t="shared" si="35"/>
        <v>40.800000000000004</v>
      </c>
      <c r="K227" s="70">
        <f t="shared" si="36"/>
        <v>856.8</v>
      </c>
      <c r="M227" s="59"/>
    </row>
    <row r="228" spans="1:13" x14ac:dyDescent="0.2">
      <c r="A228" s="55" t="s">
        <v>342</v>
      </c>
      <c r="B228" s="9">
        <v>85</v>
      </c>
      <c r="C228" s="11" t="s">
        <v>11</v>
      </c>
      <c r="D228" s="60">
        <v>8</v>
      </c>
      <c r="E228" s="8">
        <f>D228*3</f>
        <v>24</v>
      </c>
      <c r="F228" s="8" t="s">
        <v>475</v>
      </c>
      <c r="G228" s="72">
        <v>761085</v>
      </c>
      <c r="H228" s="69">
        <v>34</v>
      </c>
      <c r="I228" s="69">
        <f t="shared" ref="I228:I231" si="40">SUM(E228*H228)</f>
        <v>816</v>
      </c>
      <c r="J228" s="69">
        <f t="shared" si="35"/>
        <v>40.800000000000004</v>
      </c>
      <c r="K228" s="70">
        <f t="shared" si="36"/>
        <v>856.8</v>
      </c>
      <c r="M228" s="59"/>
    </row>
    <row r="229" spans="1:13" x14ac:dyDescent="0.2">
      <c r="A229" s="55" t="s">
        <v>343</v>
      </c>
      <c r="B229" s="9">
        <v>90</v>
      </c>
      <c r="C229" s="11" t="s">
        <v>11</v>
      </c>
      <c r="D229" s="60">
        <v>8</v>
      </c>
      <c r="E229" s="8">
        <f>D229*3</f>
        <v>24</v>
      </c>
      <c r="F229" s="8" t="s">
        <v>475</v>
      </c>
      <c r="G229" s="72">
        <v>761090</v>
      </c>
      <c r="H229" s="69">
        <v>34</v>
      </c>
      <c r="I229" s="69">
        <f t="shared" si="40"/>
        <v>816</v>
      </c>
      <c r="J229" s="69">
        <f t="shared" si="35"/>
        <v>40.800000000000004</v>
      </c>
      <c r="K229" s="70">
        <f t="shared" si="36"/>
        <v>856.8</v>
      </c>
      <c r="M229" s="59"/>
    </row>
    <row r="230" spans="1:13" x14ac:dyDescent="0.2">
      <c r="A230" s="55" t="s">
        <v>344</v>
      </c>
      <c r="B230" s="9">
        <v>95</v>
      </c>
      <c r="C230" s="11" t="s">
        <v>11</v>
      </c>
      <c r="D230" s="60">
        <v>8</v>
      </c>
      <c r="E230" s="8">
        <f>D230*3</f>
        <v>24</v>
      </c>
      <c r="F230" s="8" t="s">
        <v>475</v>
      </c>
      <c r="G230" s="72">
        <v>761095</v>
      </c>
      <c r="H230" s="69">
        <v>34</v>
      </c>
      <c r="I230" s="69">
        <f t="shared" si="40"/>
        <v>816</v>
      </c>
      <c r="J230" s="69">
        <f t="shared" si="35"/>
        <v>40.800000000000004</v>
      </c>
      <c r="K230" s="70">
        <f t="shared" si="36"/>
        <v>856.8</v>
      </c>
      <c r="M230" s="59"/>
    </row>
    <row r="231" spans="1:13" x14ac:dyDescent="0.2">
      <c r="A231" s="55" t="s">
        <v>345</v>
      </c>
      <c r="B231" s="9">
        <v>100</v>
      </c>
      <c r="C231" s="11" t="s">
        <v>11</v>
      </c>
      <c r="D231" s="60">
        <v>2</v>
      </c>
      <c r="E231" s="8">
        <f>D231*3</f>
        <v>6</v>
      </c>
      <c r="F231" s="8" t="s">
        <v>475</v>
      </c>
      <c r="G231" s="72">
        <v>761100</v>
      </c>
      <c r="H231" s="69">
        <v>34</v>
      </c>
      <c r="I231" s="69">
        <f t="shared" si="40"/>
        <v>204</v>
      </c>
      <c r="J231" s="69">
        <f t="shared" si="35"/>
        <v>10.200000000000001</v>
      </c>
      <c r="K231" s="70">
        <f t="shared" si="36"/>
        <v>214.2</v>
      </c>
      <c r="M231" s="59"/>
    </row>
    <row r="232" spans="1:13" ht="51" x14ac:dyDescent="0.2">
      <c r="A232" s="55" t="s">
        <v>38</v>
      </c>
      <c r="B232" s="6" t="s">
        <v>43</v>
      </c>
      <c r="C232" s="7"/>
      <c r="D232" s="60"/>
      <c r="E232" s="8"/>
      <c r="F232" s="8"/>
      <c r="G232" s="6" t="s">
        <v>542</v>
      </c>
      <c r="H232" s="8"/>
      <c r="I232" s="8"/>
      <c r="J232" s="69"/>
      <c r="K232" s="70"/>
      <c r="M232" s="59"/>
    </row>
    <row r="233" spans="1:13" ht="25.5" x14ac:dyDescent="0.2">
      <c r="B233" s="19" t="s">
        <v>142</v>
      </c>
      <c r="C233" s="7"/>
      <c r="D233" s="60"/>
      <c r="E233" s="8"/>
      <c r="F233" s="8"/>
      <c r="G233" s="8"/>
      <c r="H233" s="8"/>
      <c r="I233" s="8"/>
      <c r="J233" s="69"/>
      <c r="K233" s="70"/>
      <c r="M233" s="59"/>
    </row>
    <row r="234" spans="1:13" ht="51" x14ac:dyDescent="0.2">
      <c r="A234" s="55" t="s">
        <v>346</v>
      </c>
      <c r="B234" s="1" t="s">
        <v>143</v>
      </c>
      <c r="C234" s="11" t="s">
        <v>11</v>
      </c>
      <c r="D234" s="60">
        <v>1</v>
      </c>
      <c r="E234" s="8">
        <f>D234*3</f>
        <v>3</v>
      </c>
      <c r="F234" s="8" t="s">
        <v>543</v>
      </c>
      <c r="G234" s="22" t="s">
        <v>544</v>
      </c>
      <c r="H234" s="69">
        <v>5</v>
      </c>
      <c r="I234" s="69">
        <f>SUM(E234*H234)</f>
        <v>15</v>
      </c>
      <c r="J234" s="69">
        <f t="shared" si="35"/>
        <v>0.75</v>
      </c>
      <c r="K234" s="70">
        <f t="shared" si="36"/>
        <v>15.75</v>
      </c>
      <c r="M234" s="59"/>
    </row>
    <row r="235" spans="1:13" ht="54" customHeight="1" x14ac:dyDescent="0.2">
      <c r="A235" s="55" t="s">
        <v>39</v>
      </c>
      <c r="B235" s="6" t="s">
        <v>144</v>
      </c>
      <c r="C235" s="7"/>
      <c r="D235" s="60"/>
      <c r="E235" s="8"/>
      <c r="F235" s="8"/>
      <c r="G235" s="6" t="s">
        <v>545</v>
      </c>
      <c r="H235" s="8"/>
      <c r="I235" s="8"/>
      <c r="J235" s="69"/>
      <c r="K235" s="70"/>
      <c r="M235" s="59"/>
    </row>
    <row r="236" spans="1:13" x14ac:dyDescent="0.2">
      <c r="A236" s="55" t="s">
        <v>347</v>
      </c>
      <c r="B236" s="1" t="s">
        <v>87</v>
      </c>
      <c r="C236" s="11" t="s">
        <v>11</v>
      </c>
      <c r="D236" s="60">
        <v>1</v>
      </c>
      <c r="E236" s="8">
        <f>D236*3</f>
        <v>3</v>
      </c>
      <c r="F236" s="8" t="s">
        <v>543</v>
      </c>
      <c r="G236" s="7" t="s">
        <v>546</v>
      </c>
      <c r="H236" s="69">
        <v>3</v>
      </c>
      <c r="I236" s="69">
        <f>SUM(E236*H236)</f>
        <v>9</v>
      </c>
      <c r="J236" s="69">
        <f t="shared" si="35"/>
        <v>0.45</v>
      </c>
      <c r="K236" s="70">
        <f t="shared" si="36"/>
        <v>9.4499999999999993</v>
      </c>
      <c r="M236" s="59"/>
    </row>
    <row r="237" spans="1:13" ht="28.5" customHeight="1" x14ac:dyDescent="0.2">
      <c r="A237" s="55" t="s">
        <v>40</v>
      </c>
      <c r="B237" s="6" t="s">
        <v>88</v>
      </c>
      <c r="C237" s="11" t="s">
        <v>11</v>
      </c>
      <c r="D237" s="60">
        <v>20</v>
      </c>
      <c r="E237" s="8">
        <f>D237*3</f>
        <v>60</v>
      </c>
      <c r="F237" s="8" t="s">
        <v>475</v>
      </c>
      <c r="G237" s="7" t="s">
        <v>547</v>
      </c>
      <c r="H237" s="69">
        <v>3</v>
      </c>
      <c r="I237" s="69">
        <f>SUM(E237*H237)</f>
        <v>180</v>
      </c>
      <c r="J237" s="69">
        <f t="shared" si="35"/>
        <v>9</v>
      </c>
      <c r="K237" s="70">
        <f t="shared" si="36"/>
        <v>189</v>
      </c>
      <c r="M237" s="59"/>
    </row>
    <row r="238" spans="1:13" ht="25.5" x14ac:dyDescent="0.2">
      <c r="A238" s="55" t="s">
        <v>41</v>
      </c>
      <c r="B238" s="6" t="s">
        <v>44</v>
      </c>
      <c r="C238" s="11" t="s">
        <v>11</v>
      </c>
      <c r="D238" s="60">
        <v>20</v>
      </c>
      <c r="E238" s="8">
        <f>D238*3</f>
        <v>60</v>
      </c>
      <c r="F238" s="8" t="s">
        <v>475</v>
      </c>
      <c r="G238" s="7" t="s">
        <v>548</v>
      </c>
      <c r="H238" s="69">
        <v>3</v>
      </c>
      <c r="I238" s="69">
        <f>SUM(E238*H238)</f>
        <v>180</v>
      </c>
      <c r="J238" s="69">
        <f t="shared" si="35"/>
        <v>9</v>
      </c>
      <c r="K238" s="70">
        <f t="shared" si="36"/>
        <v>189</v>
      </c>
      <c r="M238" s="59"/>
    </row>
    <row r="239" spans="1:13" x14ac:dyDescent="0.2">
      <c r="A239" s="55" t="s">
        <v>6</v>
      </c>
      <c r="B239" s="6" t="s">
        <v>124</v>
      </c>
      <c r="C239" s="7"/>
      <c r="D239" s="60"/>
      <c r="E239" s="8"/>
      <c r="F239" s="8"/>
      <c r="G239" s="8" t="s">
        <v>549</v>
      </c>
      <c r="H239" s="8"/>
      <c r="I239" s="8"/>
      <c r="J239" s="69"/>
      <c r="K239" s="70"/>
      <c r="M239" s="59"/>
    </row>
    <row r="240" spans="1:13" x14ac:dyDescent="0.2">
      <c r="A240" s="55" t="s">
        <v>348</v>
      </c>
      <c r="B240" s="9">
        <v>0.7</v>
      </c>
      <c r="C240" s="11" t="s">
        <v>11</v>
      </c>
      <c r="D240" s="60">
        <v>1</v>
      </c>
      <c r="E240" s="8">
        <f>D240*3</f>
        <v>3</v>
      </c>
      <c r="F240" s="8" t="s">
        <v>475</v>
      </c>
      <c r="G240" s="7">
        <v>300705</v>
      </c>
      <c r="H240" s="69">
        <v>8.1</v>
      </c>
      <c r="I240" s="69">
        <f>SUM(E240*H240)</f>
        <v>24.299999999999997</v>
      </c>
      <c r="J240" s="69">
        <f t="shared" si="35"/>
        <v>1.2149999999999999</v>
      </c>
      <c r="K240" s="70">
        <f t="shared" si="36"/>
        <v>25.514999999999997</v>
      </c>
      <c r="M240" s="59"/>
    </row>
    <row r="241" spans="1:13" x14ac:dyDescent="0.2">
      <c r="A241" s="55" t="s">
        <v>349</v>
      </c>
      <c r="B241" s="9">
        <v>0.9</v>
      </c>
      <c r="C241" s="11" t="s">
        <v>11</v>
      </c>
      <c r="D241" s="60">
        <v>2</v>
      </c>
      <c r="E241" s="8">
        <f>D241*3</f>
        <v>6</v>
      </c>
      <c r="F241" s="8" t="s">
        <v>475</v>
      </c>
      <c r="G241" s="7">
        <v>300905</v>
      </c>
      <c r="H241" s="69">
        <v>8.1</v>
      </c>
      <c r="I241" s="69">
        <f>SUM(E241*H241)</f>
        <v>48.599999999999994</v>
      </c>
      <c r="J241" s="69">
        <f t="shared" si="35"/>
        <v>2.4299999999999997</v>
      </c>
      <c r="K241" s="70">
        <f t="shared" si="36"/>
        <v>51.029999999999994</v>
      </c>
      <c r="M241" s="59"/>
    </row>
    <row r="242" spans="1:13" x14ac:dyDescent="0.2">
      <c r="A242" s="55" t="s">
        <v>350</v>
      </c>
      <c r="B242" s="9">
        <v>1</v>
      </c>
      <c r="C242" s="11" t="s">
        <v>11</v>
      </c>
      <c r="D242" s="60">
        <v>2</v>
      </c>
      <c r="E242" s="8">
        <f>D242*3</f>
        <v>6</v>
      </c>
      <c r="F242" s="8" t="s">
        <v>475</v>
      </c>
      <c r="G242" s="7">
        <v>301005</v>
      </c>
      <c r="H242" s="69">
        <v>8.1</v>
      </c>
      <c r="I242" s="69">
        <f>SUM(E242*H242)</f>
        <v>48.599999999999994</v>
      </c>
      <c r="J242" s="69">
        <f t="shared" si="35"/>
        <v>2.4299999999999997</v>
      </c>
      <c r="K242" s="70">
        <f t="shared" si="36"/>
        <v>51.029999999999994</v>
      </c>
      <c r="M242" s="59"/>
    </row>
    <row r="243" spans="1:13" x14ac:dyDescent="0.2">
      <c r="A243" s="55" t="s">
        <v>351</v>
      </c>
      <c r="B243" s="9">
        <v>1.2</v>
      </c>
      <c r="C243" s="11" t="s">
        <v>11</v>
      </c>
      <c r="D243" s="60">
        <v>1</v>
      </c>
      <c r="E243" s="8">
        <f>D243*3</f>
        <v>3</v>
      </c>
      <c r="F243" s="8" t="s">
        <v>475</v>
      </c>
      <c r="G243" s="7">
        <v>301205</v>
      </c>
      <c r="H243" s="69">
        <v>8.1</v>
      </c>
      <c r="I243" s="69">
        <f>SUM(E243*H243)</f>
        <v>24.299999999999997</v>
      </c>
      <c r="J243" s="69">
        <v>1.22</v>
      </c>
      <c r="K243" s="70">
        <f t="shared" si="36"/>
        <v>25.519999999999996</v>
      </c>
      <c r="M243" s="59"/>
    </row>
    <row r="244" spans="1:13" ht="18.75" customHeight="1" x14ac:dyDescent="0.2">
      <c r="A244" s="94" t="s">
        <v>12</v>
      </c>
      <c r="B244" s="95"/>
      <c r="C244" s="20"/>
      <c r="D244" s="21"/>
      <c r="E244" s="21">
        <f>SUM(E6:E243)</f>
        <v>4314</v>
      </c>
      <c r="F244" s="21"/>
      <c r="G244" s="21"/>
      <c r="H244" s="21"/>
      <c r="I244" s="21">
        <f>SUM(I6:I243)</f>
        <v>45687.450000000026</v>
      </c>
      <c r="J244" s="21">
        <f t="shared" ref="J244:K244" si="41">SUM(J6:J243)</f>
        <v>3009.1774999999975</v>
      </c>
      <c r="K244" s="21">
        <f t="shared" si="41"/>
        <v>48696.627499999959</v>
      </c>
    </row>
    <row r="245" spans="1:13" ht="36" customHeight="1" x14ac:dyDescent="0.2">
      <c r="A245" s="85" t="s">
        <v>459</v>
      </c>
      <c r="B245" s="86"/>
      <c r="C245" s="86"/>
      <c r="D245" s="86"/>
      <c r="E245" s="86"/>
      <c r="F245" s="86"/>
      <c r="G245" s="86"/>
      <c r="H245" s="86"/>
      <c r="I245" s="86"/>
      <c r="J245" s="86"/>
      <c r="K245" s="86"/>
    </row>
    <row r="246" spans="1:13" s="29" customFormat="1" ht="53.25" customHeight="1" x14ac:dyDescent="0.2">
      <c r="A246" s="65" t="s">
        <v>352</v>
      </c>
      <c r="B246" s="6" t="s">
        <v>441</v>
      </c>
      <c r="C246" s="22"/>
      <c r="D246" s="23"/>
      <c r="E246" s="24"/>
      <c r="F246" s="25"/>
      <c r="G246" s="26" t="s">
        <v>550</v>
      </c>
      <c r="H246" s="6"/>
      <c r="I246" s="6"/>
      <c r="J246" s="27"/>
      <c r="K246" s="28"/>
    </row>
    <row r="247" spans="1:13" s="29" customFormat="1" x14ac:dyDescent="0.2">
      <c r="A247" s="65" t="s">
        <v>353</v>
      </c>
      <c r="B247" s="1" t="s">
        <v>89</v>
      </c>
      <c r="C247" s="11" t="s">
        <v>11</v>
      </c>
      <c r="D247" s="10">
        <v>120</v>
      </c>
      <c r="E247" s="8">
        <f>D247*3</f>
        <v>360</v>
      </c>
      <c r="F247" s="8" t="s">
        <v>551</v>
      </c>
      <c r="G247" s="8" t="s">
        <v>552</v>
      </c>
      <c r="H247" s="80">
        <v>17</v>
      </c>
      <c r="I247" s="69">
        <f>SUM(E247*H247)</f>
        <v>6120</v>
      </c>
      <c r="J247" s="69">
        <f>I247*5%</f>
        <v>306</v>
      </c>
      <c r="K247" s="70">
        <f>J247+I247</f>
        <v>6426</v>
      </c>
    </row>
    <row r="248" spans="1:13" s="29" customFormat="1" ht="66.75" customHeight="1" x14ac:dyDescent="0.2">
      <c r="A248" s="65" t="s">
        <v>354</v>
      </c>
      <c r="B248" s="6" t="s">
        <v>442</v>
      </c>
      <c r="C248" s="22"/>
      <c r="D248" s="23"/>
      <c r="E248" s="24"/>
      <c r="F248" s="25"/>
      <c r="G248" s="26" t="s">
        <v>553</v>
      </c>
      <c r="H248" s="6"/>
      <c r="I248" s="75"/>
      <c r="J248" s="75"/>
      <c r="K248" s="76"/>
    </row>
    <row r="249" spans="1:13" s="29" customFormat="1" x14ac:dyDescent="0.2">
      <c r="A249" s="65" t="s">
        <v>355</v>
      </c>
      <c r="B249" s="1" t="s">
        <v>89</v>
      </c>
      <c r="C249" s="11" t="s">
        <v>11</v>
      </c>
      <c r="D249" s="10">
        <v>40</v>
      </c>
      <c r="E249" s="8">
        <f>D249*3</f>
        <v>120</v>
      </c>
      <c r="F249" s="8" t="s">
        <v>551</v>
      </c>
      <c r="G249" s="8" t="s">
        <v>554</v>
      </c>
      <c r="H249" s="74">
        <v>17</v>
      </c>
      <c r="I249" s="69">
        <f>SUM(E249*H249)</f>
        <v>2040</v>
      </c>
      <c r="J249" s="69">
        <f t="shared" ref="J249:J251" si="42">I249*5%</f>
        <v>102</v>
      </c>
      <c r="K249" s="70">
        <f t="shared" ref="K249:K251" si="43">J249+I249</f>
        <v>2142</v>
      </c>
    </row>
    <row r="250" spans="1:13" s="29" customFormat="1" ht="56.25" customHeight="1" x14ac:dyDescent="0.2">
      <c r="A250" s="65" t="s">
        <v>356</v>
      </c>
      <c r="B250" s="6" t="s">
        <v>443</v>
      </c>
      <c r="C250" s="22"/>
      <c r="D250" s="23"/>
      <c r="E250" s="24"/>
      <c r="F250" s="25"/>
      <c r="G250" s="26" t="s">
        <v>555</v>
      </c>
      <c r="H250" s="75"/>
      <c r="I250" s="75"/>
      <c r="J250" s="75"/>
      <c r="K250" s="76"/>
    </row>
    <row r="251" spans="1:13" s="31" customFormat="1" x14ac:dyDescent="0.2">
      <c r="A251" s="66" t="s">
        <v>357</v>
      </c>
      <c r="B251" s="30" t="s">
        <v>90</v>
      </c>
      <c r="C251" s="87" t="s">
        <v>11</v>
      </c>
      <c r="D251" s="88">
        <v>240</v>
      </c>
      <c r="E251" s="88">
        <f>D251*3</f>
        <v>720</v>
      </c>
      <c r="F251" s="89" t="s">
        <v>527</v>
      </c>
      <c r="G251" s="89" t="s">
        <v>556</v>
      </c>
      <c r="H251" s="96">
        <v>17</v>
      </c>
      <c r="I251" s="98">
        <f>SUM(E251*H251)</f>
        <v>12240</v>
      </c>
      <c r="J251" s="96">
        <f t="shared" si="42"/>
        <v>612</v>
      </c>
      <c r="K251" s="98">
        <f t="shared" si="43"/>
        <v>12852</v>
      </c>
    </row>
    <row r="252" spans="1:13" s="31" customFormat="1" x14ac:dyDescent="0.2">
      <c r="A252" s="66" t="s">
        <v>358</v>
      </c>
      <c r="B252" s="30" t="s">
        <v>91</v>
      </c>
      <c r="C252" s="87"/>
      <c r="D252" s="88"/>
      <c r="E252" s="88">
        <f>D252*3</f>
        <v>0</v>
      </c>
      <c r="F252" s="90" t="s">
        <v>527</v>
      </c>
      <c r="G252" s="90" t="s">
        <v>557</v>
      </c>
      <c r="H252" s="97"/>
      <c r="I252" s="99">
        <f>SUM(E252*H252)</f>
        <v>0</v>
      </c>
      <c r="J252" s="97"/>
      <c r="K252" s="99"/>
    </row>
    <row r="253" spans="1:13" s="31" customFormat="1" ht="69.75" customHeight="1" x14ac:dyDescent="0.2">
      <c r="A253" s="66" t="s">
        <v>359</v>
      </c>
      <c r="B253" s="6" t="s">
        <v>444</v>
      </c>
      <c r="C253" s="22"/>
      <c r="D253" s="32"/>
      <c r="E253" s="24"/>
      <c r="F253" s="33"/>
      <c r="G253" s="34" t="s">
        <v>558</v>
      </c>
      <c r="H253" s="77"/>
      <c r="I253" s="77"/>
      <c r="J253" s="77"/>
      <c r="K253" s="78"/>
    </row>
    <row r="254" spans="1:13" s="31" customFormat="1" x14ac:dyDescent="0.2">
      <c r="A254" s="66" t="s">
        <v>360</v>
      </c>
      <c r="B254" s="30" t="s">
        <v>90</v>
      </c>
      <c r="C254" s="87" t="s">
        <v>11</v>
      </c>
      <c r="D254" s="88">
        <v>120</v>
      </c>
      <c r="E254" s="88">
        <f>D254*3</f>
        <v>360</v>
      </c>
      <c r="F254" s="89" t="s">
        <v>527</v>
      </c>
      <c r="G254" s="89" t="s">
        <v>559</v>
      </c>
      <c r="H254" s="96">
        <v>17</v>
      </c>
      <c r="I254" s="98">
        <f>SUM(E254*H254)</f>
        <v>6120</v>
      </c>
      <c r="J254" s="96">
        <f>I254*5%</f>
        <v>306</v>
      </c>
      <c r="K254" s="98">
        <f>J254+I254</f>
        <v>6426</v>
      </c>
    </row>
    <row r="255" spans="1:13" s="31" customFormat="1" x14ac:dyDescent="0.2">
      <c r="A255" s="66" t="s">
        <v>361</v>
      </c>
      <c r="B255" s="30" t="s">
        <v>92</v>
      </c>
      <c r="C255" s="87"/>
      <c r="D255" s="88"/>
      <c r="E255" s="88">
        <f>D255*3</f>
        <v>0</v>
      </c>
      <c r="F255" s="90" t="s">
        <v>527</v>
      </c>
      <c r="G255" s="90" t="s">
        <v>560</v>
      </c>
      <c r="H255" s="97"/>
      <c r="I255" s="99">
        <f>SUM(E255*H255)</f>
        <v>0</v>
      </c>
      <c r="J255" s="97"/>
      <c r="K255" s="99"/>
    </row>
    <row r="256" spans="1:13" s="29" customFormat="1" ht="69" customHeight="1" x14ac:dyDescent="0.2">
      <c r="A256" s="65" t="s">
        <v>362</v>
      </c>
      <c r="B256" s="6" t="s">
        <v>445</v>
      </c>
      <c r="C256" s="22"/>
      <c r="D256" s="23"/>
      <c r="E256" s="35"/>
      <c r="F256" s="36"/>
      <c r="G256" s="37" t="s">
        <v>561</v>
      </c>
      <c r="H256" s="37"/>
      <c r="I256" s="75"/>
      <c r="J256" s="79"/>
      <c r="K256" s="76"/>
    </row>
    <row r="257" spans="1:11" s="29" customFormat="1" x14ac:dyDescent="0.2">
      <c r="A257" s="65" t="s">
        <v>363</v>
      </c>
      <c r="B257" s="1" t="s">
        <v>93</v>
      </c>
      <c r="C257" s="100" t="s">
        <v>11</v>
      </c>
      <c r="D257" s="88">
        <v>90</v>
      </c>
      <c r="E257" s="88">
        <f>D257*3</f>
        <v>270</v>
      </c>
      <c r="F257" s="89" t="s">
        <v>527</v>
      </c>
      <c r="G257" s="89" t="s">
        <v>562</v>
      </c>
      <c r="H257" s="96">
        <v>18</v>
      </c>
      <c r="I257" s="98">
        <f>SUM(E257*H257)</f>
        <v>4860</v>
      </c>
      <c r="J257" s="96">
        <f t="shared" ref="J257" si="44">I257*5%</f>
        <v>243</v>
      </c>
      <c r="K257" s="98">
        <f>J257+I257</f>
        <v>5103</v>
      </c>
    </row>
    <row r="258" spans="1:11" s="29" customFormat="1" x14ac:dyDescent="0.2">
      <c r="A258" s="65" t="s">
        <v>364</v>
      </c>
      <c r="B258" s="1" t="s">
        <v>94</v>
      </c>
      <c r="C258" s="100"/>
      <c r="D258" s="88"/>
      <c r="E258" s="88">
        <f>D258*3</f>
        <v>0</v>
      </c>
      <c r="F258" s="90" t="s">
        <v>527</v>
      </c>
      <c r="G258" s="90" t="s">
        <v>563</v>
      </c>
      <c r="H258" s="97"/>
      <c r="I258" s="99">
        <f>SUM(E258*H258)</f>
        <v>0</v>
      </c>
      <c r="J258" s="97"/>
      <c r="K258" s="99"/>
    </row>
    <row r="259" spans="1:11" s="29" customFormat="1" ht="143.25" customHeight="1" x14ac:dyDescent="0.2">
      <c r="A259" s="65" t="s">
        <v>365</v>
      </c>
      <c r="B259" s="6" t="s">
        <v>446</v>
      </c>
      <c r="C259" s="22"/>
      <c r="D259" s="23"/>
      <c r="E259" s="24"/>
      <c r="F259" s="38"/>
      <c r="G259" s="39" t="s">
        <v>564</v>
      </c>
      <c r="H259" s="40"/>
      <c r="I259" s="41"/>
      <c r="J259" s="41"/>
      <c r="K259" s="76"/>
    </row>
    <row r="260" spans="1:11" s="29" customFormat="1" x14ac:dyDescent="0.2">
      <c r="A260" s="65" t="s">
        <v>366</v>
      </c>
      <c r="B260" s="42" t="s">
        <v>46</v>
      </c>
      <c r="C260" s="100" t="s">
        <v>11</v>
      </c>
      <c r="D260" s="88">
        <v>3</v>
      </c>
      <c r="E260" s="88">
        <f>D260*3</f>
        <v>9</v>
      </c>
      <c r="F260" s="89" t="s">
        <v>527</v>
      </c>
      <c r="G260" s="89" t="s">
        <v>565</v>
      </c>
      <c r="H260" s="96">
        <v>210</v>
      </c>
      <c r="I260" s="98">
        <f>SUM(E260*H260)</f>
        <v>1890</v>
      </c>
      <c r="J260" s="96">
        <f>I260*5%</f>
        <v>94.5</v>
      </c>
      <c r="K260" s="98">
        <f>I260+J260</f>
        <v>1984.5</v>
      </c>
    </row>
    <row r="261" spans="1:11" s="29" customFormat="1" x14ac:dyDescent="0.2">
      <c r="A261" s="65" t="s">
        <v>367</v>
      </c>
      <c r="B261" s="42" t="s">
        <v>47</v>
      </c>
      <c r="C261" s="100"/>
      <c r="D261" s="88"/>
      <c r="E261" s="88">
        <f>D261*3</f>
        <v>0</v>
      </c>
      <c r="F261" s="101" t="s">
        <v>527</v>
      </c>
      <c r="G261" s="101" t="s">
        <v>566</v>
      </c>
      <c r="H261" s="102"/>
      <c r="I261" s="103">
        <f>SUM(E261*H261)</f>
        <v>0</v>
      </c>
      <c r="J261" s="102"/>
      <c r="K261" s="103"/>
    </row>
    <row r="262" spans="1:11" s="29" customFormat="1" x14ac:dyDescent="0.2">
      <c r="A262" s="65" t="s">
        <v>368</v>
      </c>
      <c r="B262" s="42" t="s">
        <v>48</v>
      </c>
      <c r="C262" s="100"/>
      <c r="D262" s="88"/>
      <c r="E262" s="88">
        <f>D262*3</f>
        <v>0</v>
      </c>
      <c r="F262" s="90" t="s">
        <v>527</v>
      </c>
      <c r="G262" s="90" t="s">
        <v>567</v>
      </c>
      <c r="H262" s="97"/>
      <c r="I262" s="99">
        <f>SUM(E262*H262)</f>
        <v>0</v>
      </c>
      <c r="J262" s="97"/>
      <c r="K262" s="99"/>
    </row>
    <row r="263" spans="1:11" s="29" customFormat="1" ht="162" customHeight="1" x14ac:dyDescent="0.2">
      <c r="A263" s="65" t="s">
        <v>369</v>
      </c>
      <c r="B263" s="6" t="s">
        <v>447</v>
      </c>
      <c r="C263" s="22"/>
      <c r="D263" s="23"/>
      <c r="E263" s="35"/>
      <c r="F263" s="43"/>
      <c r="G263" s="44" t="s">
        <v>568</v>
      </c>
      <c r="H263" s="44"/>
      <c r="I263" s="41"/>
      <c r="J263" s="79"/>
      <c r="K263" s="76"/>
    </row>
    <row r="264" spans="1:11" s="29" customFormat="1" x14ac:dyDescent="0.2">
      <c r="A264" s="65" t="s">
        <v>370</v>
      </c>
      <c r="B264" s="1" t="s">
        <v>49</v>
      </c>
      <c r="C264" s="100" t="s">
        <v>11</v>
      </c>
      <c r="D264" s="104">
        <v>10</v>
      </c>
      <c r="E264" s="104">
        <f>D264*3</f>
        <v>30</v>
      </c>
      <c r="F264" s="89" t="s">
        <v>527</v>
      </c>
      <c r="G264" s="89" t="s">
        <v>569</v>
      </c>
      <c r="H264" s="96">
        <v>220</v>
      </c>
      <c r="I264" s="98">
        <f>SUM(E264*H264)</f>
        <v>6600</v>
      </c>
      <c r="J264" s="96">
        <f>I264*5%</f>
        <v>330</v>
      </c>
      <c r="K264" s="98">
        <f>I264+J264</f>
        <v>6930</v>
      </c>
    </row>
    <row r="265" spans="1:11" s="29" customFormat="1" x14ac:dyDescent="0.2">
      <c r="A265" s="65" t="s">
        <v>371</v>
      </c>
      <c r="B265" s="1" t="s">
        <v>50</v>
      </c>
      <c r="C265" s="100"/>
      <c r="D265" s="104"/>
      <c r="E265" s="104">
        <f>D265*3</f>
        <v>0</v>
      </c>
      <c r="F265" s="101" t="s">
        <v>527</v>
      </c>
      <c r="G265" s="101" t="s">
        <v>570</v>
      </c>
      <c r="H265" s="102"/>
      <c r="I265" s="103">
        <f>SUM(E265*H265)</f>
        <v>0</v>
      </c>
      <c r="J265" s="102"/>
      <c r="K265" s="103"/>
    </row>
    <row r="266" spans="1:11" s="29" customFormat="1" x14ac:dyDescent="0.2">
      <c r="A266" s="65" t="s">
        <v>372</v>
      </c>
      <c r="B266" s="1" t="s">
        <v>51</v>
      </c>
      <c r="C266" s="100"/>
      <c r="D266" s="104"/>
      <c r="E266" s="104">
        <f>D266*3</f>
        <v>0</v>
      </c>
      <c r="F266" s="101" t="s">
        <v>527</v>
      </c>
      <c r="G266" s="101" t="s">
        <v>571</v>
      </c>
      <c r="H266" s="102"/>
      <c r="I266" s="103">
        <f>SUM(E266*H266)</f>
        <v>0</v>
      </c>
      <c r="J266" s="102"/>
      <c r="K266" s="103"/>
    </row>
    <row r="267" spans="1:11" s="29" customFormat="1" x14ac:dyDescent="0.2">
      <c r="A267" s="65" t="s">
        <v>373</v>
      </c>
      <c r="B267" s="1" t="s">
        <v>52</v>
      </c>
      <c r="C267" s="100"/>
      <c r="D267" s="104"/>
      <c r="E267" s="104">
        <f>D267*3</f>
        <v>0</v>
      </c>
      <c r="F267" s="90" t="s">
        <v>527</v>
      </c>
      <c r="G267" s="90" t="s">
        <v>572</v>
      </c>
      <c r="H267" s="97"/>
      <c r="I267" s="99">
        <f>SUM(E267*H267)</f>
        <v>0</v>
      </c>
      <c r="J267" s="97"/>
      <c r="K267" s="99"/>
    </row>
    <row r="268" spans="1:11" s="31" customFormat="1" ht="132.75" customHeight="1" x14ac:dyDescent="0.2">
      <c r="A268" s="67" t="s">
        <v>374</v>
      </c>
      <c r="B268" s="34" t="s">
        <v>448</v>
      </c>
      <c r="C268" s="45"/>
      <c r="D268" s="46"/>
      <c r="E268" s="26"/>
      <c r="F268" s="43"/>
      <c r="G268" s="40" t="s">
        <v>573</v>
      </c>
      <c r="H268" s="40"/>
      <c r="I268" s="40"/>
      <c r="J268" s="41"/>
      <c r="K268" s="78"/>
    </row>
    <row r="269" spans="1:11" s="31" customFormat="1" x14ac:dyDescent="0.2">
      <c r="A269" s="66" t="s">
        <v>375</v>
      </c>
      <c r="B269" s="30" t="s">
        <v>53</v>
      </c>
      <c r="C269" s="11" t="s">
        <v>11</v>
      </c>
      <c r="D269" s="8">
        <v>2</v>
      </c>
      <c r="E269" s="8">
        <f>D269*3</f>
        <v>6</v>
      </c>
      <c r="F269" s="8" t="s">
        <v>551</v>
      </c>
      <c r="G269" s="8" t="s">
        <v>574</v>
      </c>
      <c r="H269" s="69">
        <v>50</v>
      </c>
      <c r="I269" s="69">
        <f>SUM(E269*H269)</f>
        <v>300</v>
      </c>
      <c r="J269" s="69">
        <f>I269*5%</f>
        <v>15</v>
      </c>
      <c r="K269" s="70">
        <f>I269+J269</f>
        <v>315</v>
      </c>
    </row>
    <row r="270" spans="1:11" s="31" customFormat="1" ht="153" customHeight="1" x14ac:dyDescent="0.2">
      <c r="A270" s="67" t="s">
        <v>376</v>
      </c>
      <c r="B270" s="34" t="s">
        <v>449</v>
      </c>
      <c r="C270" s="45"/>
      <c r="D270" s="46"/>
      <c r="E270" s="26"/>
      <c r="F270" s="43"/>
      <c r="G270" s="40" t="s">
        <v>575</v>
      </c>
      <c r="H270" s="40"/>
      <c r="I270" s="40"/>
      <c r="J270" s="41"/>
      <c r="K270" s="78"/>
    </row>
    <row r="271" spans="1:11" s="31" customFormat="1" x14ac:dyDescent="0.2">
      <c r="A271" s="66" t="s">
        <v>377</v>
      </c>
      <c r="B271" s="47">
        <v>24</v>
      </c>
      <c r="C271" s="105" t="s">
        <v>11</v>
      </c>
      <c r="D271" s="104">
        <v>2</v>
      </c>
      <c r="E271" s="104">
        <f>D271*3</f>
        <v>6</v>
      </c>
      <c r="F271" s="89" t="s">
        <v>527</v>
      </c>
      <c r="G271" s="89" t="s">
        <v>576</v>
      </c>
      <c r="H271" s="96">
        <v>50</v>
      </c>
      <c r="I271" s="98">
        <f>SUM(E271*H271)</f>
        <v>300</v>
      </c>
      <c r="J271" s="96">
        <f t="shared" ref="J271" si="45">I271*5%</f>
        <v>15</v>
      </c>
      <c r="K271" s="98">
        <f t="shared" ref="K271" si="46">I271+J271</f>
        <v>315</v>
      </c>
    </row>
    <row r="272" spans="1:11" s="31" customFormat="1" x14ac:dyDescent="0.2">
      <c r="A272" s="66" t="s">
        <v>378</v>
      </c>
      <c r="B272" s="47">
        <v>27</v>
      </c>
      <c r="C272" s="106"/>
      <c r="D272" s="104"/>
      <c r="E272" s="104">
        <f>D272*3</f>
        <v>0</v>
      </c>
      <c r="F272" s="90" t="s">
        <v>527</v>
      </c>
      <c r="G272" s="90" t="s">
        <v>577</v>
      </c>
      <c r="H272" s="97"/>
      <c r="I272" s="99">
        <f>SUM(E272*H272)</f>
        <v>0</v>
      </c>
      <c r="J272" s="97"/>
      <c r="K272" s="99"/>
    </row>
    <row r="273" spans="1:11" s="29" customFormat="1" ht="116.25" customHeight="1" x14ac:dyDescent="0.2">
      <c r="A273" s="65" t="s">
        <v>379</v>
      </c>
      <c r="B273" s="6" t="s">
        <v>450</v>
      </c>
      <c r="C273" s="22"/>
      <c r="D273" s="48"/>
      <c r="E273" s="26"/>
      <c r="F273" s="38"/>
      <c r="G273" s="26" t="s">
        <v>578</v>
      </c>
      <c r="H273" s="6"/>
      <c r="I273" s="73"/>
      <c r="J273" s="73"/>
      <c r="K273" s="76"/>
    </row>
    <row r="274" spans="1:11" s="29" customFormat="1" ht="12.75" customHeight="1" x14ac:dyDescent="0.2">
      <c r="A274" s="65" t="s">
        <v>380</v>
      </c>
      <c r="B274" s="42" t="s">
        <v>54</v>
      </c>
      <c r="C274" s="100" t="s">
        <v>11</v>
      </c>
      <c r="D274" s="104">
        <v>10</v>
      </c>
      <c r="E274" s="104">
        <f t="shared" ref="E274:E280" si="47">D274*3</f>
        <v>30</v>
      </c>
      <c r="F274" s="89" t="s">
        <v>527</v>
      </c>
      <c r="G274" s="89" t="s">
        <v>579</v>
      </c>
      <c r="H274" s="96">
        <v>260</v>
      </c>
      <c r="I274" s="96">
        <f>SUM(H274*E274)</f>
        <v>7800</v>
      </c>
      <c r="J274" s="96">
        <f>I274*5%</f>
        <v>390</v>
      </c>
      <c r="K274" s="98">
        <f>I274+J274</f>
        <v>8190</v>
      </c>
    </row>
    <row r="275" spans="1:11" s="29" customFormat="1" ht="12.75" customHeight="1" x14ac:dyDescent="0.2">
      <c r="A275" s="65" t="s">
        <v>381</v>
      </c>
      <c r="B275" s="49" t="s">
        <v>55</v>
      </c>
      <c r="C275" s="100"/>
      <c r="D275" s="104"/>
      <c r="E275" s="104">
        <f t="shared" si="47"/>
        <v>0</v>
      </c>
      <c r="F275" s="101" t="s">
        <v>527</v>
      </c>
      <c r="G275" s="101" t="s">
        <v>580</v>
      </c>
      <c r="H275" s="102"/>
      <c r="I275" s="102"/>
      <c r="J275" s="102"/>
      <c r="K275" s="103"/>
    </row>
    <row r="276" spans="1:11" s="29" customFormat="1" x14ac:dyDescent="0.2">
      <c r="A276" s="65" t="s">
        <v>382</v>
      </c>
      <c r="B276" s="49" t="s">
        <v>56</v>
      </c>
      <c r="C276" s="100"/>
      <c r="D276" s="104"/>
      <c r="E276" s="104">
        <f t="shared" si="47"/>
        <v>0</v>
      </c>
      <c r="F276" s="101" t="s">
        <v>581</v>
      </c>
      <c r="G276" s="101" t="s">
        <v>582</v>
      </c>
      <c r="H276" s="102"/>
      <c r="I276" s="102"/>
      <c r="J276" s="102"/>
      <c r="K276" s="103"/>
    </row>
    <row r="277" spans="1:11" s="29" customFormat="1" x14ac:dyDescent="0.2">
      <c r="A277" s="65" t="s">
        <v>383</v>
      </c>
      <c r="B277" s="49" t="s">
        <v>57</v>
      </c>
      <c r="C277" s="100"/>
      <c r="D277" s="104"/>
      <c r="E277" s="104">
        <f t="shared" si="47"/>
        <v>0</v>
      </c>
      <c r="F277" s="101" t="s">
        <v>527</v>
      </c>
      <c r="G277" s="101" t="s">
        <v>583</v>
      </c>
      <c r="H277" s="102"/>
      <c r="I277" s="102"/>
      <c r="J277" s="102"/>
      <c r="K277" s="103"/>
    </row>
    <row r="278" spans="1:11" s="29" customFormat="1" x14ac:dyDescent="0.2">
      <c r="A278" s="65" t="s">
        <v>384</v>
      </c>
      <c r="B278" s="49" t="s">
        <v>58</v>
      </c>
      <c r="C278" s="100"/>
      <c r="D278" s="104"/>
      <c r="E278" s="104">
        <f t="shared" si="47"/>
        <v>0</v>
      </c>
      <c r="F278" s="101" t="s">
        <v>527</v>
      </c>
      <c r="G278" s="101" t="s">
        <v>584</v>
      </c>
      <c r="H278" s="102"/>
      <c r="I278" s="102"/>
      <c r="J278" s="102"/>
      <c r="K278" s="103"/>
    </row>
    <row r="279" spans="1:11" s="29" customFormat="1" x14ac:dyDescent="0.2">
      <c r="A279" s="65" t="s">
        <v>385</v>
      </c>
      <c r="B279" s="49" t="s">
        <v>59</v>
      </c>
      <c r="C279" s="100"/>
      <c r="D279" s="104"/>
      <c r="E279" s="104">
        <f t="shared" si="47"/>
        <v>0</v>
      </c>
      <c r="F279" s="101" t="s">
        <v>527</v>
      </c>
      <c r="G279" s="101" t="s">
        <v>585</v>
      </c>
      <c r="H279" s="102"/>
      <c r="I279" s="102"/>
      <c r="J279" s="102"/>
      <c r="K279" s="103"/>
    </row>
    <row r="280" spans="1:11" s="29" customFormat="1" x14ac:dyDescent="0.2">
      <c r="A280" s="65" t="s">
        <v>386</v>
      </c>
      <c r="B280" s="49" t="s">
        <v>60</v>
      </c>
      <c r="C280" s="100"/>
      <c r="D280" s="104"/>
      <c r="E280" s="104">
        <f t="shared" si="47"/>
        <v>0</v>
      </c>
      <c r="F280" s="90" t="s">
        <v>527</v>
      </c>
      <c r="G280" s="90" t="s">
        <v>586</v>
      </c>
      <c r="H280" s="97"/>
      <c r="I280" s="97"/>
      <c r="J280" s="97"/>
      <c r="K280" s="99"/>
    </row>
    <row r="281" spans="1:11" s="29" customFormat="1" ht="79.5" customHeight="1" x14ac:dyDescent="0.2">
      <c r="A281" s="65" t="s">
        <v>387</v>
      </c>
      <c r="B281" s="6" t="s">
        <v>451</v>
      </c>
      <c r="C281" s="22"/>
      <c r="D281" s="48"/>
      <c r="E281" s="50"/>
      <c r="F281" s="43"/>
      <c r="G281" s="40" t="s">
        <v>587</v>
      </c>
      <c r="H281" s="40"/>
      <c r="I281" s="40"/>
      <c r="J281" s="41"/>
      <c r="K281" s="76"/>
    </row>
    <row r="282" spans="1:11" s="29" customFormat="1" x14ac:dyDescent="0.2">
      <c r="A282" s="65" t="s">
        <v>388</v>
      </c>
      <c r="B282" s="42">
        <v>4</v>
      </c>
      <c r="C282" s="100" t="s">
        <v>11</v>
      </c>
      <c r="D282" s="104">
        <v>2</v>
      </c>
      <c r="E282" s="104">
        <f>D282*3</f>
        <v>6</v>
      </c>
      <c r="F282" s="89" t="s">
        <v>527</v>
      </c>
      <c r="G282" s="89" t="s">
        <v>588</v>
      </c>
      <c r="H282" s="96">
        <v>50</v>
      </c>
      <c r="I282" s="98">
        <f>SUM(E282*H282)</f>
        <v>300</v>
      </c>
      <c r="J282" s="96">
        <f>I282*5%</f>
        <v>15</v>
      </c>
      <c r="K282" s="98">
        <f>I282+J282</f>
        <v>315</v>
      </c>
    </row>
    <row r="283" spans="1:11" s="29" customFormat="1" x14ac:dyDescent="0.2">
      <c r="A283" s="65" t="s">
        <v>389</v>
      </c>
      <c r="B283" s="42">
        <v>5</v>
      </c>
      <c r="C283" s="100"/>
      <c r="D283" s="104"/>
      <c r="E283" s="104">
        <f>D283*3</f>
        <v>0</v>
      </c>
      <c r="F283" s="101" t="s">
        <v>527</v>
      </c>
      <c r="G283" s="101" t="s">
        <v>589</v>
      </c>
      <c r="H283" s="102"/>
      <c r="I283" s="103">
        <f>SUM(E283*H283)</f>
        <v>0</v>
      </c>
      <c r="J283" s="102"/>
      <c r="K283" s="103"/>
    </row>
    <row r="284" spans="1:11" s="29" customFormat="1" x14ac:dyDescent="0.2">
      <c r="A284" s="65" t="s">
        <v>390</v>
      </c>
      <c r="B284" s="42">
        <v>6</v>
      </c>
      <c r="C284" s="100"/>
      <c r="D284" s="104"/>
      <c r="E284" s="104">
        <f>D284*3</f>
        <v>0</v>
      </c>
      <c r="F284" s="101" t="s">
        <v>527</v>
      </c>
      <c r="G284" s="101" t="s">
        <v>590</v>
      </c>
      <c r="H284" s="102"/>
      <c r="I284" s="103">
        <f>SUM(E284*H284)</f>
        <v>0</v>
      </c>
      <c r="J284" s="102"/>
      <c r="K284" s="103"/>
    </row>
    <row r="285" spans="1:11" s="29" customFormat="1" x14ac:dyDescent="0.2">
      <c r="A285" s="65" t="s">
        <v>391</v>
      </c>
      <c r="B285" s="42">
        <v>7</v>
      </c>
      <c r="C285" s="100"/>
      <c r="D285" s="104"/>
      <c r="E285" s="104">
        <f>D285*3</f>
        <v>0</v>
      </c>
      <c r="F285" s="90" t="s">
        <v>581</v>
      </c>
      <c r="G285" s="90" t="s">
        <v>591</v>
      </c>
      <c r="H285" s="97"/>
      <c r="I285" s="99">
        <f>SUM(E285*H285)</f>
        <v>0</v>
      </c>
      <c r="J285" s="97"/>
      <c r="K285" s="99"/>
    </row>
    <row r="286" spans="1:11" s="29" customFormat="1" ht="79.5" customHeight="1" x14ac:dyDescent="0.2">
      <c r="A286" s="65" t="s">
        <v>392</v>
      </c>
      <c r="B286" s="6" t="s">
        <v>452</v>
      </c>
      <c r="C286" s="22"/>
      <c r="D286" s="48"/>
      <c r="E286" s="26"/>
      <c r="F286" s="38"/>
      <c r="G286" s="39" t="s">
        <v>592</v>
      </c>
      <c r="H286" s="40"/>
      <c r="I286" s="41"/>
      <c r="J286" s="41"/>
      <c r="K286" s="76"/>
    </row>
    <row r="287" spans="1:11" s="29" customFormat="1" x14ac:dyDescent="0.2">
      <c r="A287" s="65" t="s">
        <v>393</v>
      </c>
      <c r="B287" s="49" t="s">
        <v>125</v>
      </c>
      <c r="C287" s="100" t="s">
        <v>11</v>
      </c>
      <c r="D287" s="104">
        <v>5</v>
      </c>
      <c r="E287" s="104">
        <f>D287*3</f>
        <v>15</v>
      </c>
      <c r="F287" s="89" t="s">
        <v>527</v>
      </c>
      <c r="G287" s="89" t="s">
        <v>593</v>
      </c>
      <c r="H287" s="96">
        <v>245</v>
      </c>
      <c r="I287" s="98">
        <f>SUM(E287*H287)</f>
        <v>3675</v>
      </c>
      <c r="J287" s="96">
        <f>I287*5%</f>
        <v>183.75</v>
      </c>
      <c r="K287" s="98">
        <f>I287+J287</f>
        <v>3858.75</v>
      </c>
    </row>
    <row r="288" spans="1:11" s="29" customFormat="1" x14ac:dyDescent="0.2">
      <c r="A288" s="65" t="s">
        <v>394</v>
      </c>
      <c r="B288" s="49" t="s">
        <v>61</v>
      </c>
      <c r="C288" s="100"/>
      <c r="D288" s="104"/>
      <c r="E288" s="104">
        <f>D288*3</f>
        <v>0</v>
      </c>
      <c r="F288" s="101" t="s">
        <v>527</v>
      </c>
      <c r="G288" s="101" t="s">
        <v>594</v>
      </c>
      <c r="H288" s="102"/>
      <c r="I288" s="103">
        <f>SUM(E288*H288)</f>
        <v>0</v>
      </c>
      <c r="J288" s="102"/>
      <c r="K288" s="103"/>
    </row>
    <row r="289" spans="1:11" s="29" customFormat="1" x14ac:dyDescent="0.2">
      <c r="A289" s="65" t="s">
        <v>395</v>
      </c>
      <c r="B289" s="49" t="s">
        <v>62</v>
      </c>
      <c r="C289" s="100"/>
      <c r="D289" s="104"/>
      <c r="E289" s="104">
        <f>D289*3</f>
        <v>0</v>
      </c>
      <c r="F289" s="90" t="s">
        <v>527</v>
      </c>
      <c r="G289" s="90" t="s">
        <v>595</v>
      </c>
      <c r="H289" s="97"/>
      <c r="I289" s="99">
        <f>SUM(E289*H289)</f>
        <v>0</v>
      </c>
      <c r="J289" s="97"/>
      <c r="K289" s="99"/>
    </row>
    <row r="290" spans="1:11" s="29" customFormat="1" ht="138.75" customHeight="1" x14ac:dyDescent="0.2">
      <c r="A290" s="65" t="s">
        <v>396</v>
      </c>
      <c r="B290" s="6" t="s">
        <v>453</v>
      </c>
      <c r="C290" s="22"/>
      <c r="D290" s="48"/>
      <c r="E290" s="50"/>
      <c r="F290" s="43"/>
      <c r="G290" s="40" t="s">
        <v>596</v>
      </c>
      <c r="H290" s="40"/>
      <c r="I290" s="40"/>
      <c r="J290" s="41"/>
      <c r="K290" s="76"/>
    </row>
    <row r="291" spans="1:11" s="29" customFormat="1" x14ac:dyDescent="0.2">
      <c r="A291" s="65" t="s">
        <v>397</v>
      </c>
      <c r="B291" s="51" t="s">
        <v>138</v>
      </c>
      <c r="C291" s="100" t="s">
        <v>11</v>
      </c>
      <c r="D291" s="104">
        <v>2</v>
      </c>
      <c r="E291" s="104">
        <f t="shared" ref="E291:E298" si="48">D291*3</f>
        <v>6</v>
      </c>
      <c r="F291" s="89" t="s">
        <v>527</v>
      </c>
      <c r="G291" s="89" t="s">
        <v>597</v>
      </c>
      <c r="H291" s="96">
        <v>370</v>
      </c>
      <c r="I291" s="96">
        <f t="shared" ref="I291:I298" si="49">SUM(E291*H291)</f>
        <v>2220</v>
      </c>
      <c r="J291" s="96">
        <f>I291*5%</f>
        <v>111</v>
      </c>
      <c r="K291" s="98">
        <f>I291+J291</f>
        <v>2331</v>
      </c>
    </row>
    <row r="292" spans="1:11" s="29" customFormat="1" x14ac:dyDescent="0.2">
      <c r="A292" s="65" t="s">
        <v>398</v>
      </c>
      <c r="B292" s="51" t="s">
        <v>139</v>
      </c>
      <c r="C292" s="100"/>
      <c r="D292" s="104"/>
      <c r="E292" s="104">
        <f t="shared" si="48"/>
        <v>0</v>
      </c>
      <c r="F292" s="101" t="s">
        <v>527</v>
      </c>
      <c r="G292" s="101" t="s">
        <v>598</v>
      </c>
      <c r="H292" s="102"/>
      <c r="I292" s="102">
        <f t="shared" si="49"/>
        <v>0</v>
      </c>
      <c r="J292" s="102"/>
      <c r="K292" s="103"/>
    </row>
    <row r="293" spans="1:11" s="29" customFormat="1" x14ac:dyDescent="0.2">
      <c r="A293" s="65" t="s">
        <v>399</v>
      </c>
      <c r="B293" s="51" t="s">
        <v>140</v>
      </c>
      <c r="C293" s="100"/>
      <c r="D293" s="104"/>
      <c r="E293" s="104">
        <f t="shared" si="48"/>
        <v>0</v>
      </c>
      <c r="F293" s="101" t="s">
        <v>527</v>
      </c>
      <c r="G293" s="101" t="s">
        <v>599</v>
      </c>
      <c r="H293" s="102"/>
      <c r="I293" s="102">
        <f t="shared" si="49"/>
        <v>0</v>
      </c>
      <c r="J293" s="102"/>
      <c r="K293" s="103"/>
    </row>
    <row r="294" spans="1:11" s="29" customFormat="1" x14ac:dyDescent="0.2">
      <c r="A294" s="65" t="s">
        <v>400</v>
      </c>
      <c r="B294" s="51" t="s">
        <v>141</v>
      </c>
      <c r="C294" s="100"/>
      <c r="D294" s="104"/>
      <c r="E294" s="104">
        <f t="shared" si="48"/>
        <v>0</v>
      </c>
      <c r="F294" s="101" t="s">
        <v>527</v>
      </c>
      <c r="G294" s="101" t="s">
        <v>600</v>
      </c>
      <c r="H294" s="102"/>
      <c r="I294" s="102">
        <f t="shared" si="49"/>
        <v>0</v>
      </c>
      <c r="J294" s="102"/>
      <c r="K294" s="103"/>
    </row>
    <row r="295" spans="1:11" s="29" customFormat="1" x14ac:dyDescent="0.2">
      <c r="A295" s="65" t="s">
        <v>401</v>
      </c>
      <c r="B295" s="51" t="s">
        <v>63</v>
      </c>
      <c r="C295" s="100"/>
      <c r="D295" s="104"/>
      <c r="E295" s="104">
        <f t="shared" si="48"/>
        <v>0</v>
      </c>
      <c r="F295" s="101" t="s">
        <v>527</v>
      </c>
      <c r="G295" s="101" t="s">
        <v>601</v>
      </c>
      <c r="H295" s="102"/>
      <c r="I295" s="102">
        <f t="shared" si="49"/>
        <v>0</v>
      </c>
      <c r="J295" s="102"/>
      <c r="K295" s="103"/>
    </row>
    <row r="296" spans="1:11" s="29" customFormat="1" x14ac:dyDescent="0.2">
      <c r="A296" s="65" t="s">
        <v>402</v>
      </c>
      <c r="B296" s="51" t="s">
        <v>64</v>
      </c>
      <c r="C296" s="100"/>
      <c r="D296" s="104"/>
      <c r="E296" s="104">
        <f t="shared" si="48"/>
        <v>0</v>
      </c>
      <c r="F296" s="101" t="s">
        <v>527</v>
      </c>
      <c r="G296" s="101" t="s">
        <v>602</v>
      </c>
      <c r="H296" s="102"/>
      <c r="I296" s="102">
        <f t="shared" si="49"/>
        <v>0</v>
      </c>
      <c r="J296" s="102"/>
      <c r="K296" s="103"/>
    </row>
    <row r="297" spans="1:11" s="29" customFormat="1" x14ac:dyDescent="0.2">
      <c r="A297" s="65" t="s">
        <v>403</v>
      </c>
      <c r="B297" s="51" t="s">
        <v>65</v>
      </c>
      <c r="C297" s="100"/>
      <c r="D297" s="104"/>
      <c r="E297" s="104">
        <f t="shared" si="48"/>
        <v>0</v>
      </c>
      <c r="F297" s="101" t="s">
        <v>551</v>
      </c>
      <c r="G297" s="101" t="s">
        <v>603</v>
      </c>
      <c r="H297" s="102"/>
      <c r="I297" s="102">
        <f t="shared" si="49"/>
        <v>0</v>
      </c>
      <c r="J297" s="102"/>
      <c r="K297" s="103"/>
    </row>
    <row r="298" spans="1:11" s="29" customFormat="1" x14ac:dyDescent="0.2">
      <c r="A298" s="65" t="s">
        <v>404</v>
      </c>
      <c r="B298" s="51" t="s">
        <v>66</v>
      </c>
      <c r="C298" s="100"/>
      <c r="D298" s="104"/>
      <c r="E298" s="104">
        <f t="shared" si="48"/>
        <v>0</v>
      </c>
      <c r="F298" s="90" t="s">
        <v>527</v>
      </c>
      <c r="G298" s="90" t="s">
        <v>604</v>
      </c>
      <c r="H298" s="97"/>
      <c r="I298" s="97">
        <f t="shared" si="49"/>
        <v>0</v>
      </c>
      <c r="J298" s="97"/>
      <c r="K298" s="99"/>
    </row>
    <row r="299" spans="1:11" s="29" customFormat="1" ht="149.25" customHeight="1" x14ac:dyDescent="0.2">
      <c r="A299" s="65" t="s">
        <v>405</v>
      </c>
      <c r="B299" s="6" t="s">
        <v>454</v>
      </c>
      <c r="C299" s="22"/>
      <c r="D299" s="48"/>
      <c r="E299" s="50"/>
      <c r="F299" s="43"/>
      <c r="G299" s="40" t="s">
        <v>605</v>
      </c>
      <c r="H299" s="40"/>
      <c r="I299" s="40"/>
      <c r="J299" s="41"/>
      <c r="K299" s="76"/>
    </row>
    <row r="300" spans="1:11" s="29" customFormat="1" x14ac:dyDescent="0.2">
      <c r="A300" s="65" t="s">
        <v>406</v>
      </c>
      <c r="B300" s="51" t="s">
        <v>135</v>
      </c>
      <c r="C300" s="100" t="s">
        <v>11</v>
      </c>
      <c r="D300" s="104">
        <v>3</v>
      </c>
      <c r="E300" s="104">
        <f>D300*3</f>
        <v>9</v>
      </c>
      <c r="F300" s="89" t="s">
        <v>527</v>
      </c>
      <c r="G300" s="89" t="s">
        <v>606</v>
      </c>
      <c r="H300" s="96">
        <v>360</v>
      </c>
      <c r="I300" s="96">
        <f>SUM(E300*H300)</f>
        <v>3240</v>
      </c>
      <c r="J300" s="96">
        <f>I300*5%</f>
        <v>162</v>
      </c>
      <c r="K300" s="98">
        <f>I300+J300</f>
        <v>3402</v>
      </c>
    </row>
    <row r="301" spans="1:11" s="29" customFormat="1" x14ac:dyDescent="0.2">
      <c r="A301" s="65" t="s">
        <v>407</v>
      </c>
      <c r="B301" s="51" t="s">
        <v>136</v>
      </c>
      <c r="C301" s="100"/>
      <c r="D301" s="104"/>
      <c r="E301" s="104">
        <f>D301*3</f>
        <v>0</v>
      </c>
      <c r="F301" s="101" t="s">
        <v>527</v>
      </c>
      <c r="G301" s="101" t="s">
        <v>607</v>
      </c>
      <c r="H301" s="102"/>
      <c r="I301" s="102">
        <f>SUM(E301*H301)</f>
        <v>0</v>
      </c>
      <c r="J301" s="102"/>
      <c r="K301" s="103"/>
    </row>
    <row r="302" spans="1:11" s="29" customFormat="1" x14ac:dyDescent="0.2">
      <c r="A302" s="65" t="s">
        <v>408</v>
      </c>
      <c r="B302" s="51" t="s">
        <v>137</v>
      </c>
      <c r="C302" s="100"/>
      <c r="D302" s="104"/>
      <c r="E302" s="104">
        <f>D302*3</f>
        <v>0</v>
      </c>
      <c r="F302" s="101" t="s">
        <v>527</v>
      </c>
      <c r="G302" s="101" t="s">
        <v>608</v>
      </c>
      <c r="H302" s="102"/>
      <c r="I302" s="102">
        <f>SUM(E302*H302)</f>
        <v>0</v>
      </c>
      <c r="J302" s="102"/>
      <c r="K302" s="103"/>
    </row>
    <row r="303" spans="1:11" s="29" customFormat="1" x14ac:dyDescent="0.2">
      <c r="A303" s="65" t="s">
        <v>409</v>
      </c>
      <c r="B303" s="51" t="s">
        <v>67</v>
      </c>
      <c r="C303" s="100"/>
      <c r="D303" s="104"/>
      <c r="E303" s="104">
        <f>D303*3</f>
        <v>0</v>
      </c>
      <c r="F303" s="101" t="s">
        <v>551</v>
      </c>
      <c r="G303" s="101" t="s">
        <v>609</v>
      </c>
      <c r="H303" s="102"/>
      <c r="I303" s="102">
        <f>SUM(E303*H303)</f>
        <v>0</v>
      </c>
      <c r="J303" s="102"/>
      <c r="K303" s="103"/>
    </row>
    <row r="304" spans="1:11" s="29" customFormat="1" x14ac:dyDescent="0.2">
      <c r="A304" s="65" t="s">
        <v>410</v>
      </c>
      <c r="B304" s="51" t="s">
        <v>68</v>
      </c>
      <c r="C304" s="100"/>
      <c r="D304" s="104"/>
      <c r="E304" s="104">
        <f>D304*3</f>
        <v>0</v>
      </c>
      <c r="F304" s="90" t="s">
        <v>527</v>
      </c>
      <c r="G304" s="90" t="s">
        <v>610</v>
      </c>
      <c r="H304" s="97"/>
      <c r="I304" s="97">
        <f>SUM(E304*H304)</f>
        <v>0</v>
      </c>
      <c r="J304" s="97"/>
      <c r="K304" s="99"/>
    </row>
    <row r="305" spans="1:11" s="29" customFormat="1" ht="117.75" customHeight="1" x14ac:dyDescent="0.2">
      <c r="A305" s="65" t="s">
        <v>411</v>
      </c>
      <c r="B305" s="48" t="s">
        <v>455</v>
      </c>
      <c r="C305" s="43"/>
      <c r="D305" s="48"/>
      <c r="E305" s="26"/>
      <c r="F305" s="68"/>
      <c r="G305" s="39" t="s">
        <v>611</v>
      </c>
      <c r="H305" s="40"/>
      <c r="I305" s="41"/>
      <c r="J305" s="41"/>
      <c r="K305" s="76"/>
    </row>
    <row r="306" spans="1:11" s="29" customFormat="1" x14ac:dyDescent="0.2">
      <c r="A306" s="65" t="s">
        <v>412</v>
      </c>
      <c r="B306" s="51" t="s">
        <v>132</v>
      </c>
      <c r="C306" s="100" t="s">
        <v>11</v>
      </c>
      <c r="D306" s="104">
        <v>3</v>
      </c>
      <c r="E306" s="104">
        <f>D306*3</f>
        <v>9</v>
      </c>
      <c r="F306" s="89" t="s">
        <v>527</v>
      </c>
      <c r="G306" s="89" t="s">
        <v>612</v>
      </c>
      <c r="H306" s="96">
        <v>269</v>
      </c>
      <c r="I306" s="96">
        <f>SUM(E306*H306)</f>
        <v>2421</v>
      </c>
      <c r="J306" s="96">
        <f>I306*5%</f>
        <v>121.05000000000001</v>
      </c>
      <c r="K306" s="98">
        <f>I306+J306</f>
        <v>2542.0500000000002</v>
      </c>
    </row>
    <row r="307" spans="1:11" s="29" customFormat="1" x14ac:dyDescent="0.2">
      <c r="A307" s="65" t="s">
        <v>413</v>
      </c>
      <c r="B307" s="51" t="s">
        <v>133</v>
      </c>
      <c r="C307" s="100"/>
      <c r="D307" s="104"/>
      <c r="E307" s="104">
        <f>D307*3</f>
        <v>0</v>
      </c>
      <c r="F307" s="101" t="s">
        <v>527</v>
      </c>
      <c r="G307" s="101" t="s">
        <v>613</v>
      </c>
      <c r="H307" s="102"/>
      <c r="I307" s="102">
        <f>SUM(E307*H307)</f>
        <v>0</v>
      </c>
      <c r="J307" s="102"/>
      <c r="K307" s="103"/>
    </row>
    <row r="308" spans="1:11" s="29" customFormat="1" x14ac:dyDescent="0.2">
      <c r="A308" s="65" t="s">
        <v>414</v>
      </c>
      <c r="B308" s="51" t="s">
        <v>134</v>
      </c>
      <c r="C308" s="100"/>
      <c r="D308" s="104"/>
      <c r="E308" s="104">
        <f>D308*3</f>
        <v>0</v>
      </c>
      <c r="F308" s="101" t="s">
        <v>527</v>
      </c>
      <c r="G308" s="101" t="s">
        <v>614</v>
      </c>
      <c r="H308" s="102"/>
      <c r="I308" s="102">
        <f>SUM(E308*H308)</f>
        <v>0</v>
      </c>
      <c r="J308" s="102"/>
      <c r="K308" s="103"/>
    </row>
    <row r="309" spans="1:11" s="29" customFormat="1" x14ac:dyDescent="0.2">
      <c r="A309" s="65" t="s">
        <v>415</v>
      </c>
      <c r="B309" s="51" t="s">
        <v>69</v>
      </c>
      <c r="C309" s="100"/>
      <c r="D309" s="104"/>
      <c r="E309" s="104">
        <f>D309*3</f>
        <v>0</v>
      </c>
      <c r="F309" s="101" t="s">
        <v>551</v>
      </c>
      <c r="G309" s="101" t="s">
        <v>615</v>
      </c>
      <c r="H309" s="102"/>
      <c r="I309" s="102">
        <f>SUM(E309*H309)</f>
        <v>0</v>
      </c>
      <c r="J309" s="102"/>
      <c r="K309" s="103"/>
    </row>
    <row r="310" spans="1:11" s="29" customFormat="1" x14ac:dyDescent="0.2">
      <c r="A310" s="65" t="s">
        <v>416</v>
      </c>
      <c r="B310" s="51" t="s">
        <v>70</v>
      </c>
      <c r="C310" s="100"/>
      <c r="D310" s="104"/>
      <c r="E310" s="104">
        <f>D310*3</f>
        <v>0</v>
      </c>
      <c r="F310" s="90" t="s">
        <v>527</v>
      </c>
      <c r="G310" s="90" t="s">
        <v>616</v>
      </c>
      <c r="H310" s="97"/>
      <c r="I310" s="97">
        <f>SUM(E310*H310)</f>
        <v>0</v>
      </c>
      <c r="J310" s="97"/>
      <c r="K310" s="99"/>
    </row>
    <row r="311" spans="1:11" s="29" customFormat="1" ht="104.25" customHeight="1" x14ac:dyDescent="0.2">
      <c r="A311" s="65" t="s">
        <v>417</v>
      </c>
      <c r="B311" s="6" t="s">
        <v>456</v>
      </c>
      <c r="C311" s="22"/>
      <c r="D311" s="48"/>
      <c r="E311" s="26"/>
      <c r="F311" s="38"/>
      <c r="G311" s="39" t="s">
        <v>617</v>
      </c>
      <c r="H311" s="40"/>
      <c r="I311" s="41"/>
      <c r="J311" s="41"/>
      <c r="K311" s="76"/>
    </row>
    <row r="312" spans="1:11" s="29" customFormat="1" x14ac:dyDescent="0.2">
      <c r="A312" s="65" t="s">
        <v>418</v>
      </c>
      <c r="B312" s="51" t="s">
        <v>131</v>
      </c>
      <c r="C312" s="100" t="s">
        <v>11</v>
      </c>
      <c r="D312" s="104">
        <v>5</v>
      </c>
      <c r="E312" s="104">
        <f>D312*3</f>
        <v>15</v>
      </c>
      <c r="F312" s="89" t="s">
        <v>527</v>
      </c>
      <c r="G312" s="89" t="s">
        <v>618</v>
      </c>
      <c r="H312" s="96">
        <v>255</v>
      </c>
      <c r="I312" s="96">
        <f>SUM(E312*H312)</f>
        <v>3825</v>
      </c>
      <c r="J312" s="96">
        <f>I312*5%</f>
        <v>191.25</v>
      </c>
      <c r="K312" s="98">
        <f>I312+J312</f>
        <v>4016.25</v>
      </c>
    </row>
    <row r="313" spans="1:11" s="29" customFormat="1" x14ac:dyDescent="0.2">
      <c r="A313" s="65" t="s">
        <v>419</v>
      </c>
      <c r="B313" s="51" t="s">
        <v>130</v>
      </c>
      <c r="C313" s="100"/>
      <c r="D313" s="104"/>
      <c r="E313" s="104">
        <f>D313*3</f>
        <v>0</v>
      </c>
      <c r="F313" s="101" t="s">
        <v>527</v>
      </c>
      <c r="G313" s="101" t="s">
        <v>619</v>
      </c>
      <c r="H313" s="102"/>
      <c r="I313" s="102">
        <f>SUM(E313*H313)</f>
        <v>0</v>
      </c>
      <c r="J313" s="102"/>
      <c r="K313" s="103"/>
    </row>
    <row r="314" spans="1:11" s="29" customFormat="1" x14ac:dyDescent="0.2">
      <c r="A314" s="65" t="s">
        <v>420</v>
      </c>
      <c r="B314" s="51" t="s">
        <v>129</v>
      </c>
      <c r="C314" s="100"/>
      <c r="D314" s="104"/>
      <c r="E314" s="104">
        <f>D314*3</f>
        <v>0</v>
      </c>
      <c r="F314" s="101" t="s">
        <v>527</v>
      </c>
      <c r="G314" s="101" t="s">
        <v>620</v>
      </c>
      <c r="H314" s="102"/>
      <c r="I314" s="102">
        <f>SUM(E314*H314)</f>
        <v>0</v>
      </c>
      <c r="J314" s="102"/>
      <c r="K314" s="103"/>
    </row>
    <row r="315" spans="1:11" s="29" customFormat="1" x14ac:dyDescent="0.2">
      <c r="A315" s="65" t="s">
        <v>421</v>
      </c>
      <c r="B315" s="51" t="s">
        <v>71</v>
      </c>
      <c r="C315" s="100"/>
      <c r="D315" s="104"/>
      <c r="E315" s="104">
        <f>D315*3</f>
        <v>0</v>
      </c>
      <c r="F315" s="101" t="s">
        <v>551</v>
      </c>
      <c r="G315" s="101" t="s">
        <v>621</v>
      </c>
      <c r="H315" s="102"/>
      <c r="I315" s="102">
        <f>SUM(E315*H315)</f>
        <v>0</v>
      </c>
      <c r="J315" s="102"/>
      <c r="K315" s="103"/>
    </row>
    <row r="316" spans="1:11" s="29" customFormat="1" ht="14.25" customHeight="1" x14ac:dyDescent="0.2">
      <c r="A316" s="65" t="s">
        <v>422</v>
      </c>
      <c r="B316" s="51" t="s">
        <v>72</v>
      </c>
      <c r="C316" s="100"/>
      <c r="D316" s="104"/>
      <c r="E316" s="104">
        <f>D316*3</f>
        <v>0</v>
      </c>
      <c r="F316" s="90" t="s">
        <v>527</v>
      </c>
      <c r="G316" s="90" t="s">
        <v>622</v>
      </c>
      <c r="H316" s="97"/>
      <c r="I316" s="97">
        <f>SUM(E316*H316)</f>
        <v>0</v>
      </c>
      <c r="J316" s="97"/>
      <c r="K316" s="99"/>
    </row>
    <row r="317" spans="1:11" s="29" customFormat="1" ht="130.5" customHeight="1" x14ac:dyDescent="0.2">
      <c r="A317" s="65" t="s">
        <v>423</v>
      </c>
      <c r="B317" s="6" t="s">
        <v>457</v>
      </c>
      <c r="C317" s="22"/>
      <c r="D317" s="48"/>
      <c r="E317" s="26"/>
      <c r="F317" s="38"/>
      <c r="G317" s="39" t="s">
        <v>623</v>
      </c>
      <c r="H317" s="40"/>
      <c r="I317" s="41"/>
      <c r="J317" s="41"/>
      <c r="K317" s="76"/>
    </row>
    <row r="318" spans="1:11" s="29" customFormat="1" x14ac:dyDescent="0.2">
      <c r="A318" s="65" t="s">
        <v>424</v>
      </c>
      <c r="B318" s="51" t="s">
        <v>126</v>
      </c>
      <c r="C318" s="100" t="s">
        <v>11</v>
      </c>
      <c r="D318" s="104">
        <v>2</v>
      </c>
      <c r="E318" s="104">
        <f t="shared" ref="E318:E326" si="50">D318*3</f>
        <v>6</v>
      </c>
      <c r="F318" s="89" t="s">
        <v>527</v>
      </c>
      <c r="G318" s="89" t="s">
        <v>624</v>
      </c>
      <c r="H318" s="96">
        <v>279</v>
      </c>
      <c r="I318" s="96">
        <f>SUM(E318*H318)</f>
        <v>1674</v>
      </c>
      <c r="J318" s="96">
        <f>I318*5%</f>
        <v>83.7</v>
      </c>
      <c r="K318" s="98">
        <f>I318+J318</f>
        <v>1757.7</v>
      </c>
    </row>
    <row r="319" spans="1:11" s="29" customFormat="1" x14ac:dyDescent="0.2">
      <c r="A319" s="65" t="s">
        <v>425</v>
      </c>
      <c r="B319" s="51" t="s">
        <v>127</v>
      </c>
      <c r="C319" s="100"/>
      <c r="D319" s="104"/>
      <c r="E319" s="104">
        <f t="shared" si="50"/>
        <v>0</v>
      </c>
      <c r="F319" s="101" t="s">
        <v>527</v>
      </c>
      <c r="G319" s="101" t="s">
        <v>625</v>
      </c>
      <c r="H319" s="102"/>
      <c r="I319" s="102"/>
      <c r="J319" s="102"/>
      <c r="K319" s="103"/>
    </row>
    <row r="320" spans="1:11" s="29" customFormat="1" x14ac:dyDescent="0.2">
      <c r="A320" s="65" t="s">
        <v>426</v>
      </c>
      <c r="B320" s="51" t="s">
        <v>128</v>
      </c>
      <c r="C320" s="100"/>
      <c r="D320" s="104"/>
      <c r="E320" s="104">
        <f t="shared" si="50"/>
        <v>0</v>
      </c>
      <c r="F320" s="101" t="s">
        <v>527</v>
      </c>
      <c r="G320" s="101" t="s">
        <v>626</v>
      </c>
      <c r="H320" s="102"/>
      <c r="I320" s="102"/>
      <c r="J320" s="102"/>
      <c r="K320" s="103"/>
    </row>
    <row r="321" spans="1:11" s="29" customFormat="1" x14ac:dyDescent="0.2">
      <c r="A321" s="65" t="s">
        <v>427</v>
      </c>
      <c r="B321" s="51" t="s">
        <v>73</v>
      </c>
      <c r="C321" s="100"/>
      <c r="D321" s="104"/>
      <c r="E321" s="104">
        <f t="shared" si="50"/>
        <v>0</v>
      </c>
      <c r="F321" s="101" t="s">
        <v>551</v>
      </c>
      <c r="G321" s="101" t="s">
        <v>627</v>
      </c>
      <c r="H321" s="102"/>
      <c r="I321" s="102"/>
      <c r="J321" s="102"/>
      <c r="K321" s="103"/>
    </row>
    <row r="322" spans="1:11" s="29" customFormat="1" x14ac:dyDescent="0.2">
      <c r="A322" s="65" t="s">
        <v>428</v>
      </c>
      <c r="B322" s="51" t="s">
        <v>74</v>
      </c>
      <c r="C322" s="100"/>
      <c r="D322" s="104"/>
      <c r="E322" s="104">
        <f t="shared" si="50"/>
        <v>0</v>
      </c>
      <c r="F322" s="101" t="s">
        <v>527</v>
      </c>
      <c r="G322" s="101" t="s">
        <v>628</v>
      </c>
      <c r="H322" s="102"/>
      <c r="I322" s="102"/>
      <c r="J322" s="102"/>
      <c r="K322" s="103"/>
    </row>
    <row r="323" spans="1:11" s="29" customFormat="1" x14ac:dyDescent="0.2">
      <c r="A323" s="65" t="s">
        <v>429</v>
      </c>
      <c r="B323" s="51" t="s">
        <v>75</v>
      </c>
      <c r="C323" s="100"/>
      <c r="D323" s="104"/>
      <c r="E323" s="104">
        <f t="shared" si="50"/>
        <v>0</v>
      </c>
      <c r="F323" s="101" t="s">
        <v>527</v>
      </c>
      <c r="G323" s="101" t="s">
        <v>629</v>
      </c>
      <c r="H323" s="102"/>
      <c r="I323" s="102"/>
      <c r="J323" s="102"/>
      <c r="K323" s="103"/>
    </row>
    <row r="324" spans="1:11" s="29" customFormat="1" x14ac:dyDescent="0.2">
      <c r="A324" s="65" t="s">
        <v>430</v>
      </c>
      <c r="B324" s="51" t="s">
        <v>76</v>
      </c>
      <c r="C324" s="100"/>
      <c r="D324" s="104"/>
      <c r="E324" s="104">
        <f t="shared" si="50"/>
        <v>0</v>
      </c>
      <c r="F324" s="101" t="s">
        <v>527</v>
      </c>
      <c r="G324" s="101" t="s">
        <v>630</v>
      </c>
      <c r="H324" s="102"/>
      <c r="I324" s="102"/>
      <c r="J324" s="102"/>
      <c r="K324" s="103"/>
    </row>
    <row r="325" spans="1:11" s="29" customFormat="1" x14ac:dyDescent="0.2">
      <c r="A325" s="65" t="s">
        <v>431</v>
      </c>
      <c r="B325" s="51" t="s">
        <v>77</v>
      </c>
      <c r="C325" s="100"/>
      <c r="D325" s="104"/>
      <c r="E325" s="104">
        <f t="shared" si="50"/>
        <v>0</v>
      </c>
      <c r="F325" s="101" t="s">
        <v>527</v>
      </c>
      <c r="G325" s="101" t="s">
        <v>631</v>
      </c>
      <c r="H325" s="102"/>
      <c r="I325" s="102"/>
      <c r="J325" s="102"/>
      <c r="K325" s="103"/>
    </row>
    <row r="326" spans="1:11" s="29" customFormat="1" x14ac:dyDescent="0.2">
      <c r="A326" s="65" t="s">
        <v>432</v>
      </c>
      <c r="B326" s="51" t="s">
        <v>78</v>
      </c>
      <c r="C326" s="100"/>
      <c r="D326" s="104"/>
      <c r="E326" s="104">
        <f t="shared" si="50"/>
        <v>0</v>
      </c>
      <c r="F326" s="90" t="s">
        <v>551</v>
      </c>
      <c r="G326" s="90" t="s">
        <v>632</v>
      </c>
      <c r="H326" s="97"/>
      <c r="I326" s="97"/>
      <c r="J326" s="97"/>
      <c r="K326" s="99"/>
    </row>
    <row r="327" spans="1:11" ht="18.75" customHeight="1" x14ac:dyDescent="0.2">
      <c r="A327" s="94" t="s">
        <v>13</v>
      </c>
      <c r="B327" s="95"/>
      <c r="C327" s="20"/>
      <c r="D327" s="52">
        <f>SUM(D246:D318)</f>
        <v>659</v>
      </c>
      <c r="E327" s="52">
        <f>SUM(E246:E318)</f>
        <v>1977</v>
      </c>
      <c r="F327" s="21"/>
      <c r="G327" s="21"/>
      <c r="H327" s="21"/>
      <c r="I327" s="81">
        <f>SUM(I246:I318)</f>
        <v>65625</v>
      </c>
      <c r="J327" s="52">
        <f t="shared" ref="J327:K327" si="51">SUM(J246:J318)</f>
        <v>3281.25</v>
      </c>
      <c r="K327" s="52">
        <f t="shared" si="51"/>
        <v>68906.25</v>
      </c>
    </row>
    <row r="339" spans="2:4" x14ac:dyDescent="0.2">
      <c r="B339" s="56"/>
    </row>
    <row r="340" spans="2:4" x14ac:dyDescent="0.2">
      <c r="B340" s="58"/>
      <c r="D340" s="18"/>
    </row>
    <row r="341" spans="2:4" x14ac:dyDescent="0.2">
      <c r="B341" s="58"/>
      <c r="D341" s="18"/>
    </row>
    <row r="342" spans="2:4" x14ac:dyDescent="0.2">
      <c r="B342" s="56"/>
    </row>
  </sheetData>
  <mergeCells count="132">
    <mergeCell ref="E318:E326"/>
    <mergeCell ref="F318:F326"/>
    <mergeCell ref="G318:G326"/>
    <mergeCell ref="H318:H326"/>
    <mergeCell ref="I318:I326"/>
    <mergeCell ref="J318:J326"/>
    <mergeCell ref="K318:K326"/>
    <mergeCell ref="C318:C326"/>
    <mergeCell ref="D318:D326"/>
    <mergeCell ref="J312:J316"/>
    <mergeCell ref="K312:K316"/>
    <mergeCell ref="C300:C304"/>
    <mergeCell ref="D300:D304"/>
    <mergeCell ref="E300:E304"/>
    <mergeCell ref="F300:F304"/>
    <mergeCell ref="G300:G304"/>
    <mergeCell ref="K306:K310"/>
    <mergeCell ref="C312:C316"/>
    <mergeCell ref="D312:D316"/>
    <mergeCell ref="E312:E316"/>
    <mergeCell ref="F312:F316"/>
    <mergeCell ref="G312:G316"/>
    <mergeCell ref="H312:H316"/>
    <mergeCell ref="I312:I316"/>
    <mergeCell ref="C306:C310"/>
    <mergeCell ref="D306:D310"/>
    <mergeCell ref="H300:H304"/>
    <mergeCell ref="I300:I304"/>
    <mergeCell ref="J300:J304"/>
    <mergeCell ref="K300:K304"/>
    <mergeCell ref="J287:J289"/>
    <mergeCell ref="K287:K289"/>
    <mergeCell ref="I291:I298"/>
    <mergeCell ref="J291:J298"/>
    <mergeCell ref="E306:E310"/>
    <mergeCell ref="F306:F310"/>
    <mergeCell ref="G306:G310"/>
    <mergeCell ref="H306:H310"/>
    <mergeCell ref="K291:K298"/>
    <mergeCell ref="I306:I310"/>
    <mergeCell ref="J306:J310"/>
    <mergeCell ref="C287:C289"/>
    <mergeCell ref="D287:D289"/>
    <mergeCell ref="E287:E289"/>
    <mergeCell ref="F287:F289"/>
    <mergeCell ref="G287:G289"/>
    <mergeCell ref="H287:H289"/>
    <mergeCell ref="I287:I289"/>
    <mergeCell ref="C291:C298"/>
    <mergeCell ref="D291:D298"/>
    <mergeCell ref="E291:E298"/>
    <mergeCell ref="F291:F298"/>
    <mergeCell ref="G291:G298"/>
    <mergeCell ref="H291:H298"/>
    <mergeCell ref="C282:C285"/>
    <mergeCell ref="D282:D285"/>
    <mergeCell ref="E282:E285"/>
    <mergeCell ref="F282:F285"/>
    <mergeCell ref="G282:G285"/>
    <mergeCell ref="H282:H285"/>
    <mergeCell ref="I282:I285"/>
    <mergeCell ref="J282:J285"/>
    <mergeCell ref="K282:K285"/>
    <mergeCell ref="C274:C280"/>
    <mergeCell ref="D274:D280"/>
    <mergeCell ref="E274:E280"/>
    <mergeCell ref="F274:F280"/>
    <mergeCell ref="G274:G280"/>
    <mergeCell ref="H274:H280"/>
    <mergeCell ref="I274:I280"/>
    <mergeCell ref="J274:J280"/>
    <mergeCell ref="K274:K280"/>
    <mergeCell ref="C271:C272"/>
    <mergeCell ref="D271:D272"/>
    <mergeCell ref="E271:E272"/>
    <mergeCell ref="F271:F272"/>
    <mergeCell ref="G271:G272"/>
    <mergeCell ref="H271:H272"/>
    <mergeCell ref="I271:I272"/>
    <mergeCell ref="J271:J272"/>
    <mergeCell ref="K271:K272"/>
    <mergeCell ref="C264:C267"/>
    <mergeCell ref="D264:D267"/>
    <mergeCell ref="E264:E267"/>
    <mergeCell ref="F264:F267"/>
    <mergeCell ref="G264:G267"/>
    <mergeCell ref="H264:H267"/>
    <mergeCell ref="I264:I267"/>
    <mergeCell ref="J264:J267"/>
    <mergeCell ref="K264:K267"/>
    <mergeCell ref="C260:C262"/>
    <mergeCell ref="D260:D262"/>
    <mergeCell ref="E260:E262"/>
    <mergeCell ref="F260:F262"/>
    <mergeCell ref="G260:G262"/>
    <mergeCell ref="H260:H262"/>
    <mergeCell ref="I260:I262"/>
    <mergeCell ref="J260:J262"/>
    <mergeCell ref="K260:K262"/>
    <mergeCell ref="C257:C258"/>
    <mergeCell ref="D257:D258"/>
    <mergeCell ref="E257:E258"/>
    <mergeCell ref="F257:F258"/>
    <mergeCell ref="G257:G258"/>
    <mergeCell ref="H257:H258"/>
    <mergeCell ref="I257:I258"/>
    <mergeCell ref="J257:J258"/>
    <mergeCell ref="K257:K258"/>
    <mergeCell ref="A1:K1"/>
    <mergeCell ref="A4:K4"/>
    <mergeCell ref="A245:K245"/>
    <mergeCell ref="C251:C252"/>
    <mergeCell ref="D251:D252"/>
    <mergeCell ref="E251:E252"/>
    <mergeCell ref="F251:F252"/>
    <mergeCell ref="A2:K2"/>
    <mergeCell ref="A327:B327"/>
    <mergeCell ref="A244:B244"/>
    <mergeCell ref="G251:G252"/>
    <mergeCell ref="H251:H252"/>
    <mergeCell ref="I251:I252"/>
    <mergeCell ref="J251:J252"/>
    <mergeCell ref="K251:K252"/>
    <mergeCell ref="C254:C255"/>
    <mergeCell ref="D254:D255"/>
    <mergeCell ref="E254:E255"/>
    <mergeCell ref="F254:F255"/>
    <mergeCell ref="G254:G255"/>
    <mergeCell ref="H254:H255"/>
    <mergeCell ref="I254:I255"/>
    <mergeCell ref="J254:J255"/>
    <mergeCell ref="K254:K255"/>
  </mergeCells>
  <phoneticPr fontId="0" type="noConversion"/>
  <pageMargins left="0.23622047244094491" right="0.23622047244094491" top="0.74803149606299213" bottom="0.74803149606299213" header="0.31496062992125984" footer="0.31496062992125984"/>
  <pageSetup paperSize="9" scale="93" orientation="landscape" r:id="rId1"/>
  <headerFooter alignWithMargins="0">
    <oddHeader>&amp;LSpecifikacija Nr. 1&amp;CVšĮ Tauragės ligoninė</oddHeader>
    <oddFooter>&amp;C&amp;P</oddFooter>
  </headerFooter>
  <rowBreaks count="1" manualBreakCount="1">
    <brk id="2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vienk su sks</vt:lpstr>
      <vt:lpstr>Sheet3</vt:lpstr>
      <vt:lpstr>'vienk su sks'!Print_Area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Regina</cp:lastModifiedBy>
  <cp:lastPrinted>2018-06-19T05:27:34Z</cp:lastPrinted>
  <dcterms:created xsi:type="dcterms:W3CDTF">2015-05-06T08:01:16Z</dcterms:created>
  <dcterms:modified xsi:type="dcterms:W3CDTF">2018-09-21T14:23:08Z</dcterms:modified>
</cp:coreProperties>
</file>