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1. ATVIRI  TARPTAUTINIAI konkursai\enterinio maitin prepar 2083-1 NN\fresenius\"/>
    </mc:Choice>
  </mc:AlternateContent>
  <xr:revisionPtr revIDLastSave="0" documentId="13_ncr:1_{80ACB2CF-72B8-402A-9957-1AE51AA404C5}"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214" i="1" l="1"/>
  <c r="F207" i="1"/>
  <c r="G213" i="1" s="1"/>
  <c r="G197" i="1"/>
  <c r="F190" i="1"/>
  <c r="G196" i="1" s="1"/>
  <c r="G180" i="1"/>
  <c r="F173" i="1"/>
  <c r="G179" i="1" s="1"/>
  <c r="G163" i="1"/>
  <c r="F162" i="1"/>
  <c r="F163" i="1" s="1"/>
  <c r="F164" i="1" s="1"/>
  <c r="F156" i="1"/>
  <c r="G162" i="1" s="1"/>
  <c r="G146" i="1"/>
  <c r="F139" i="1"/>
  <c r="G145" i="1" s="1"/>
  <c r="G129" i="1"/>
  <c r="F122" i="1"/>
  <c r="G128" i="1" s="1"/>
  <c r="G112" i="1"/>
  <c r="F105" i="1"/>
  <c r="G111" i="1" s="1"/>
  <c r="G95" i="1"/>
  <c r="F88" i="1"/>
  <c r="G94" i="1" s="1"/>
  <c r="G78" i="1"/>
  <c r="F71" i="1"/>
  <c r="G77" i="1" s="1"/>
  <c r="G61" i="1"/>
  <c r="F54" i="1"/>
  <c r="G60" i="1" s="1"/>
  <c r="G44" i="1"/>
  <c r="F37" i="1"/>
  <c r="G43" i="1" s="1"/>
  <c r="G21" i="1"/>
  <c r="F128" i="1" l="1"/>
  <c r="F129" i="1" s="1"/>
  <c r="F130" i="1" s="1"/>
  <c r="F179" i="1"/>
  <c r="F180" i="1" s="1"/>
  <c r="F181" i="1" s="1"/>
  <c r="F60" i="1"/>
  <c r="F61" i="1" s="1"/>
  <c r="F62" i="1" s="1"/>
  <c r="F94" i="1"/>
  <c r="F95" i="1" s="1"/>
  <c r="F96" i="1" s="1"/>
  <c r="F145" i="1"/>
  <c r="F146" i="1" s="1"/>
  <c r="F147" i="1" s="1"/>
  <c r="F196" i="1"/>
  <c r="F197" i="1" s="1"/>
  <c r="F198" i="1" s="1"/>
  <c r="F43" i="1"/>
  <c r="F44" i="1" s="1"/>
  <c r="F45" i="1" s="1"/>
  <c r="F77" i="1"/>
  <c r="F78" i="1" s="1"/>
  <c r="F79" i="1" s="1"/>
  <c r="F111" i="1"/>
  <c r="F112" i="1" s="1"/>
  <c r="F113" i="1" s="1"/>
  <c r="F213" i="1"/>
  <c r="F214" i="1" s="1"/>
  <c r="F215" i="1" s="1"/>
</calcChain>
</file>

<file path=xl/sharedStrings.xml><?xml version="1.0" encoding="utf-8"?>
<sst xmlns="http://schemas.openxmlformats.org/spreadsheetml/2006/main" count="440" uniqueCount="256">
  <si>
    <t>PIRKIMO SĄLYGŲ PRIEDAS "PASIŪLYMO FORMA"</t>
  </si>
  <si>
    <t>ENTERINIO MAITINIMO PREPARATAI </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</si>
  <si>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</si>
  <si>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</si>
  <si>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</si>
  <si>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</si>
  <si>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</si>
  <si>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</si>
  <si>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</si>
  <si>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</si>
  <si>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</si>
  <si>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</si>
  <si>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</si>
  <si>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</si>
  <si>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</si>
  <si>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</si>
  <si>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</si>
  <si>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</si>
  <si>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</si>
  <si>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</si>
  <si>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</si>
  <si>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</si>
  <si>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</si>
  <si>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</si>
  <si>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</si>
  <si>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</si>
  <si>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</si>
  <si>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 xml:space="preserve">ENTERINIS MIŠINYS SKIRTAS VARTOTI PER ZONDĄ - NORMOKALORINIS. </t>
  </si>
  <si>
    <t>Tiekėjo pasiūlymas:</t>
  </si>
  <si>
    <t>Nr.</t>
  </si>
  <si>
    <t>Pavadinimas</t>
  </si>
  <si>
    <t>Kiekis</t>
  </si>
  <si>
    <t>Mato vienetas</t>
  </si>
  <si>
    <t>Kaina be PVM, Eur</t>
  </si>
  <si>
    <t>Suma be PVM, Eur</t>
  </si>
  <si>
    <t>1.</t>
  </si>
  <si>
    <t xml:space="preserve">Enterinis mišinys skirtas vartoti per zondą - normokalorinis. </t>
  </si>
  <si>
    <t>1.1.</t>
  </si>
  <si>
    <t xml:space="preserve">Visavertis skystas maisto produktas, normokalorinis. </t>
  </si>
  <si>
    <t>ml</t>
  </si>
  <si>
    <t>1.1.1.</t>
  </si>
  <si>
    <t>Energetinė vertė - 100 kcal/100 ml.</t>
  </si>
  <si>
    <t>1.1.2.</t>
  </si>
  <si>
    <t>Baltymų kiekis - ne mažiau 3,5 g /100 ml. Angliavandenių - ne daugiau 14 g/100 ml. Produktas praturtintas riebalais turinčiais EPA+DHA , mineralais, mikroelementais, vitaminais.</t>
  </si>
  <si>
    <t>1.1.3.</t>
  </si>
  <si>
    <t>Pakuotė 500 - 1000 ml</t>
  </si>
  <si>
    <t>1.1.4.</t>
  </si>
  <si>
    <t>Laikymo sąlygos: 15-25 °C temperatūroje</t>
  </si>
  <si>
    <t>1.1.5.</t>
  </si>
  <si>
    <t>Galiojimo terminas ne trumpesnis nei 2 mėn</t>
  </si>
  <si>
    <t>Suma be PVM</t>
  </si>
  <si>
    <t>Taikomas PVM dydis (%)</t>
  </si>
  <si>
    <t>PVM suma</t>
  </si>
  <si>
    <t>Suma su PVM</t>
  </si>
  <si>
    <t>2. DALIS</t>
  </si>
  <si>
    <t xml:space="preserve">ENTERINIS MIŠINYS SKIRTAS VARTOTI PER ZONDĄ – NORMOKALORINIS, SU SKAIDULOMIS. </t>
  </si>
  <si>
    <t>2.</t>
  </si>
  <si>
    <t xml:space="preserve">Enterinis mišinys skirtas vartoti per zondą – normokalorinis, su skaidulomis. </t>
  </si>
  <si>
    <t>2.1.</t>
  </si>
  <si>
    <t>Visavertis skystas maisto produktas, normokalorinis su skaidulomis.</t>
  </si>
  <si>
    <t>2.1.1.</t>
  </si>
  <si>
    <t xml:space="preserve"> Energetinė vertė - ne mažiau 100 kcal/100 ml. </t>
  </si>
  <si>
    <t>2.1.2.</t>
  </si>
  <si>
    <t>Baltymų kiekis - ne mažiau 3,5 g /100 ml. Angliavandenių - ne daugiau 14 g/100 ml. Skaidulų kiekis - 1,5 g/100 ml. Produktas praturtintas riebalais turinčiais EPA+DHA , mineralais, mikroelementais, vitaminais.</t>
  </si>
  <si>
    <t>2.1.3.</t>
  </si>
  <si>
    <t>2.1.4.</t>
  </si>
  <si>
    <t>2.1.5.</t>
  </si>
  <si>
    <t>3. DALIS</t>
  </si>
  <si>
    <t>ENTERINIS MIŠINYS SKIRTAS VARTOTI PER ZONDĄ – NORMOKALORINIS, SU PADIDINTU BALTYMŲ KIEKIU.</t>
  </si>
  <si>
    <t>3.</t>
  </si>
  <si>
    <t>Enterinis mišinys skirtas vartoti per zondą – normokalorinis, su padidintu baltymų kiekiu.</t>
  </si>
  <si>
    <t>3.1.</t>
  </si>
  <si>
    <t>Visavertis skystas maisto produktas  normokaloginis , su padidintu baltymų kiekiu .</t>
  </si>
  <si>
    <t>3.1.1.</t>
  </si>
  <si>
    <t>Energetinė vertė - ne daugiau 130 kcal/100 ml.</t>
  </si>
  <si>
    <t>3.1.2.</t>
  </si>
  <si>
    <t>Baltymų kiekis ne daugiau 6,7 g/100 ml. Angliavandenių ne daugiau 16 g/100 ml.  Produktas praturtintas riebalais turinčiais EPA+DHA , mineralais, mikroelementais, vitaminais. Be skaidulų.</t>
  </si>
  <si>
    <t>3.1.3.</t>
  </si>
  <si>
    <t>3.1.4.</t>
  </si>
  <si>
    <t>3.1.5.</t>
  </si>
  <si>
    <t>4. DALIS</t>
  </si>
  <si>
    <t>ENTERINIS MIŠINYS SKIRTAS VARTOTI PER ZONDĄ – HIPERKALORINIS SU PADIDINTU BALTYMŲ KIEKIU.</t>
  </si>
  <si>
    <t>4.</t>
  </si>
  <si>
    <t>Enterinis mišinys skirtas vartoti per zondą – hiperkalorinis su padidintu baltymų kiekiu.</t>
  </si>
  <si>
    <t>4.1.</t>
  </si>
  <si>
    <t xml:space="preserve">Visavertis, skystas maisto produktas padidinto kaloringumo ir su padidintu baltymų kiekiu. </t>
  </si>
  <si>
    <t>4.1.1.</t>
  </si>
  <si>
    <t xml:space="preserve">Energetinė vertė - ne mažiau 150 kcal/100 ml. </t>
  </si>
  <si>
    <t>4.1.2.</t>
  </si>
  <si>
    <t>Baltymų kiekis - ne mažiau 6 g/100 ml. Angliavandenių -  ne daugiau 19,3 g/100 ml. Produktas praturtintas riebalais turinčiais EPA+DHA , mineralais, mikroelementais, vitaminais.</t>
  </si>
  <si>
    <t>4.1.3.</t>
  </si>
  <si>
    <t>4.1.4.</t>
  </si>
  <si>
    <t>4.1.5.</t>
  </si>
  <si>
    <t>5. DALIS</t>
  </si>
  <si>
    <t>ENTERINIS MIŠINYS SKIRTAS VARTOTI PER ZONDĄ – HIPERKALORINIS SU SKAIDULOMIS</t>
  </si>
  <si>
    <t>5.</t>
  </si>
  <si>
    <t>Enterinis mišinys skirtas vartoti per zondą – hiperkalorinis su skaidulomis</t>
  </si>
  <si>
    <t>5.1.</t>
  </si>
  <si>
    <t>Visavertis skystas maisto produktas didelio kaloringumo, su padidintu baltymu kiekiu ir su skaidulomis.</t>
  </si>
  <si>
    <t>5.1.1.</t>
  </si>
  <si>
    <t>5.1.2.</t>
  </si>
  <si>
    <t>Baltymų -  ne mažiau 6 g/100 ml. Angliavandenių - ne daugiau nei 20 g/ 100 ml. Skaidulų kiekis - ne mažiau 1,5 g/100 ml. Produktas praturtintas riebalais turinčiais EPA+DHA , mineralais, mikroelementais, vitaminais.</t>
  </si>
  <si>
    <t>5.1.3.</t>
  </si>
  <si>
    <t>5.1.4.</t>
  </si>
  <si>
    <t>5.1.5.</t>
  </si>
  <si>
    <t>6. DALIS</t>
  </si>
  <si>
    <t>ENTERINIS MIŠINYS SKIRTAS VARTOTI PER ZONDĄ - NORMOKALORINIS, NORMALIZUOJANTIS GLIKEMIJĄ, SU SKAIDULOMIS.</t>
  </si>
  <si>
    <t>6.</t>
  </si>
  <si>
    <t>Enterinis mišinys skirtas vartoti per zondą - normokalorinis, normalizuojantis glikemiją, su skaidulomis.</t>
  </si>
  <si>
    <t>6.1.</t>
  </si>
  <si>
    <t>Visavertis skystas maisto produktas- normokalorinis, su sumažintu angliavandenių kiekiu ir su skaidulomis.</t>
  </si>
  <si>
    <t>6.1.1.</t>
  </si>
  <si>
    <t>.Energetinė vertė - ne mažiau 100 kcal/100 ml.</t>
  </si>
  <si>
    <t>6.1.2.</t>
  </si>
  <si>
    <t>Baltymų kiekis - ne mažiau 4,5 g/100 ml. Angliavandenių - mažiau nei  10,5 g/100 ml. Skaidulų kiekis- ne mažiau 2 g/100 ml. Produktas praturtintas riebalais turinčiais EPA+DHA , mineralais, mikroelementais ( padidintas chromo kiekis ne mažiau 9,5 mcg/100 ml ), vitaminais.</t>
  </si>
  <si>
    <t>6.1.3.</t>
  </si>
  <si>
    <t>6.1.4.</t>
  </si>
  <si>
    <t>6.1.5.</t>
  </si>
  <si>
    <t>7. DALIS</t>
  </si>
  <si>
    <t>ENTERINIS MIŠINYS SKIRTAS VARTOTI PER ZONDĄ - HIPERKALORINIS , NORMALIZUOJANTIS GLIKEMIJĄ, SU SKAIDULOMIS.</t>
  </si>
  <si>
    <t>7.</t>
  </si>
  <si>
    <t>Enterinis mišinys skirtas vartoti per zondą - hiperkalorinis , normalizuojantis glikemiją, su skaidulomis.</t>
  </si>
  <si>
    <t>7.1.</t>
  </si>
  <si>
    <t>Visavertis skystas maisto produktas - padidinto kaloringumo, su sumažintu angliavandenių kiekiu ir su skaidulomis.</t>
  </si>
  <si>
    <t>7.1.1.</t>
  </si>
  <si>
    <t>Energetinė vertė - 150 kcal/ 100 ml.</t>
  </si>
  <si>
    <t>7.1.2.</t>
  </si>
  <si>
    <t>Baltymų kiekis- ne mažiau 7,7 g/ 100 ml. Angliavandenių - ne daugiau 12 g/100 ml.Skaidulų kiekis - 1,5 g/100 ml. Produktas praturtintas riebalais turinčiais EPA+DHA , mineralais, mikroelementais, vitaminais.</t>
  </si>
  <si>
    <t>7.1.3.</t>
  </si>
  <si>
    <t>7.1.4.</t>
  </si>
  <si>
    <t>7.1.5.</t>
  </si>
  <si>
    <t>8. DALIS</t>
  </si>
  <si>
    <t xml:space="preserve">ENTERINIS MIŠINYS SKIRTAS VARTOTI PER ZONDĄ – HIPERKALORINIS, SU PADIDINTU GELEŽIES KIEKIU . </t>
  </si>
  <si>
    <t>8.</t>
  </si>
  <si>
    <t xml:space="preserve">Enterinis mišinys skirtas vartoti per zondą – hiperkalorinis, su padidintu geležies kiekiu . </t>
  </si>
  <si>
    <t>8.1.</t>
  </si>
  <si>
    <t>Visavertis  skystas maisto produktas padidinto kaloringumo, su padidintu geležies kiekiu.</t>
  </si>
  <si>
    <t>8.1.1.</t>
  </si>
  <si>
    <t xml:space="preserve">Energetinė vertė ne mažesnė 150 kcal/100 ml. </t>
  </si>
  <si>
    <t>8.1.2.</t>
  </si>
  <si>
    <t>Baltymų- ne mažiau 6 g/100 ml. Riebalų - ne mažiau 5,5 g/100 ml, Angliavandenių - ne mažiau 15 g/100 ml. Produktas praturtintas mineralais, mikroelementais ( padidintas geležies kiekis - ne mažiau 2,2 g/100 ml ), vitaminais. Be skaidulinių medžiagų.</t>
  </si>
  <si>
    <t>8.1.3.</t>
  </si>
  <si>
    <t>8.1.4.</t>
  </si>
  <si>
    <t>8.1.5.</t>
  </si>
  <si>
    <t>9. DALIS</t>
  </si>
  <si>
    <t>ENTERINIS MIŠINYS SKIRTAS VARTOTI PER ZONDĄ - NORMOKALORINIS, SKATINANTIS ŽAIZDŲ GIJIMĄ.</t>
  </si>
  <si>
    <t>9.</t>
  </si>
  <si>
    <t>Enterinis mišinys skirtas vartoti per zondą - normokalorinis, skatinantis žaizdų gijimą.</t>
  </si>
  <si>
    <t>9.1.</t>
  </si>
  <si>
    <t>Visavertis skystas masito produktas - normokalorinis , su argininu .</t>
  </si>
  <si>
    <t>9.1.1.</t>
  </si>
  <si>
    <t xml:space="preserve">Energetinė vertė - ne mažesnė nei 100kcal/ 100ml. </t>
  </si>
  <si>
    <t>9.1.2.</t>
  </si>
  <si>
    <t xml:space="preserve">Baltymų- ne mažiau 5,5 g/100ml  (arginino ne mažiau 0,85 g/ 100ml). Angliavandenių-  ne mažiau 12 g/100 ml. Produktas praturtintas riebalais turinčiais EPA+DHA , mineralais, mikroelementais, vitaminais. </t>
  </si>
  <si>
    <t>9.1.3.</t>
  </si>
  <si>
    <t>9.1.4.</t>
  </si>
  <si>
    <t>9.1.5.</t>
  </si>
  <si>
    <t>10. DALIS</t>
  </si>
  <si>
    <t>ENTERINIS MIŠINYS SKIRTAS VARTOTI PER ZONDĄ – HIPERKALORINIS, SU DIDELIU BALTYMŲ (IŠ 4 ŠALTINIŲ) KIEKIU.</t>
  </si>
  <si>
    <t>10.</t>
  </si>
  <si>
    <t>Enterinis mišinys skirtas vartoti per zondą – hiperkalorinis, su dideliu baltymų (iš 4 šaltinių) kiekiu.</t>
  </si>
  <si>
    <t>10.1.</t>
  </si>
  <si>
    <t>Visavertis skystas masito produktas- su padidintu kalorijų kiekiu, su dideliu baltymų kiekiu .</t>
  </si>
  <si>
    <t>10.1.1.</t>
  </si>
  <si>
    <t xml:space="preserve">Energetinė vertė - ne mažiau 125 kcal/100 ml, </t>
  </si>
  <si>
    <t>10.1.2.</t>
  </si>
  <si>
    <t>Baltymų ne mažiau 10 g/100 ml.  Angliavandenių kiekis - ne daugiau  11 g/ 100 ml. Produktas praturtintas riebalais turinčiais EPA+DHA , mineralais, mikroelementais, vitaminais. Produkto osmoliariškumas – ne didesnis nei 275 mOsmol/l.</t>
  </si>
  <si>
    <t>10.1.3.</t>
  </si>
  <si>
    <t>pakuotė 500 - 1000 ml</t>
  </si>
  <si>
    <t>10.1.4.</t>
  </si>
  <si>
    <t>10.1.5.</t>
  </si>
  <si>
    <t>11. DALIS</t>
  </si>
  <si>
    <t>ENTERINIS MIŠINYS SKIRTAS VARTOTI PER ZONDĄ- HIPERKALORINIS ,SU PADIDINTU BALTYMŲ KIEKIU ,AUGALINĖS KILMĖS</t>
  </si>
  <si>
    <t>11.</t>
  </si>
  <si>
    <t>Enterinis mišinys skirtas vartoti per zondą- hiperkalorinis ,su padidintu baltymų kiekiu ,augalinės kilmės</t>
  </si>
  <si>
    <t>11.1.</t>
  </si>
  <si>
    <t>Visavertis skystas augalinės kilmės maisto produktas enteriniam maitinimui , hiperkalorinis su padidintu baltymų kiekiu .</t>
  </si>
  <si>
    <t>11.1.1.</t>
  </si>
  <si>
    <t>Energetinė vertė - 200 kcal/ 100 ml</t>
  </si>
  <si>
    <t>11.1.2.</t>
  </si>
  <si>
    <t>Augalinės kilmės baltymų ne mažiau  10 g/100 ml.  Riebalų - ne mažiau 9 g/100 ml. Angliavandenių ne daugiau  - 18,5 g/100 ml.Skaidulų 1,5 g/100 ml.Produktas praturtintas riebalais turinčiais EPA+DHA , mineralais, mikroelementais, vitaminais.</t>
  </si>
  <si>
    <t>11.1.3.</t>
  </si>
  <si>
    <t xml:space="preserve">Pakuotė  500 -1000  ml </t>
  </si>
  <si>
    <t>11.1.4.</t>
  </si>
  <si>
    <t>11.1.5.</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</si>
  <si>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</si>
  <si>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</si>
  <si>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</si>
  <si>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</si>
  <si>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</si>
  <si>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</si>
  <si>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</si>
  <si>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</si>
  <si>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</si>
  <si>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</si>
  <si>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</si>
  <si>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</si>
  <si>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</si>
  <si>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</si>
  <si>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</si>
  <si>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</si>
  <si>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</si>
  <si>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</si>
  <si>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</si>
  <si>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</si>
  <si>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2083-1 2025-07-23 10:05:26</t>
  </si>
  <si>
    <t>Siūlomo parametro atitikimas, konkreti parametro reikšmė ir atitikimo patvirtinimas (psl. pasiūlyme, puslapyje pabraukiant kiekvienos pozicijos kiekvieną atitikimą, nurodant pozicijos numerį pagal prašomas specifikacijas)Nurodyti katalogo Nr. ir psl.</t>
  </si>
  <si>
    <t>Prekės pavadinimas, Gamintojas, Prekės kodas, siūlomo produkto parametrai</t>
  </si>
  <si>
    <t>S2025/15</t>
  </si>
  <si>
    <t>Vilnius</t>
  </si>
  <si>
    <t>Fresenius Kabi Baltics UAB</t>
  </si>
  <si>
    <t>J. Basanavičiaus 26, 03224 Vilnius</t>
  </si>
  <si>
    <t>LT100007642217</t>
  </si>
  <si>
    <t>Danske Bank A/S Finland Branch
SWIFT/ BIC kodas DABAFIHH
IBAN FI47 8421 0710 0114 32</t>
  </si>
  <si>
    <t>Produktų specialistė Indrė Baronaitė</t>
  </si>
  <si>
    <t>el.paštas Indre.Baronaite@fresenius-kabi.com; tel.nr. +370 690 22546</t>
  </si>
  <si>
    <t>Baltijos valstybių regiono vadovė Violeta Bajelienė
Finansų ir administravimo vadovė Laura Mortensen</t>
  </si>
  <si>
    <t>Klientų aptarnavimo specialistė Kristina Markelytė
el.paštas orders.baltics@fresenius-kabi.com
tel.nr. +370 521 93404</t>
  </si>
  <si>
    <t>Fresubin Original, 500 ml N15, Fresenius Hemocare Netherlands B.V., Nyderlandai</t>
  </si>
  <si>
    <t>Maistiniu požiūriu visavertis per zondą vartojamas maistas (1 kcal/ml) be skaidulinių medžiagų, su žuvų taukais. Klinikiniu požiūriu produktas yra be laktozės ir glitimo. Baltymų 3,8g/100ml, angliavandenių 14g/100ml, EPR+DHR 0,03g/100ml, su mineralais, mikroelementais ir vitaminais. (Etiketė_Fresubin Original 500 ml_LT, 1psl.)</t>
  </si>
  <si>
    <t>Energetinė vertė - 100 kcal/100 ml. (Etiketė_Fresubin Original 500 ml_LT, 1psl.)</t>
  </si>
  <si>
    <t>Pakuotė 0,5l. (Etiketė_Fresubin Original 500 ml_LT, 2psl.)</t>
  </si>
  <si>
    <t>Laikyti kambario temperatūroje.  (Etiketė_Fresubin Original 500 ml_LT, 1psl.)</t>
  </si>
  <si>
    <t>Galios ne trumpiau nei 2 mėn.</t>
  </si>
  <si>
    <t>Fresubin Original Fibre, 1000 ml N8, Fresenius Hemocare Netherlands B.V., Nyderlandai</t>
  </si>
  <si>
    <t>Maistiniu požiūriu visavertis per zondą vartojamas maistas (1 kcal/ml) su skaidulinėmis medžiagomis, su žuvų taukais. Klinikiniu požiūriu produktas yra be laktozės ir glitimo. Baltymų 3,8g/100ml, angliavandenių 13g/100ml, EPR+DHR 0,03g/100ml, skaidulinės medžiagos 1,5g/100ml, su mineralais, mikroelementais, vitaminais. (Etiketė_Fresubin Original Fibre 1000 ml_LT, 1psl.)</t>
  </si>
  <si>
    <t>Energetinė vertė - 100 kcal/100 ml. (Etiketė_Fresubin Original Fibre 1000 ml_LT, 1psl.)</t>
  </si>
  <si>
    <t>Pakuotė 1l. (Etiketė_Fresubin Original Fibre 1000 ml_LT, 2psl.)</t>
  </si>
  <si>
    <t>Laikyti kambario temperatūroje.  (Etiketė_Fresubin Original Fibre 1000 ml_LT, 1psl.)</t>
  </si>
  <si>
    <t>Fresubin HP Energy, 500 ml N15, Fresenius Hemocare Netherlands B.V., Nyderlandai</t>
  </si>
  <si>
    <t>Pakuotė 0,5l. (Etiketė_Fresubin HP Energy 500 ml_LT, 2psl.)</t>
  </si>
  <si>
    <t>Laikyti kambario temperatūroje.  (Etiketė_Fresubin HP Energy 500 ml_LT, 1psl.)</t>
  </si>
  <si>
    <t>Energetinė vertė - 150 kcal/100 ml. (Etiketė_Fresubin HP Energy 500 ml_LT, 1psl.)</t>
  </si>
  <si>
    <t>Maistiniu požiūriu visavertis didelės energinės vertės (1,5 kcal/ml) per zondą vartojamas maistas su dideliu baltymų kiekiu (20 % energijos kiekio), be skaidulinių medžiagų. Su žuvų taukais; su pritaikytu riebalų mišiniu, turinčiu daug MCT*, lengvai absorbcijai. Klinikiniu požiūriu produktas yra be laktozės ir glitimo. Baltymų 7,5g/100ml, angliavandenių 17g/100ml, EPR+DHR 0,05g/100ml, su mineralais, mikroelementais, vitaminais.  (Etiketė_Fresubin HP Energy 500 ml_LT, 1psl.)</t>
  </si>
  <si>
    <t>Fresubin HP Energy Fibre, 1000 ml N8, Fresenius Hemocare Netherlands B.V., Nyderlandai</t>
  </si>
  <si>
    <t>Pakuotė 1l. (Etiketė_Fresubin HP Energy Fibre 1000 ml_LT, 2psl.)</t>
  </si>
  <si>
    <t>Laikyti kambario temperatūroje.  (Etiketė_Fresubin HP Energy Fibre 1000 ml_LT, 1psl.)</t>
  </si>
  <si>
    <t>Energetinė vertė - 150 kcal/100 ml. (Etiketė_Fresubin HP Energy Fibre 1000 ml_LT, 1psl.)</t>
  </si>
  <si>
    <t>Maistiniu požiūriu visavertis didelės energinės vertės (1,5 kcal/ml) per zondą vartojamas maistas su dideliu baltymų kiekiu (20 % energijos kiekio), su skaidulinėmis medžiagomis. Su žuvų taukais; su pritaikytu riebalų mišiniu, turinčiu daug MCT*, lengvai absorbcijai. Klinikiniu požiūriu produktas yra be laktozės ir glitimo. Baltymų 7,5g/100ml, angliavandenių 16g/100ml, EPR+DHR 0,05g/100ml, skaidulinės medžiagos 1,5g/100ml, su mineralais, mikroelementais, vitaminais. (Etiketė_Fresubin HP Energy Fibre 1000 ml_LT, 1psl.)</t>
  </si>
  <si>
    <t>Diben, 500 ml N15, Fresenius Hemocare Netherlands B.V., Nyderlandai</t>
  </si>
  <si>
    <t>Maistiniu požiūriu visavertis 1 kcal/ml per zondą vartojamas maistas su skaidulinėmis medžiagomis. Su dideliu kiekiu mononesočiųjų riebalų rūgščių, su dideliu kiekiu EPR ir DHR iš žuvų taukų. Modifikuotas angliavandenių profilis su žemu glikemijos indeksu ir padidintu gliukozės toleravimo faktoriaus chromo kiekiu geresnei glikemijos kontrolei. Didesnis β-karoteno, vitamino E ir magnio kiekis. Klinikiniu požiūriu produktas yra be laktozės, be glitimo, produkte yra mažai natrio. Baltymų 4,5g/100ml, angliavandenių 8,1g/100ml, EPR+DHR 0,17g/100ml, skaidulinių medžiagų 2,4g/100ml, chromo 30 μg/100ml, su mineralais, mikroelementais, vitaminais. (Etiketė_Diben_LT, 1psl.)</t>
  </si>
  <si>
    <t>Pakuotė 0,5l. (Etiketė_Diben_LT, 2psl.)</t>
  </si>
  <si>
    <t>Laikyti kambario temperatūroje.  (Etiketė_Diben_LT, 1psl.)</t>
  </si>
  <si>
    <t>Energetinė vertė - 100 kcal/100 ml. (Etiketė_Diben_LT, 1psl.)</t>
  </si>
  <si>
    <t>Produktų specialistė</t>
  </si>
  <si>
    <t>Indrė Baronaitė</t>
  </si>
  <si>
    <t>-</t>
  </si>
  <si>
    <t>Ne</t>
  </si>
  <si>
    <t>ĮG2024.12_03 Dalyvauti konkursuose_IB</t>
  </si>
  <si>
    <t>Taip</t>
  </si>
  <si>
    <t>Tiekėjo deklaracija dėl Tarybos reglamento (ES) 2022576</t>
  </si>
  <si>
    <t>Etiketė_Diben_LT</t>
  </si>
  <si>
    <t>Etiketė_Fresubin HP Energy 500 ml_LT</t>
  </si>
  <si>
    <t>Etiketė_Fresubin HP Energy Fibre 1000 ml_LT</t>
  </si>
  <si>
    <t>Etiketė_Fresubin Original 500 ml_LT</t>
  </si>
  <si>
    <t>Etiketė_Fresubin Original Fibre 1000 ml_LT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</si>
</sst>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2" fillId="4" borderId="23" xfId="0" applyFont="1" applyFill="1" applyBorder="1" applyAlignment="1">
      <alignment wrapText="1"/>
    </xf>
    <xf numFmtId="0" fontId="1" fillId="5" borderId="23" xfId="0" applyFont="1" applyFill="1" applyBorder="1" applyAlignment="1" applyProtection="1">
      <alignment wrapText="1"/>
      <protection locked="0"/>
    </xf>
    <xf numFmtId="14" fontId="1" fillId="5" borderId="1" xfId="0" applyNumberFormat="1" applyFont="1" applyFill="1" applyBorder="1" applyProtection="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2" borderId="4" xfId="0" applyFont="1" applyFill="1" applyBorder="1" applyAlignment="1">
      <alignment horizontal="center" vertical="center" wrapText="1"/>
    </xf>
    <xf numFmtId="0" fontId="2" fillId="2" borderId="0" xfId="0" applyFont="1" applyFill="1" applyAlignment="1">
      <alignment horizontal="left"/>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5" borderId="17" xfId="0" quotePrefix="1"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J215"/>
  <sheetViews>
    <sheetView tabSelected="1" topLeftCell="A21" zoomScale="90" zoomScaleNormal="90" workbookViewId="0">
      <selection activeCell="A35" sqref="A35:I216"/>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30">
        <v>45901</v>
      </c>
    </row>
    <row r="9" spans="1:6" x14ac:dyDescent="0.25">
      <c r="A9" s="4" t="s">
        <v>5</v>
      </c>
      <c r="B9" s="14" t="s">
        <v>208</v>
      </c>
    </row>
    <row r="10" spans="1:6" x14ac:dyDescent="0.25">
      <c r="A10" s="4" t="s">
        <v>6</v>
      </c>
      <c r="B10" s="14" t="s">
        <v>209</v>
      </c>
    </row>
    <row r="12" spans="1:6" ht="15.75" x14ac:dyDescent="0.25">
      <c r="A12" s="38" t="s">
        <v>7</v>
      </c>
      <c r="B12" s="39"/>
      <c r="C12" s="32" t="s">
        <v>210</v>
      </c>
      <c r="D12" s="33"/>
      <c r="E12" s="33"/>
      <c r="F12" s="34"/>
    </row>
    <row r="13" spans="1:6" ht="15.95" customHeight="1" x14ac:dyDescent="0.25">
      <c r="A13" s="43" t="s">
        <v>8</v>
      </c>
      <c r="B13" s="36"/>
      <c r="C13" s="32">
        <v>302992398</v>
      </c>
      <c r="D13" s="33"/>
      <c r="E13" s="33"/>
      <c r="F13" s="34"/>
    </row>
    <row r="14" spans="1:6" ht="15.95" customHeight="1" x14ac:dyDescent="0.25">
      <c r="A14" s="43" t="s">
        <v>9</v>
      </c>
      <c r="B14" s="36"/>
      <c r="C14" s="32" t="s">
        <v>211</v>
      </c>
      <c r="D14" s="33"/>
      <c r="E14" s="33"/>
      <c r="F14" s="34"/>
    </row>
    <row r="15" spans="1:6" ht="15.95" customHeight="1" x14ac:dyDescent="0.25">
      <c r="A15" s="38" t="s">
        <v>10</v>
      </c>
      <c r="B15" s="39"/>
      <c r="C15" s="32" t="s">
        <v>212</v>
      </c>
      <c r="D15" s="33"/>
      <c r="E15" s="33"/>
      <c r="F15" s="34"/>
    </row>
    <row r="16" spans="1:6" ht="63" customHeight="1" x14ac:dyDescent="0.25">
      <c r="A16" s="35" t="s">
        <v>11</v>
      </c>
      <c r="B16" s="36"/>
      <c r="C16" s="32" t="s">
        <v>213</v>
      </c>
      <c r="D16" s="33"/>
      <c r="E16" s="33"/>
      <c r="F16" s="34"/>
    </row>
    <row r="17" spans="1:10" ht="15.95" customHeight="1" x14ac:dyDescent="0.25">
      <c r="A17" s="38" t="s">
        <v>12</v>
      </c>
      <c r="B17" s="39"/>
      <c r="C17" s="32" t="s">
        <v>214</v>
      </c>
      <c r="D17" s="33"/>
      <c r="E17" s="33"/>
      <c r="F17" s="34"/>
    </row>
    <row r="18" spans="1:10" ht="15.95" customHeight="1" x14ac:dyDescent="0.25">
      <c r="A18" s="38" t="s">
        <v>13</v>
      </c>
      <c r="B18" s="39"/>
      <c r="C18" s="32" t="s">
        <v>215</v>
      </c>
      <c r="D18" s="33"/>
      <c r="E18" s="33"/>
      <c r="F18" s="34"/>
    </row>
    <row r="19" spans="1:10" ht="48" customHeight="1" x14ac:dyDescent="0.25">
      <c r="A19" s="38" t="s">
        <v>14</v>
      </c>
      <c r="B19" s="39"/>
      <c r="C19" s="32" t="s">
        <v>216</v>
      </c>
      <c r="D19" s="33"/>
      <c r="E19" s="33"/>
      <c r="F19" s="34"/>
    </row>
    <row r="20" spans="1:10" ht="54.95" customHeight="1" x14ac:dyDescent="0.25">
      <c r="A20" s="38" t="s">
        <v>15</v>
      </c>
      <c r="B20" s="39"/>
      <c r="C20" s="32" t="s">
        <v>217</v>
      </c>
      <c r="D20" s="33"/>
      <c r="E20" s="33"/>
      <c r="F20" s="34"/>
    </row>
    <row r="21" spans="1:10" ht="71.099999999999994" customHeight="1" x14ac:dyDescent="0.25">
      <c r="A21" s="40" t="s">
        <v>16</v>
      </c>
      <c r="B21" s="41"/>
      <c r="C21" s="44"/>
      <c r="D21" s="45"/>
      <c r="E21" s="45"/>
      <c r="F21" s="45"/>
      <c r="G21" s="15" t="str">
        <f>IF((SUMPRODUCT(--(C21=""))&gt;0), "Privaloma užpildyti, kai taikomi pašalinimo pagrindai", "")</f>
        <v>Privaloma užpildyti, kai taikomi pašalinimo pagrindai</v>
      </c>
    </row>
    <row r="22" spans="1:10" ht="18" customHeight="1" x14ac:dyDescent="0.25">
      <c r="A22" s="5"/>
      <c r="B22" s="5"/>
      <c r="C22" s="6"/>
      <c r="D22" s="6"/>
      <c r="E22" s="6"/>
      <c r="F22" s="6"/>
    </row>
    <row r="23" spans="1:10" x14ac:dyDescent="0.25">
      <c r="A23" s="37" t="s">
        <v>17</v>
      </c>
      <c r="B23" s="31"/>
      <c r="C23" s="31"/>
      <c r="D23" s="31"/>
      <c r="E23" s="31"/>
      <c r="F23" s="31"/>
    </row>
    <row r="24" spans="1:10" x14ac:dyDescent="0.25">
      <c r="A24" s="31" t="s">
        <v>18</v>
      </c>
      <c r="B24" s="31"/>
      <c r="C24" s="31"/>
      <c r="D24" s="31"/>
      <c r="E24" s="31"/>
      <c r="F24" s="31"/>
    </row>
    <row r="25" spans="1:10" x14ac:dyDescent="0.25">
      <c r="A25" s="31" t="s">
        <v>19</v>
      </c>
      <c r="B25" s="31"/>
      <c r="C25" s="31"/>
      <c r="D25" s="31"/>
      <c r="E25" s="31"/>
      <c r="F25" s="31"/>
      <c r="H25" s="12"/>
      <c r="I25" s="12"/>
      <c r="J25" s="12"/>
    </row>
    <row r="26" spans="1:10" x14ac:dyDescent="0.25">
      <c r="A26" s="31" t="s">
        <v>20</v>
      </c>
      <c r="B26" s="31"/>
      <c r="C26" s="31"/>
      <c r="D26" s="31"/>
      <c r="E26" s="31"/>
      <c r="F26" s="31"/>
      <c r="H26" s="12"/>
      <c r="I26" s="12"/>
      <c r="J26" s="12"/>
    </row>
    <row r="27" spans="1:10" x14ac:dyDescent="0.25">
      <c r="A27" s="31" t="s">
        <v>21</v>
      </c>
      <c r="B27" s="31"/>
      <c r="C27" s="31"/>
      <c r="D27" s="31"/>
      <c r="E27" s="31"/>
      <c r="F27" s="31"/>
      <c r="H27" s="12"/>
      <c r="I27" s="12"/>
      <c r="J27" s="12"/>
    </row>
    <row r="28" spans="1:10" ht="32.1" customHeight="1" x14ac:dyDescent="0.25">
      <c r="A28" s="42" t="s">
        <v>22</v>
      </c>
      <c r="B28" s="31"/>
      <c r="C28" s="31"/>
      <c r="D28" s="31"/>
      <c r="E28" s="31"/>
      <c r="F28" s="31"/>
      <c r="H28" s="12"/>
      <c r="I28" s="12"/>
      <c r="J28" s="12"/>
    </row>
    <row r="29" spans="1:10" x14ac:dyDescent="0.25">
      <c r="A29" s="31" t="s">
        <v>23</v>
      </c>
      <c r="B29" s="31"/>
      <c r="C29" s="31"/>
      <c r="D29" s="31"/>
      <c r="E29" s="31"/>
      <c r="F29" s="31"/>
      <c r="H29" s="12"/>
      <c r="I29" s="12"/>
      <c r="J29" s="12"/>
    </row>
    <row r="30" spans="1:10" x14ac:dyDescent="0.25">
      <c r="A30" s="15" t="s">
        <v>24</v>
      </c>
      <c r="D30" s="16"/>
      <c r="H30" s="12"/>
      <c r="I30" s="12"/>
      <c r="J30" s="12"/>
    </row>
    <row r="31" spans="1:10" x14ac:dyDescent="0.25">
      <c r="A31" s="15" t="s">
        <v>25</v>
      </c>
      <c r="H31" s="12"/>
      <c r="I31" s="12"/>
      <c r="J31" s="12"/>
    </row>
    <row r="32" spans="1:10" x14ac:dyDescent="0.25">
      <c r="A32" s="13" t="s">
        <v>26</v>
      </c>
      <c r="B32" s="13" t="s">
        <v>27</v>
      </c>
      <c r="H32" s="12"/>
      <c r="I32" s="12"/>
      <c r="J32" s="12"/>
    </row>
    <row r="33" spans="1:10" x14ac:dyDescent="0.25">
      <c r="H33" s="12"/>
      <c r="I33" s="12"/>
      <c r="J33" s="12"/>
    </row>
    <row r="34" spans="1:10" x14ac:dyDescent="0.25">
      <c r="A34" s="13" t="s">
        <v>28</v>
      </c>
      <c r="H34" s="12"/>
      <c r="I34" s="12"/>
      <c r="J34" s="12"/>
    </row>
    <row r="35" spans="1:10" ht="165.75" customHeight="1" x14ac:dyDescent="0.25">
      <c r="A35" s="17" t="s">
        <v>29</v>
      </c>
      <c r="B35" s="17" t="s">
        <v>30</v>
      </c>
      <c r="C35" s="17" t="s">
        <v>31</v>
      </c>
      <c r="D35" s="17" t="s">
        <v>32</v>
      </c>
      <c r="E35" s="17" t="s">
        <v>33</v>
      </c>
      <c r="F35" s="17" t="s">
        <v>34</v>
      </c>
      <c r="G35" s="28" t="s">
        <v>207</v>
      </c>
      <c r="H35" s="28" t="s">
        <v>206</v>
      </c>
      <c r="I35" s="12"/>
      <c r="J35" s="12"/>
    </row>
    <row r="36" spans="1:10" x14ac:dyDescent="0.25">
      <c r="A36" s="17" t="s">
        <v>35</v>
      </c>
      <c r="B36" s="17" t="s">
        <v>36</v>
      </c>
      <c r="C36" s="18"/>
      <c r="D36" s="18"/>
      <c r="E36" s="18"/>
      <c r="F36" s="18"/>
      <c r="G36" s="18"/>
      <c r="H36" s="26"/>
      <c r="I36" s="12"/>
      <c r="J36" s="12"/>
    </row>
    <row r="37" spans="1:10" x14ac:dyDescent="0.25">
      <c r="A37" s="18" t="s">
        <v>37</v>
      </c>
      <c r="B37" s="18" t="s">
        <v>38</v>
      </c>
      <c r="C37" s="18">
        <v>1500000</v>
      </c>
      <c r="D37" s="18" t="s">
        <v>39</v>
      </c>
      <c r="E37" s="19">
        <v>3.3999999999999998E-3</v>
      </c>
      <c r="F37" s="18">
        <f>IF(ISBLANK(E37),"", PRODUCT(C37,E37))</f>
        <v>5100</v>
      </c>
      <c r="G37" s="20" t="s">
        <v>218</v>
      </c>
      <c r="H37" s="26"/>
      <c r="I37" s="12"/>
      <c r="J37" s="12"/>
    </row>
    <row r="38" spans="1:10" ht="45" x14ac:dyDescent="0.25">
      <c r="A38" s="18" t="s">
        <v>40</v>
      </c>
      <c r="B38" s="18" t="s">
        <v>41</v>
      </c>
      <c r="C38" s="18"/>
      <c r="D38" s="18"/>
      <c r="E38" s="18"/>
      <c r="F38" s="18"/>
      <c r="G38" s="18"/>
      <c r="H38" s="29" t="s">
        <v>220</v>
      </c>
      <c r="I38" s="12"/>
      <c r="J38" s="12"/>
    </row>
    <row r="39" spans="1:10" ht="180" x14ac:dyDescent="0.25">
      <c r="A39" s="18" t="s">
        <v>42</v>
      </c>
      <c r="B39" s="26" t="s">
        <v>43</v>
      </c>
      <c r="C39" s="26"/>
      <c r="D39" s="26"/>
      <c r="E39" s="18"/>
      <c r="F39" s="18"/>
      <c r="G39" s="18"/>
      <c r="H39" s="29" t="s">
        <v>219</v>
      </c>
      <c r="I39" s="12"/>
      <c r="J39" s="12"/>
    </row>
    <row r="40" spans="1:10" ht="30" x14ac:dyDescent="0.25">
      <c r="A40" s="18" t="s">
        <v>44</v>
      </c>
      <c r="B40" s="18" t="s">
        <v>45</v>
      </c>
      <c r="C40" s="18"/>
      <c r="D40" s="18"/>
      <c r="E40" s="18"/>
      <c r="F40" s="18"/>
      <c r="G40" s="18"/>
      <c r="H40" s="29" t="s">
        <v>221</v>
      </c>
      <c r="I40" s="12"/>
      <c r="J40" s="12"/>
    </row>
    <row r="41" spans="1:10" ht="45" x14ac:dyDescent="0.25">
      <c r="A41" s="18" t="s">
        <v>46</v>
      </c>
      <c r="B41" s="18" t="s">
        <v>47</v>
      </c>
      <c r="C41" s="18"/>
      <c r="D41" s="18"/>
      <c r="E41" s="18"/>
      <c r="F41" s="18"/>
      <c r="G41" s="18"/>
      <c r="H41" s="29" t="s">
        <v>222</v>
      </c>
      <c r="I41" s="12"/>
      <c r="J41" s="12"/>
    </row>
    <row r="42" spans="1:10" x14ac:dyDescent="0.25">
      <c r="A42" s="18" t="s">
        <v>48</v>
      </c>
      <c r="B42" s="18" t="s">
        <v>49</v>
      </c>
      <c r="C42" s="18"/>
      <c r="D42" s="18"/>
      <c r="E42" s="18"/>
      <c r="F42" s="18"/>
      <c r="G42" s="18"/>
      <c r="H42" s="29" t="s">
        <v>223</v>
      </c>
      <c r="I42" s="12"/>
      <c r="J42" s="12"/>
    </row>
    <row r="43" spans="1:10" x14ac:dyDescent="0.25">
      <c r="E43" s="17" t="s">
        <v>50</v>
      </c>
      <c r="F43" s="17">
        <f>IF((COUNT(C37:C42)&lt;&gt;COUNT(F37:F42)),"", ROUND(SUM(F37:F42),2))</f>
        <v>5100</v>
      </c>
      <c r="G43" s="15" t="str">
        <f>IF((COUNT(C37:C42)&lt;&gt;COUNT(F37:F42)),"Neužpildytos visų objektų kainos", "")</f>
        <v/>
      </c>
      <c r="H43" s="12"/>
      <c r="I43" s="12"/>
      <c r="J43" s="12"/>
    </row>
    <row r="44" spans="1:10" x14ac:dyDescent="0.25">
      <c r="C44" s="17" t="s">
        <v>51</v>
      </c>
      <c r="D44" s="20">
        <v>5</v>
      </c>
      <c r="E44" s="17" t="s">
        <v>52</v>
      </c>
      <c r="F44" s="17">
        <f>IF(OR(F43="",D44=""),"", ROUND(PRODUCT(D44,F43)/100,2))</f>
        <v>255</v>
      </c>
      <c r="G44" s="15" t="str">
        <f>IF(D44="", "Nurodykite taikomą PVM dydį", "")</f>
        <v/>
      </c>
      <c r="H44" s="12"/>
      <c r="I44" s="12"/>
      <c r="J44" s="12"/>
    </row>
    <row r="45" spans="1:10" x14ac:dyDescent="0.25">
      <c r="E45" s="17" t="s">
        <v>53</v>
      </c>
      <c r="F45" s="17">
        <f>IF(ISBLANK(F44), "", ROUND(SUM(F43:F44),2))</f>
        <v>5355</v>
      </c>
      <c r="H45" s="12"/>
      <c r="I45" s="12"/>
      <c r="J45" s="12"/>
    </row>
    <row r="46" spans="1:10" x14ac:dyDescent="0.25">
      <c r="H46" s="12"/>
      <c r="I46" s="12"/>
      <c r="J46" s="12"/>
    </row>
    <row r="47" spans="1:10" x14ac:dyDescent="0.25">
      <c r="H47" s="12"/>
      <c r="I47" s="12"/>
      <c r="J47" s="12"/>
    </row>
    <row r="48" spans="1:10" x14ac:dyDescent="0.25">
      <c r="H48" s="12"/>
      <c r="I48" s="12"/>
      <c r="J48" s="12"/>
    </row>
    <row r="49" spans="1:10" x14ac:dyDescent="0.25">
      <c r="A49" s="13" t="s">
        <v>54</v>
      </c>
      <c r="B49" s="13" t="s">
        <v>55</v>
      </c>
      <c r="H49" s="12"/>
      <c r="I49" s="12"/>
      <c r="J49" s="12"/>
    </row>
    <row r="50" spans="1:10" x14ac:dyDescent="0.25">
      <c r="H50" s="12"/>
      <c r="I50" s="12"/>
      <c r="J50" s="12"/>
    </row>
    <row r="51" spans="1:10" x14ac:dyDescent="0.25">
      <c r="A51" s="13" t="s">
        <v>28</v>
      </c>
      <c r="H51" s="12"/>
      <c r="I51" s="12"/>
      <c r="J51" s="12"/>
    </row>
    <row r="52" spans="1:10" ht="154.5" customHeight="1" x14ac:dyDescent="0.25">
      <c r="A52" s="17" t="s">
        <v>29</v>
      </c>
      <c r="B52" s="17" t="s">
        <v>30</v>
      </c>
      <c r="C52" s="17" t="s">
        <v>31</v>
      </c>
      <c r="D52" s="17" t="s">
        <v>32</v>
      </c>
      <c r="E52" s="17" t="s">
        <v>33</v>
      </c>
      <c r="F52" s="17" t="s">
        <v>34</v>
      </c>
      <c r="G52" s="28" t="s">
        <v>207</v>
      </c>
      <c r="H52" s="28" t="s">
        <v>206</v>
      </c>
      <c r="I52" s="12"/>
      <c r="J52" s="12"/>
    </row>
    <row r="53" spans="1:10" x14ac:dyDescent="0.25">
      <c r="A53" s="17" t="s">
        <v>56</v>
      </c>
      <c r="B53" s="17" t="s">
        <v>57</v>
      </c>
      <c r="C53" s="18"/>
      <c r="D53" s="18"/>
      <c r="E53" s="18"/>
      <c r="F53" s="18"/>
      <c r="G53" s="18"/>
      <c r="H53" s="26"/>
      <c r="I53" s="12"/>
      <c r="J53" s="12"/>
    </row>
    <row r="54" spans="1:10" x14ac:dyDescent="0.25">
      <c r="A54" s="18" t="s">
        <v>58</v>
      </c>
      <c r="B54" s="18" t="s">
        <v>59</v>
      </c>
      <c r="C54" s="18">
        <v>800000</v>
      </c>
      <c r="D54" s="18" t="s">
        <v>39</v>
      </c>
      <c r="E54" s="19">
        <v>4.1999999999999997E-3</v>
      </c>
      <c r="F54" s="18">
        <f>IF(ISBLANK(E54),"", PRODUCT(C54,E54))</f>
        <v>3360</v>
      </c>
      <c r="G54" s="20" t="s">
        <v>224</v>
      </c>
      <c r="H54" s="26"/>
      <c r="I54" s="12"/>
      <c r="J54" s="12"/>
    </row>
    <row r="55" spans="1:10" ht="45" x14ac:dyDescent="0.25">
      <c r="A55" s="18" t="s">
        <v>60</v>
      </c>
      <c r="B55" s="18" t="s">
        <v>61</v>
      </c>
      <c r="C55" s="18"/>
      <c r="D55" s="18"/>
      <c r="E55" s="18"/>
      <c r="F55" s="18"/>
      <c r="G55" s="18"/>
      <c r="H55" s="29" t="s">
        <v>226</v>
      </c>
      <c r="I55" s="12"/>
      <c r="J55" s="12"/>
    </row>
    <row r="56" spans="1:10" ht="195" x14ac:dyDescent="0.25">
      <c r="A56" s="18" t="s">
        <v>62</v>
      </c>
      <c r="B56" s="26" t="s">
        <v>63</v>
      </c>
      <c r="C56" s="26"/>
      <c r="D56" s="26"/>
      <c r="E56" s="26"/>
      <c r="F56" s="18"/>
      <c r="G56" s="18"/>
      <c r="H56" s="29" t="s">
        <v>225</v>
      </c>
      <c r="I56" s="12"/>
      <c r="J56" s="12"/>
    </row>
    <row r="57" spans="1:10" ht="30" x14ac:dyDescent="0.25">
      <c r="A57" s="18" t="s">
        <v>64</v>
      </c>
      <c r="B57" s="18" t="s">
        <v>45</v>
      </c>
      <c r="C57" s="18"/>
      <c r="D57" s="18"/>
      <c r="E57" s="18"/>
      <c r="F57" s="18"/>
      <c r="G57" s="18"/>
      <c r="H57" s="29" t="s">
        <v>227</v>
      </c>
      <c r="I57" s="12"/>
      <c r="J57" s="12"/>
    </row>
    <row r="58" spans="1:10" ht="45" x14ac:dyDescent="0.25">
      <c r="A58" s="18" t="s">
        <v>65</v>
      </c>
      <c r="B58" s="18" t="s">
        <v>47</v>
      </c>
      <c r="C58" s="18"/>
      <c r="D58" s="18"/>
      <c r="E58" s="18"/>
      <c r="F58" s="18"/>
      <c r="G58" s="18"/>
      <c r="H58" s="29" t="s">
        <v>228</v>
      </c>
      <c r="I58" s="12"/>
      <c r="J58" s="12"/>
    </row>
    <row r="59" spans="1:10" x14ac:dyDescent="0.25">
      <c r="A59" s="18" t="s">
        <v>66</v>
      </c>
      <c r="B59" s="18" t="s">
        <v>49</v>
      </c>
      <c r="C59" s="18"/>
      <c r="D59" s="18"/>
      <c r="E59" s="18"/>
      <c r="F59" s="18"/>
      <c r="G59" s="18"/>
      <c r="H59" s="29" t="s">
        <v>223</v>
      </c>
      <c r="I59" s="12"/>
      <c r="J59" s="12"/>
    </row>
    <row r="60" spans="1:10" x14ac:dyDescent="0.25">
      <c r="E60" s="17" t="s">
        <v>50</v>
      </c>
      <c r="F60" s="17">
        <f>IF((COUNT(C54:C59)&lt;&gt;COUNT(F54:F59)),"", ROUND(SUM(F54:F59),2))</f>
        <v>3360</v>
      </c>
      <c r="G60" s="15" t="str">
        <f>IF((COUNT(C54:C59)&lt;&gt;COUNT(F54:F59)),"Neužpildytos visų objektų kainos", "")</f>
        <v/>
      </c>
      <c r="H60" s="12"/>
      <c r="I60" s="12"/>
      <c r="J60" s="12"/>
    </row>
    <row r="61" spans="1:10" x14ac:dyDescent="0.25">
      <c r="C61" s="17" t="s">
        <v>51</v>
      </c>
      <c r="D61" s="20">
        <v>5</v>
      </c>
      <c r="E61" s="17" t="s">
        <v>52</v>
      </c>
      <c r="F61" s="17">
        <f>IF(OR(F60="",D61=""),"", ROUND(PRODUCT(D61,F60)/100,2))</f>
        <v>168</v>
      </c>
      <c r="G61" s="15" t="str">
        <f>IF(D61="", "Nurodykite taikomą PVM dydį", "")</f>
        <v/>
      </c>
      <c r="H61" s="12"/>
      <c r="I61" s="12"/>
      <c r="J61" s="12"/>
    </row>
    <row r="62" spans="1:10" x14ac:dyDescent="0.25">
      <c r="E62" s="17" t="s">
        <v>53</v>
      </c>
      <c r="F62" s="17">
        <f>IF(ISBLANK(F61), "", ROUND(SUM(F60:F61),2))</f>
        <v>3528</v>
      </c>
      <c r="H62" s="12"/>
      <c r="I62" s="12"/>
      <c r="J62" s="12"/>
    </row>
    <row r="63" spans="1:10" x14ac:dyDescent="0.25">
      <c r="H63" s="12"/>
      <c r="I63" s="12"/>
      <c r="J63" s="12"/>
    </row>
    <row r="64" spans="1:10" x14ac:dyDescent="0.25">
      <c r="H64" s="12"/>
      <c r="I64" s="12"/>
      <c r="J64" s="12"/>
    </row>
    <row r="65" spans="1:10" x14ac:dyDescent="0.25">
      <c r="H65" s="12"/>
      <c r="I65" s="12"/>
      <c r="J65" s="12"/>
    </row>
    <row r="66" spans="1:10" x14ac:dyDescent="0.25">
      <c r="A66" s="13" t="s">
        <v>67</v>
      </c>
      <c r="B66" s="13" t="s">
        <v>68</v>
      </c>
      <c r="H66" s="12"/>
      <c r="I66" s="12"/>
      <c r="J66" s="12"/>
    </row>
    <row r="67" spans="1:10" x14ac:dyDescent="0.25">
      <c r="H67" s="12"/>
      <c r="I67" s="12"/>
      <c r="J67" s="12"/>
    </row>
    <row r="68" spans="1:10" x14ac:dyDescent="0.25">
      <c r="A68" s="13" t="s">
        <v>28</v>
      </c>
      <c r="H68" s="12"/>
      <c r="I68" s="12"/>
      <c r="J68" s="12"/>
    </row>
    <row r="69" spans="1:10" ht="150.75" customHeight="1" x14ac:dyDescent="0.25">
      <c r="A69" s="17" t="s">
        <v>29</v>
      </c>
      <c r="B69" s="17" t="s">
        <v>30</v>
      </c>
      <c r="C69" s="17" t="s">
        <v>31</v>
      </c>
      <c r="D69" s="17" t="s">
        <v>32</v>
      </c>
      <c r="E69" s="17" t="s">
        <v>33</v>
      </c>
      <c r="F69" s="17" t="s">
        <v>34</v>
      </c>
      <c r="G69" s="28" t="s">
        <v>207</v>
      </c>
      <c r="H69" s="28" t="s">
        <v>206</v>
      </c>
      <c r="I69" s="12"/>
      <c r="J69" s="12"/>
    </row>
    <row r="70" spans="1:10" x14ac:dyDescent="0.25">
      <c r="A70" s="17" t="s">
        <v>69</v>
      </c>
      <c r="B70" s="17" t="s">
        <v>70</v>
      </c>
      <c r="C70" s="18"/>
      <c r="D70" s="18"/>
      <c r="E70" s="18"/>
      <c r="F70" s="18"/>
      <c r="G70" s="18"/>
      <c r="H70" s="26"/>
      <c r="I70" s="12"/>
      <c r="J70" s="12"/>
    </row>
    <row r="71" spans="1:10" x14ac:dyDescent="0.25">
      <c r="A71" s="18" t="s">
        <v>71</v>
      </c>
      <c r="B71" s="18" t="s">
        <v>72</v>
      </c>
      <c r="C71" s="18">
        <v>2000000</v>
      </c>
      <c r="D71" s="18" t="s">
        <v>39</v>
      </c>
      <c r="E71" s="19"/>
      <c r="F71" s="18" t="str">
        <f>IF(ISBLANK(E71),"", PRODUCT(C71,E71))</f>
        <v/>
      </c>
      <c r="G71" s="20"/>
      <c r="H71" s="26"/>
      <c r="I71" s="12"/>
      <c r="J71" s="12"/>
    </row>
    <row r="72" spans="1:10" x14ac:dyDescent="0.25">
      <c r="A72" s="18" t="s">
        <v>73</v>
      </c>
      <c r="B72" s="18" t="s">
        <v>74</v>
      </c>
      <c r="C72" s="18"/>
      <c r="D72" s="18"/>
      <c r="E72" s="18"/>
      <c r="F72" s="18"/>
      <c r="G72" s="18"/>
      <c r="H72" s="29"/>
      <c r="I72" s="12"/>
      <c r="J72" s="12"/>
    </row>
    <row r="73" spans="1:10" ht="30" x14ac:dyDescent="0.25">
      <c r="A73" s="18" t="s">
        <v>75</v>
      </c>
      <c r="B73" s="26" t="s">
        <v>76</v>
      </c>
      <c r="C73" s="26"/>
      <c r="D73" s="26"/>
      <c r="E73" s="26"/>
      <c r="F73" s="18"/>
      <c r="G73" s="18"/>
      <c r="H73" s="29"/>
      <c r="I73" s="12"/>
      <c r="J73" s="12"/>
    </row>
    <row r="74" spans="1:10" x14ac:dyDescent="0.25">
      <c r="A74" s="18" t="s">
        <v>77</v>
      </c>
      <c r="B74" s="18" t="s">
        <v>45</v>
      </c>
      <c r="C74" s="18"/>
      <c r="D74" s="18"/>
      <c r="E74" s="18"/>
      <c r="F74" s="18"/>
      <c r="G74" s="18"/>
      <c r="H74" s="29"/>
      <c r="I74" s="12"/>
      <c r="J74" s="12"/>
    </row>
    <row r="75" spans="1:10" x14ac:dyDescent="0.25">
      <c r="A75" s="18" t="s">
        <v>78</v>
      </c>
      <c r="B75" s="18" t="s">
        <v>47</v>
      </c>
      <c r="C75" s="18"/>
      <c r="D75" s="18"/>
      <c r="E75" s="18"/>
      <c r="F75" s="18"/>
      <c r="G75" s="18"/>
      <c r="H75" s="29"/>
      <c r="I75" s="12"/>
      <c r="J75" s="12"/>
    </row>
    <row r="76" spans="1:10" x14ac:dyDescent="0.25">
      <c r="A76" s="18" t="s">
        <v>79</v>
      </c>
      <c r="B76" s="18" t="s">
        <v>49</v>
      </c>
      <c r="C76" s="18"/>
      <c r="D76" s="18"/>
      <c r="E76" s="18"/>
      <c r="F76" s="18"/>
      <c r="G76" s="18"/>
      <c r="H76" s="29"/>
      <c r="I76" s="12"/>
      <c r="J76" s="12"/>
    </row>
    <row r="77" spans="1:10" x14ac:dyDescent="0.25">
      <c r="E77" s="17" t="s">
        <v>50</v>
      </c>
      <c r="F77" s="17" t="str">
        <f>IF((COUNT(C71:C76)&lt;&gt;COUNT(F71:F76)),"", ROUND(SUM(F71:F76),2))</f>
        <v/>
      </c>
      <c r="G77" s="15" t="str">
        <f>IF((COUNT(C71:C76)&lt;&gt;COUNT(F71:F76)),"Neužpildytos visų objektų kainos", "")</f>
        <v>Neužpildytos visų objektų kainos</v>
      </c>
      <c r="H77" s="12"/>
      <c r="I77" s="12"/>
      <c r="J77" s="12"/>
    </row>
    <row r="78" spans="1:10" x14ac:dyDescent="0.25">
      <c r="C78" s="17" t="s">
        <v>51</v>
      </c>
      <c r="D78" s="20"/>
      <c r="E78" s="17" t="s">
        <v>52</v>
      </c>
      <c r="F78" s="17" t="str">
        <f>IF(OR(F77="",D78=""),"", ROUND(PRODUCT(D78,F77)/100,2))</f>
        <v/>
      </c>
      <c r="G78" s="15" t="str">
        <f>IF(D78="", "Nurodykite taikomą PVM dydį", "")</f>
        <v>Nurodykite taikomą PVM dydį</v>
      </c>
      <c r="H78" s="12"/>
      <c r="I78" s="12"/>
      <c r="J78" s="12"/>
    </row>
    <row r="79" spans="1:10" x14ac:dyDescent="0.25">
      <c r="E79" s="17" t="s">
        <v>53</v>
      </c>
      <c r="F79" s="17">
        <f>IF(ISBLANK(F78), "", ROUND(SUM(F77:F78),2))</f>
        <v>0</v>
      </c>
      <c r="H79" s="12"/>
      <c r="I79" s="12"/>
      <c r="J79" s="12"/>
    </row>
    <row r="80" spans="1:10" x14ac:dyDescent="0.25">
      <c r="H80" s="12"/>
      <c r="I80" s="12"/>
      <c r="J80" s="12"/>
    </row>
    <row r="81" spans="1:10" x14ac:dyDescent="0.25">
      <c r="H81" s="12"/>
      <c r="I81" s="12"/>
      <c r="J81" s="12"/>
    </row>
    <row r="82" spans="1:10" x14ac:dyDescent="0.25">
      <c r="H82" s="12"/>
      <c r="I82" s="12"/>
      <c r="J82" s="12"/>
    </row>
    <row r="83" spans="1:10" x14ac:dyDescent="0.25">
      <c r="A83" s="13" t="s">
        <v>80</v>
      </c>
      <c r="B83" s="13" t="s">
        <v>81</v>
      </c>
      <c r="H83" s="12"/>
      <c r="I83" s="12"/>
      <c r="J83" s="12"/>
    </row>
    <row r="84" spans="1:10" x14ac:dyDescent="0.25">
      <c r="H84" s="12"/>
      <c r="I84" s="12"/>
      <c r="J84" s="12"/>
    </row>
    <row r="85" spans="1:10" x14ac:dyDescent="0.25">
      <c r="A85" s="13" t="s">
        <v>28</v>
      </c>
      <c r="H85" s="12"/>
      <c r="I85" s="12"/>
      <c r="J85" s="12"/>
    </row>
    <row r="86" spans="1:10" ht="143.25" customHeight="1" x14ac:dyDescent="0.25">
      <c r="A86" s="17" t="s">
        <v>29</v>
      </c>
      <c r="B86" s="17" t="s">
        <v>30</v>
      </c>
      <c r="C86" s="17" t="s">
        <v>31</v>
      </c>
      <c r="D86" s="17" t="s">
        <v>32</v>
      </c>
      <c r="E86" s="17" t="s">
        <v>33</v>
      </c>
      <c r="F86" s="17" t="s">
        <v>34</v>
      </c>
      <c r="G86" s="28" t="s">
        <v>207</v>
      </c>
      <c r="H86" s="28" t="s">
        <v>206</v>
      </c>
      <c r="I86" s="12"/>
      <c r="J86" s="12"/>
    </row>
    <row r="87" spans="1:10" x14ac:dyDescent="0.25">
      <c r="A87" s="17" t="s">
        <v>82</v>
      </c>
      <c r="B87" s="17" t="s">
        <v>83</v>
      </c>
      <c r="C87" s="18"/>
      <c r="D87" s="18"/>
      <c r="E87" s="18"/>
      <c r="F87" s="18"/>
      <c r="G87" s="18"/>
      <c r="H87" s="26"/>
      <c r="I87" s="12"/>
      <c r="J87" s="12"/>
    </row>
    <row r="88" spans="1:10" x14ac:dyDescent="0.25">
      <c r="A88" s="18" t="s">
        <v>84</v>
      </c>
      <c r="B88" s="18" t="s">
        <v>85</v>
      </c>
      <c r="C88" s="18">
        <v>1700000</v>
      </c>
      <c r="D88" s="18" t="s">
        <v>39</v>
      </c>
      <c r="E88" s="19">
        <v>4.5999999999999999E-3</v>
      </c>
      <c r="F88" s="18">
        <f>IF(ISBLANK(E88),"", PRODUCT(C88,E88))</f>
        <v>7820</v>
      </c>
      <c r="G88" s="20" t="s">
        <v>229</v>
      </c>
      <c r="H88" s="26"/>
      <c r="I88" s="12"/>
      <c r="J88" s="12"/>
    </row>
    <row r="89" spans="1:10" ht="45" x14ac:dyDescent="0.25">
      <c r="A89" s="18" t="s">
        <v>86</v>
      </c>
      <c r="B89" s="18" t="s">
        <v>87</v>
      </c>
      <c r="C89" s="18"/>
      <c r="D89" s="18"/>
      <c r="E89" s="18"/>
      <c r="F89" s="18"/>
      <c r="G89" s="18"/>
      <c r="H89" s="29" t="s">
        <v>232</v>
      </c>
      <c r="I89" s="12"/>
      <c r="J89" s="12"/>
    </row>
    <row r="90" spans="1:10" ht="255" x14ac:dyDescent="0.25">
      <c r="A90" s="18" t="s">
        <v>88</v>
      </c>
      <c r="B90" s="26" t="s">
        <v>89</v>
      </c>
      <c r="C90" s="26"/>
      <c r="D90" s="26"/>
      <c r="E90" s="18"/>
      <c r="F90" s="18"/>
      <c r="G90" s="18"/>
      <c r="H90" s="29" t="s">
        <v>233</v>
      </c>
      <c r="I90" s="12"/>
      <c r="J90" s="12"/>
    </row>
    <row r="91" spans="1:10" ht="30" x14ac:dyDescent="0.25">
      <c r="A91" s="18" t="s">
        <v>90</v>
      </c>
      <c r="B91" s="18" t="s">
        <v>45</v>
      </c>
      <c r="C91" s="18"/>
      <c r="D91" s="18"/>
      <c r="E91" s="18"/>
      <c r="F91" s="18"/>
      <c r="G91" s="18"/>
      <c r="H91" s="29" t="s">
        <v>230</v>
      </c>
      <c r="I91" s="12"/>
      <c r="J91" s="12"/>
    </row>
    <row r="92" spans="1:10" ht="45" x14ac:dyDescent="0.25">
      <c r="A92" s="18" t="s">
        <v>91</v>
      </c>
      <c r="B92" s="18" t="s">
        <v>47</v>
      </c>
      <c r="C92" s="18"/>
      <c r="D92" s="18"/>
      <c r="E92" s="18"/>
      <c r="F92" s="18"/>
      <c r="G92" s="18"/>
      <c r="H92" s="29" t="s">
        <v>231</v>
      </c>
      <c r="I92" s="12"/>
      <c r="J92" s="12"/>
    </row>
    <row r="93" spans="1:10" x14ac:dyDescent="0.25">
      <c r="A93" s="18" t="s">
        <v>92</v>
      </c>
      <c r="B93" s="18" t="s">
        <v>49</v>
      </c>
      <c r="C93" s="18"/>
      <c r="D93" s="18"/>
      <c r="E93" s="18"/>
      <c r="F93" s="18"/>
      <c r="G93" s="18"/>
      <c r="H93" s="29" t="s">
        <v>223</v>
      </c>
      <c r="I93" s="12"/>
      <c r="J93" s="12"/>
    </row>
    <row r="94" spans="1:10" x14ac:dyDescent="0.25">
      <c r="E94" s="17" t="s">
        <v>50</v>
      </c>
      <c r="F94" s="17">
        <f>IF((COUNT(C88:C93)&lt;&gt;COUNT(F88:F93)),"", ROUND(SUM(F88:F93),2))</f>
        <v>7820</v>
      </c>
      <c r="G94" s="15" t="str">
        <f>IF((COUNT(C88:C93)&lt;&gt;COUNT(F88:F93)),"Neužpildytos visų objektų kainos", "")</f>
        <v/>
      </c>
      <c r="H94" s="12"/>
      <c r="I94" s="12"/>
      <c r="J94" s="12"/>
    </row>
    <row r="95" spans="1:10" x14ac:dyDescent="0.25">
      <c r="C95" s="17" t="s">
        <v>51</v>
      </c>
      <c r="D95" s="20">
        <v>5</v>
      </c>
      <c r="E95" s="17" t="s">
        <v>52</v>
      </c>
      <c r="F95" s="17">
        <f>IF(OR(F94="",D95=""),"", ROUND(PRODUCT(D95,F94)/100,2))</f>
        <v>391</v>
      </c>
      <c r="G95" s="15" t="str">
        <f>IF(D95="", "Nurodykite taikomą PVM dydį", "")</f>
        <v/>
      </c>
      <c r="H95" s="12"/>
      <c r="I95" s="12"/>
      <c r="J95" s="12"/>
    </row>
    <row r="96" spans="1:10" x14ac:dyDescent="0.25">
      <c r="E96" s="17" t="s">
        <v>53</v>
      </c>
      <c r="F96" s="17">
        <f>IF(ISBLANK(F95), "", ROUND(SUM(F94:F95),2))</f>
        <v>8211</v>
      </c>
      <c r="H96" s="12"/>
      <c r="I96" s="12"/>
      <c r="J96" s="12"/>
    </row>
    <row r="97" spans="1:10" x14ac:dyDescent="0.25">
      <c r="H97" s="12"/>
      <c r="I97" s="12"/>
      <c r="J97" s="12"/>
    </row>
    <row r="98" spans="1:10" x14ac:dyDescent="0.25">
      <c r="H98" s="12"/>
      <c r="I98" s="12"/>
      <c r="J98" s="12"/>
    </row>
    <row r="99" spans="1:10" x14ac:dyDescent="0.25">
      <c r="H99" s="12"/>
      <c r="I99" s="12"/>
      <c r="J99" s="12"/>
    </row>
    <row r="100" spans="1:10" x14ac:dyDescent="0.25">
      <c r="A100" s="13" t="s">
        <v>93</v>
      </c>
      <c r="B100" s="13" t="s">
        <v>94</v>
      </c>
      <c r="H100" s="12"/>
      <c r="I100" s="12"/>
      <c r="J100" s="12"/>
    </row>
    <row r="101" spans="1:10" x14ac:dyDescent="0.25">
      <c r="H101" s="12"/>
      <c r="I101" s="12"/>
      <c r="J101" s="12"/>
    </row>
    <row r="102" spans="1:10" x14ac:dyDescent="0.25">
      <c r="A102" s="13" t="s">
        <v>28</v>
      </c>
      <c r="H102" s="12"/>
      <c r="I102" s="12"/>
      <c r="J102" s="12"/>
    </row>
    <row r="103" spans="1:10" ht="136.5" customHeight="1" x14ac:dyDescent="0.25">
      <c r="A103" s="17" t="s">
        <v>29</v>
      </c>
      <c r="B103" s="17" t="s">
        <v>30</v>
      </c>
      <c r="C103" s="17" t="s">
        <v>31</v>
      </c>
      <c r="D103" s="17" t="s">
        <v>32</v>
      </c>
      <c r="E103" s="17" t="s">
        <v>33</v>
      </c>
      <c r="F103" s="17" t="s">
        <v>34</v>
      </c>
      <c r="G103" s="28" t="s">
        <v>207</v>
      </c>
      <c r="H103" s="28" t="s">
        <v>206</v>
      </c>
      <c r="I103" s="12"/>
      <c r="J103" s="12"/>
    </row>
    <row r="104" spans="1:10" x14ac:dyDescent="0.25">
      <c r="A104" s="17" t="s">
        <v>95</v>
      </c>
      <c r="B104" s="17" t="s">
        <v>96</v>
      </c>
      <c r="C104" s="18"/>
      <c r="D104" s="18"/>
      <c r="E104" s="18"/>
      <c r="F104" s="18"/>
      <c r="G104" s="18"/>
      <c r="H104" s="26"/>
      <c r="I104" s="12"/>
      <c r="J104" s="12"/>
    </row>
    <row r="105" spans="1:10" x14ac:dyDescent="0.25">
      <c r="A105" s="18" t="s">
        <v>97</v>
      </c>
      <c r="B105" s="18" t="s">
        <v>98</v>
      </c>
      <c r="C105" s="18">
        <v>1000000</v>
      </c>
      <c r="D105" s="18" t="s">
        <v>39</v>
      </c>
      <c r="E105" s="19">
        <v>5.5999999999999999E-3</v>
      </c>
      <c r="F105" s="18">
        <f>IF(ISBLANK(E105),"", PRODUCT(C105,E105))</f>
        <v>5600</v>
      </c>
      <c r="G105" s="20" t="s">
        <v>234</v>
      </c>
      <c r="H105" s="26"/>
      <c r="I105" s="12"/>
      <c r="J105" s="12"/>
    </row>
    <row r="106" spans="1:10" ht="45" x14ac:dyDescent="0.25">
      <c r="A106" s="18" t="s">
        <v>99</v>
      </c>
      <c r="B106" s="18" t="s">
        <v>87</v>
      </c>
      <c r="C106" s="18"/>
      <c r="D106" s="18"/>
      <c r="E106" s="18"/>
      <c r="F106" s="18"/>
      <c r="G106" s="18"/>
      <c r="H106" s="29" t="s">
        <v>237</v>
      </c>
      <c r="I106" s="12"/>
      <c r="J106" s="12"/>
    </row>
    <row r="107" spans="1:10" ht="285" x14ac:dyDescent="0.25">
      <c r="A107" s="18" t="s">
        <v>100</v>
      </c>
      <c r="B107" s="26" t="s">
        <v>101</v>
      </c>
      <c r="C107" s="26"/>
      <c r="D107" s="26"/>
      <c r="E107" s="26"/>
      <c r="F107" s="18"/>
      <c r="G107" s="18"/>
      <c r="H107" s="29" t="s">
        <v>238</v>
      </c>
      <c r="I107" s="12"/>
      <c r="J107" s="12"/>
    </row>
    <row r="108" spans="1:10" ht="45" x14ac:dyDescent="0.25">
      <c r="A108" s="18" t="s">
        <v>102</v>
      </c>
      <c r="B108" s="26" t="s">
        <v>45</v>
      </c>
      <c r="C108" s="26"/>
      <c r="D108" s="26"/>
      <c r="E108" s="26"/>
      <c r="F108" s="18"/>
      <c r="G108" s="18"/>
      <c r="H108" s="29" t="s">
        <v>235</v>
      </c>
      <c r="I108" s="12"/>
      <c r="J108" s="12"/>
    </row>
    <row r="109" spans="1:10" ht="45" x14ac:dyDescent="0.25">
      <c r="A109" s="18" t="s">
        <v>103</v>
      </c>
      <c r="B109" s="18" t="s">
        <v>47</v>
      </c>
      <c r="C109" s="18"/>
      <c r="D109" s="18"/>
      <c r="E109" s="18"/>
      <c r="F109" s="18"/>
      <c r="G109" s="18"/>
      <c r="H109" s="29" t="s">
        <v>236</v>
      </c>
      <c r="I109" s="12"/>
      <c r="J109" s="12"/>
    </row>
    <row r="110" spans="1:10" x14ac:dyDescent="0.25">
      <c r="A110" s="18" t="s">
        <v>104</v>
      </c>
      <c r="B110" s="18" t="s">
        <v>49</v>
      </c>
      <c r="C110" s="18"/>
      <c r="D110" s="18"/>
      <c r="E110" s="18"/>
      <c r="F110" s="18"/>
      <c r="G110" s="18"/>
      <c r="H110" s="29" t="s">
        <v>223</v>
      </c>
      <c r="I110" s="12"/>
      <c r="J110" s="12"/>
    </row>
    <row r="111" spans="1:10" x14ac:dyDescent="0.25">
      <c r="E111" s="17" t="s">
        <v>50</v>
      </c>
      <c r="F111" s="17">
        <f>IF((COUNT(C105:C110)&lt;&gt;COUNT(F105:F110)),"", ROUND(SUM(F105:F110),2))</f>
        <v>5600</v>
      </c>
      <c r="G111" s="15" t="str">
        <f>IF((COUNT(C105:C110)&lt;&gt;COUNT(F105:F110)),"Neužpildytos visų objektų kainos", "")</f>
        <v/>
      </c>
      <c r="H111" s="12"/>
      <c r="I111" s="12"/>
      <c r="J111" s="12"/>
    </row>
    <row r="112" spans="1:10" x14ac:dyDescent="0.25">
      <c r="C112" s="17" t="s">
        <v>51</v>
      </c>
      <c r="D112" s="20">
        <v>5</v>
      </c>
      <c r="E112" s="17" t="s">
        <v>52</v>
      </c>
      <c r="F112" s="17">
        <f>IF(OR(F111="",D112=""),"", ROUND(PRODUCT(D112,F111)/100,2))</f>
        <v>280</v>
      </c>
      <c r="G112" s="15" t="str">
        <f>IF(D112="", "Nurodykite taikomą PVM dydį", "")</f>
        <v/>
      </c>
      <c r="H112" s="12"/>
      <c r="I112" s="12"/>
      <c r="J112" s="12"/>
    </row>
    <row r="113" spans="1:10" x14ac:dyDescent="0.25">
      <c r="E113" s="17" t="s">
        <v>53</v>
      </c>
      <c r="F113" s="17">
        <f>IF(ISBLANK(F112), "", ROUND(SUM(F111:F112),2))</f>
        <v>5880</v>
      </c>
      <c r="H113" s="12"/>
      <c r="I113" s="12"/>
      <c r="J113" s="12"/>
    </row>
    <row r="114" spans="1:10" x14ac:dyDescent="0.25">
      <c r="H114" s="12"/>
      <c r="I114" s="12"/>
      <c r="J114" s="12"/>
    </row>
    <row r="115" spans="1:10" x14ac:dyDescent="0.25">
      <c r="H115" s="12"/>
      <c r="I115" s="12"/>
      <c r="J115" s="12"/>
    </row>
    <row r="116" spans="1:10" x14ac:dyDescent="0.25">
      <c r="H116" s="12"/>
      <c r="I116" s="12"/>
      <c r="J116" s="12"/>
    </row>
    <row r="117" spans="1:10" x14ac:dyDescent="0.25">
      <c r="A117" s="13" t="s">
        <v>105</v>
      </c>
      <c r="B117" s="13" t="s">
        <v>106</v>
      </c>
      <c r="H117" s="12"/>
      <c r="I117" s="12"/>
      <c r="J117" s="12"/>
    </row>
    <row r="118" spans="1:10" x14ac:dyDescent="0.25">
      <c r="H118" s="12"/>
      <c r="I118" s="12"/>
      <c r="J118" s="12"/>
    </row>
    <row r="119" spans="1:10" x14ac:dyDescent="0.25">
      <c r="A119" s="13" t="s">
        <v>28</v>
      </c>
      <c r="H119" s="12"/>
      <c r="I119" s="12"/>
      <c r="J119" s="12"/>
    </row>
    <row r="120" spans="1:10" ht="145.5" customHeight="1" x14ac:dyDescent="0.25">
      <c r="A120" s="17" t="s">
        <v>29</v>
      </c>
      <c r="B120" s="17" t="s">
        <v>30</v>
      </c>
      <c r="C120" s="17" t="s">
        <v>31</v>
      </c>
      <c r="D120" s="17" t="s">
        <v>32</v>
      </c>
      <c r="E120" s="17" t="s">
        <v>33</v>
      </c>
      <c r="F120" s="17" t="s">
        <v>34</v>
      </c>
      <c r="G120" s="28" t="s">
        <v>207</v>
      </c>
      <c r="H120" s="28" t="s">
        <v>206</v>
      </c>
      <c r="I120" s="12"/>
      <c r="J120" s="12"/>
    </row>
    <row r="121" spans="1:10" x14ac:dyDescent="0.25">
      <c r="A121" s="17" t="s">
        <v>107</v>
      </c>
      <c r="B121" s="17" t="s">
        <v>108</v>
      </c>
      <c r="C121" s="18"/>
      <c r="D121" s="18"/>
      <c r="E121" s="18"/>
      <c r="F121" s="18"/>
      <c r="G121" s="18"/>
      <c r="H121" s="26"/>
      <c r="I121" s="12"/>
      <c r="J121" s="12"/>
    </row>
    <row r="122" spans="1:10" x14ac:dyDescent="0.25">
      <c r="A122" s="18" t="s">
        <v>109</v>
      </c>
      <c r="B122" s="18" t="s">
        <v>110</v>
      </c>
      <c r="C122" s="18">
        <v>1000000</v>
      </c>
      <c r="D122" s="18" t="s">
        <v>39</v>
      </c>
      <c r="E122" s="19">
        <v>5.1000000000000004E-3</v>
      </c>
      <c r="F122" s="18">
        <f>IF(ISBLANK(E122),"", PRODUCT(C122,E122))</f>
        <v>5100</v>
      </c>
      <c r="G122" s="20" t="s">
        <v>239</v>
      </c>
      <c r="H122" s="26"/>
      <c r="I122" s="12"/>
      <c r="J122" s="12"/>
    </row>
    <row r="123" spans="1:10" ht="30" x14ac:dyDescent="0.25">
      <c r="A123" s="18" t="s">
        <v>111</v>
      </c>
      <c r="B123" s="18" t="s">
        <v>112</v>
      </c>
      <c r="C123" s="18"/>
      <c r="D123" s="18"/>
      <c r="E123" s="18"/>
      <c r="F123" s="18"/>
      <c r="G123" s="18"/>
      <c r="H123" s="29" t="s">
        <v>243</v>
      </c>
      <c r="I123" s="12"/>
      <c r="J123" s="12"/>
    </row>
    <row r="124" spans="1:10" ht="360" x14ac:dyDescent="0.25">
      <c r="A124" s="18" t="s">
        <v>113</v>
      </c>
      <c r="B124" s="26" t="s">
        <v>114</v>
      </c>
      <c r="C124" s="26"/>
      <c r="D124" s="26"/>
      <c r="E124" s="26"/>
      <c r="F124" s="26"/>
      <c r="G124" s="26"/>
      <c r="H124" s="29" t="s">
        <v>240</v>
      </c>
      <c r="I124" s="12"/>
      <c r="J124" s="12"/>
    </row>
    <row r="125" spans="1:10" ht="30" x14ac:dyDescent="0.25">
      <c r="A125" s="18" t="s">
        <v>115</v>
      </c>
      <c r="B125" s="26" t="s">
        <v>45</v>
      </c>
      <c r="C125" s="26"/>
      <c r="D125" s="26"/>
      <c r="E125" s="26"/>
      <c r="F125" s="26"/>
      <c r="G125" s="26"/>
      <c r="H125" s="29" t="s">
        <v>241</v>
      </c>
      <c r="I125" s="12"/>
      <c r="J125" s="12"/>
    </row>
    <row r="126" spans="1:10" ht="30" x14ac:dyDescent="0.25">
      <c r="A126" s="18" t="s">
        <v>116</v>
      </c>
      <c r="B126" s="18" t="s">
        <v>47</v>
      </c>
      <c r="C126" s="18"/>
      <c r="D126" s="18"/>
      <c r="E126" s="18"/>
      <c r="F126" s="18"/>
      <c r="G126" s="18"/>
      <c r="H126" s="29" t="s">
        <v>242</v>
      </c>
      <c r="I126" s="12"/>
      <c r="J126" s="12"/>
    </row>
    <row r="127" spans="1:10" x14ac:dyDescent="0.25">
      <c r="A127" s="18" t="s">
        <v>117</v>
      </c>
      <c r="B127" s="18" t="s">
        <v>49</v>
      </c>
      <c r="C127" s="18"/>
      <c r="D127" s="18"/>
      <c r="E127" s="18"/>
      <c r="F127" s="18"/>
      <c r="G127" s="18"/>
      <c r="H127" s="29" t="s">
        <v>223</v>
      </c>
      <c r="I127" s="12"/>
      <c r="J127" s="12"/>
    </row>
    <row r="128" spans="1:10" x14ac:dyDescent="0.25">
      <c r="E128" s="17" t="s">
        <v>50</v>
      </c>
      <c r="F128" s="17">
        <f>IF((COUNT(C122:C127)&lt;&gt;COUNT(F122:F127)),"", ROUND(SUM(F122:F127),2))</f>
        <v>5100</v>
      </c>
      <c r="G128" s="15" t="str">
        <f>IF((COUNT(C122:C127)&lt;&gt;COUNT(F122:F127)),"Neužpildytos visų objektų kainos", "")</f>
        <v/>
      </c>
      <c r="H128" s="12"/>
      <c r="I128" s="12"/>
      <c r="J128" s="12"/>
    </row>
    <row r="129" spans="1:10" x14ac:dyDescent="0.25">
      <c r="C129" s="17" t="s">
        <v>51</v>
      </c>
      <c r="D129" s="20">
        <v>5</v>
      </c>
      <c r="E129" s="17" t="s">
        <v>52</v>
      </c>
      <c r="F129" s="17">
        <f>IF(OR(F128="",D129=""),"", ROUND(PRODUCT(D129,F128)/100,2))</f>
        <v>255</v>
      </c>
      <c r="G129" s="15" t="str">
        <f>IF(D129="", "Nurodykite taikomą PVM dydį", "")</f>
        <v/>
      </c>
      <c r="H129" s="12"/>
      <c r="I129" s="12"/>
      <c r="J129" s="12"/>
    </row>
    <row r="130" spans="1:10" x14ac:dyDescent="0.25">
      <c r="E130" s="17" t="s">
        <v>53</v>
      </c>
      <c r="F130" s="17">
        <f>IF(ISBLANK(F129), "", ROUND(SUM(F128:F129),2))</f>
        <v>5355</v>
      </c>
      <c r="H130" s="12"/>
      <c r="I130" s="12"/>
      <c r="J130" s="12"/>
    </row>
    <row r="131" spans="1:10" x14ac:dyDescent="0.25">
      <c r="H131" s="12"/>
      <c r="I131" s="12"/>
      <c r="J131" s="12"/>
    </row>
    <row r="132" spans="1:10" x14ac:dyDescent="0.25">
      <c r="H132" s="12"/>
      <c r="I132" s="12"/>
      <c r="J132" s="12"/>
    </row>
    <row r="133" spans="1:10" x14ac:dyDescent="0.25">
      <c r="H133" s="12"/>
      <c r="I133" s="12"/>
      <c r="J133" s="12"/>
    </row>
    <row r="134" spans="1:10" x14ac:dyDescent="0.25">
      <c r="A134" s="13" t="s">
        <v>118</v>
      </c>
      <c r="B134" s="13" t="s">
        <v>119</v>
      </c>
      <c r="H134" s="12"/>
      <c r="I134" s="12"/>
      <c r="J134" s="12"/>
    </row>
    <row r="135" spans="1:10" x14ac:dyDescent="0.25">
      <c r="H135" s="12"/>
      <c r="I135" s="12"/>
      <c r="J135" s="12"/>
    </row>
    <row r="136" spans="1:10" x14ac:dyDescent="0.25">
      <c r="A136" s="13" t="s">
        <v>28</v>
      </c>
      <c r="H136" s="12"/>
      <c r="I136" s="12"/>
      <c r="J136" s="12"/>
    </row>
    <row r="137" spans="1:10" ht="165.75" customHeight="1" x14ac:dyDescent="0.25">
      <c r="A137" s="17" t="s">
        <v>29</v>
      </c>
      <c r="B137" s="17" t="s">
        <v>30</v>
      </c>
      <c r="C137" s="17" t="s">
        <v>31</v>
      </c>
      <c r="D137" s="17" t="s">
        <v>32</v>
      </c>
      <c r="E137" s="17" t="s">
        <v>33</v>
      </c>
      <c r="F137" s="17" t="s">
        <v>34</v>
      </c>
      <c r="G137" s="28" t="s">
        <v>207</v>
      </c>
      <c r="H137" s="28" t="s">
        <v>206</v>
      </c>
      <c r="I137" s="12"/>
      <c r="J137" s="12"/>
    </row>
    <row r="138" spans="1:10" x14ac:dyDescent="0.25">
      <c r="A138" s="17" t="s">
        <v>120</v>
      </c>
      <c r="B138" s="17" t="s">
        <v>121</v>
      </c>
      <c r="C138" s="18"/>
      <c r="D138" s="18"/>
      <c r="E138" s="18"/>
      <c r="F138" s="18"/>
      <c r="G138" s="18"/>
      <c r="H138" s="26"/>
      <c r="I138" s="12"/>
      <c r="J138" s="12"/>
    </row>
    <row r="139" spans="1:10" ht="30" x14ac:dyDescent="0.25">
      <c r="A139" s="18" t="s">
        <v>122</v>
      </c>
      <c r="B139" s="26" t="s">
        <v>123</v>
      </c>
      <c r="C139" s="26">
        <v>1300000</v>
      </c>
      <c r="D139" s="26" t="s">
        <v>39</v>
      </c>
      <c r="E139" s="27"/>
      <c r="F139" s="18" t="str">
        <f>IF(ISBLANK(E139),"", PRODUCT(C139,E139))</f>
        <v/>
      </c>
      <c r="G139" s="20"/>
      <c r="H139" s="26"/>
      <c r="I139" s="12"/>
      <c r="J139" s="12"/>
    </row>
    <row r="140" spans="1:10" x14ac:dyDescent="0.25">
      <c r="A140" s="18" t="s">
        <v>124</v>
      </c>
      <c r="B140" s="26" t="s">
        <v>125</v>
      </c>
      <c r="C140" s="26"/>
      <c r="D140" s="26"/>
      <c r="E140" s="26"/>
      <c r="F140" s="18"/>
      <c r="G140" s="18"/>
      <c r="H140" s="29"/>
      <c r="I140" s="12"/>
      <c r="J140" s="12"/>
    </row>
    <row r="141" spans="1:10" ht="45" x14ac:dyDescent="0.25">
      <c r="A141" s="18" t="s">
        <v>126</v>
      </c>
      <c r="B141" s="26" t="s">
        <v>127</v>
      </c>
      <c r="C141" s="26"/>
      <c r="D141" s="26"/>
      <c r="E141" s="26"/>
      <c r="F141" s="18"/>
      <c r="G141" s="18"/>
      <c r="H141" s="29"/>
      <c r="I141" s="12"/>
      <c r="J141" s="12"/>
    </row>
    <row r="142" spans="1:10" x14ac:dyDescent="0.25">
      <c r="A142" s="18" t="s">
        <v>128</v>
      </c>
      <c r="B142" s="26" t="s">
        <v>45</v>
      </c>
      <c r="C142" s="26"/>
      <c r="D142" s="26"/>
      <c r="E142" s="26"/>
      <c r="F142" s="18"/>
      <c r="G142" s="18"/>
      <c r="H142" s="29"/>
      <c r="I142" s="12"/>
      <c r="J142" s="12"/>
    </row>
    <row r="143" spans="1:10" x14ac:dyDescent="0.25">
      <c r="A143" s="18" t="s">
        <v>129</v>
      </c>
      <c r="B143" s="26" t="s">
        <v>47</v>
      </c>
      <c r="C143" s="26"/>
      <c r="D143" s="26"/>
      <c r="E143" s="26"/>
      <c r="F143" s="18"/>
      <c r="G143" s="18"/>
      <c r="H143" s="29"/>
      <c r="I143" s="12"/>
      <c r="J143" s="12"/>
    </row>
    <row r="144" spans="1:10" x14ac:dyDescent="0.25">
      <c r="A144" s="18" t="s">
        <v>130</v>
      </c>
      <c r="B144" s="18" t="s">
        <v>49</v>
      </c>
      <c r="C144" s="18"/>
      <c r="D144" s="18"/>
      <c r="E144" s="18"/>
      <c r="F144" s="18"/>
      <c r="G144" s="18"/>
      <c r="H144" s="29"/>
      <c r="I144" s="12"/>
      <c r="J144" s="12"/>
    </row>
    <row r="145" spans="1:10" x14ac:dyDescent="0.25">
      <c r="E145" s="17" t="s">
        <v>50</v>
      </c>
      <c r="F145" s="17" t="str">
        <f>IF((COUNT(C139:C144)&lt;&gt;COUNT(F139:F144)),"", ROUND(SUM(F139:F144),2))</f>
        <v/>
      </c>
      <c r="G145" s="15" t="str">
        <f>IF((COUNT(C139:C144)&lt;&gt;COUNT(F139:F144)),"Neužpildytos visų objektų kainos", "")</f>
        <v>Neužpildytos visų objektų kainos</v>
      </c>
      <c r="H145" s="12"/>
      <c r="I145" s="12"/>
      <c r="J145" s="12"/>
    </row>
    <row r="146" spans="1:10" x14ac:dyDescent="0.25">
      <c r="C146" s="17" t="s">
        <v>51</v>
      </c>
      <c r="D146" s="20"/>
      <c r="E146" s="17" t="s">
        <v>52</v>
      </c>
      <c r="F146" s="17" t="str">
        <f>IF(OR(F145="",D146=""),"", ROUND(PRODUCT(D146,F145)/100,2))</f>
        <v/>
      </c>
      <c r="G146" s="15" t="str">
        <f>IF(D146="", "Nurodykite taikomą PVM dydį", "")</f>
        <v>Nurodykite taikomą PVM dydį</v>
      </c>
      <c r="H146" s="12"/>
      <c r="I146" s="12"/>
      <c r="J146" s="12"/>
    </row>
    <row r="147" spans="1:10" x14ac:dyDescent="0.25">
      <c r="E147" s="17" t="s">
        <v>53</v>
      </c>
      <c r="F147" s="17">
        <f>IF(ISBLANK(F146), "", ROUND(SUM(F145:F146),2))</f>
        <v>0</v>
      </c>
      <c r="H147" s="12"/>
      <c r="I147" s="12"/>
      <c r="J147" s="12"/>
    </row>
    <row r="148" spans="1:10" x14ac:dyDescent="0.25">
      <c r="H148" s="12"/>
      <c r="I148" s="12"/>
      <c r="J148" s="12"/>
    </row>
    <row r="149" spans="1:10" x14ac:dyDescent="0.25">
      <c r="H149" s="12"/>
      <c r="I149" s="12"/>
      <c r="J149" s="12"/>
    </row>
    <row r="150" spans="1:10" x14ac:dyDescent="0.25">
      <c r="H150" s="12"/>
      <c r="I150" s="12"/>
      <c r="J150" s="12"/>
    </row>
    <row r="151" spans="1:10" x14ac:dyDescent="0.25">
      <c r="A151" s="13" t="s">
        <v>131</v>
      </c>
      <c r="B151" s="13" t="s">
        <v>132</v>
      </c>
      <c r="H151" s="12"/>
      <c r="I151" s="12"/>
      <c r="J151" s="12"/>
    </row>
    <row r="152" spans="1:10" x14ac:dyDescent="0.25">
      <c r="H152" s="12"/>
      <c r="I152" s="12"/>
      <c r="J152" s="12"/>
    </row>
    <row r="153" spans="1:10" x14ac:dyDescent="0.25">
      <c r="A153" s="13" t="s">
        <v>28</v>
      </c>
      <c r="H153" s="12"/>
      <c r="I153" s="12"/>
      <c r="J153" s="12"/>
    </row>
    <row r="154" spans="1:10" ht="147" customHeight="1" x14ac:dyDescent="0.25">
      <c r="A154" s="17" t="s">
        <v>29</v>
      </c>
      <c r="B154" s="17" t="s">
        <v>30</v>
      </c>
      <c r="C154" s="17" t="s">
        <v>31</v>
      </c>
      <c r="D154" s="17" t="s">
        <v>32</v>
      </c>
      <c r="E154" s="17" t="s">
        <v>33</v>
      </c>
      <c r="F154" s="17" t="s">
        <v>34</v>
      </c>
      <c r="G154" s="28" t="s">
        <v>207</v>
      </c>
      <c r="H154" s="28" t="s">
        <v>206</v>
      </c>
      <c r="I154" s="12"/>
      <c r="J154" s="12"/>
    </row>
    <row r="155" spans="1:10" x14ac:dyDescent="0.25">
      <c r="A155" s="17" t="s">
        <v>133</v>
      </c>
      <c r="B155" s="28" t="s">
        <v>134</v>
      </c>
      <c r="C155" s="26"/>
      <c r="D155" s="26"/>
      <c r="E155" s="26"/>
      <c r="F155" s="26"/>
      <c r="G155" s="18"/>
      <c r="H155" s="26"/>
      <c r="I155" s="12"/>
      <c r="J155" s="12"/>
    </row>
    <row r="156" spans="1:10" x14ac:dyDescent="0.25">
      <c r="A156" s="18" t="s">
        <v>135</v>
      </c>
      <c r="B156" s="26" t="s">
        <v>136</v>
      </c>
      <c r="C156" s="26">
        <v>1500000</v>
      </c>
      <c r="D156" s="26" t="s">
        <v>39</v>
      </c>
      <c r="E156" s="27"/>
      <c r="F156" s="26" t="str">
        <f>IF(ISBLANK(E156),"", PRODUCT(C156,E156))</f>
        <v/>
      </c>
      <c r="G156" s="20"/>
      <c r="H156" s="26"/>
      <c r="I156" s="12"/>
      <c r="J156" s="12"/>
    </row>
    <row r="157" spans="1:10" x14ac:dyDescent="0.25">
      <c r="A157" s="18" t="s">
        <v>137</v>
      </c>
      <c r="B157" s="26" t="s">
        <v>138</v>
      </c>
      <c r="C157" s="26"/>
      <c r="D157" s="26"/>
      <c r="E157" s="26"/>
      <c r="F157" s="26"/>
      <c r="G157" s="18"/>
      <c r="H157" s="29"/>
      <c r="I157" s="12"/>
      <c r="J157" s="12"/>
    </row>
    <row r="158" spans="1:10" ht="45" x14ac:dyDescent="0.25">
      <c r="A158" s="18" t="s">
        <v>139</v>
      </c>
      <c r="B158" s="26" t="s">
        <v>140</v>
      </c>
      <c r="C158" s="26"/>
      <c r="D158" s="26"/>
      <c r="E158" s="26"/>
      <c r="F158" s="26"/>
      <c r="G158" s="18"/>
      <c r="H158" s="29"/>
      <c r="I158" s="12"/>
      <c r="J158" s="12"/>
    </row>
    <row r="159" spans="1:10" x14ac:dyDescent="0.25">
      <c r="A159" s="18" t="s">
        <v>141</v>
      </c>
      <c r="B159" s="26" t="s">
        <v>45</v>
      </c>
      <c r="C159" s="26"/>
      <c r="D159" s="26"/>
      <c r="E159" s="26"/>
      <c r="F159" s="26"/>
      <c r="G159" s="18"/>
      <c r="H159" s="29"/>
      <c r="I159" s="12"/>
      <c r="J159" s="12"/>
    </row>
    <row r="160" spans="1:10" x14ac:dyDescent="0.25">
      <c r="A160" s="18" t="s">
        <v>142</v>
      </c>
      <c r="B160" s="26" t="s">
        <v>47</v>
      </c>
      <c r="C160" s="26"/>
      <c r="D160" s="26"/>
      <c r="E160" s="26"/>
      <c r="F160" s="26"/>
      <c r="G160" s="18"/>
      <c r="H160" s="29"/>
      <c r="I160" s="12"/>
      <c r="J160" s="12"/>
    </row>
    <row r="161" spans="1:10" x14ac:dyDescent="0.25">
      <c r="A161" s="18" t="s">
        <v>143</v>
      </c>
      <c r="B161" s="18" t="s">
        <v>49</v>
      </c>
      <c r="C161" s="18"/>
      <c r="D161" s="18"/>
      <c r="E161" s="18"/>
      <c r="F161" s="18"/>
      <c r="G161" s="18"/>
      <c r="H161" s="29"/>
      <c r="I161" s="12"/>
      <c r="J161" s="12"/>
    </row>
    <row r="162" spans="1:10" x14ac:dyDescent="0.25">
      <c r="E162" s="17" t="s">
        <v>50</v>
      </c>
      <c r="F162" s="17" t="str">
        <f>IF((COUNT(C156:C161)&lt;&gt;COUNT(F156:F161)),"", ROUND(SUM(F156:F161),2))</f>
        <v/>
      </c>
      <c r="G162" s="15" t="str">
        <f>IF((COUNT(C156:C161)&lt;&gt;COUNT(F156:F161)),"Neužpildytos visų objektų kainos", "")</f>
        <v>Neužpildytos visų objektų kainos</v>
      </c>
      <c r="H162" s="12"/>
      <c r="I162" s="12"/>
      <c r="J162" s="12"/>
    </row>
    <row r="163" spans="1:10" x14ac:dyDescent="0.25">
      <c r="C163" s="17" t="s">
        <v>51</v>
      </c>
      <c r="D163" s="20"/>
      <c r="E163" s="17" t="s">
        <v>52</v>
      </c>
      <c r="F163" s="17" t="str">
        <f>IF(OR(F162="",D163=""),"", ROUND(PRODUCT(D163,F162)/100,2))</f>
        <v/>
      </c>
      <c r="G163" s="15" t="str">
        <f>IF(D163="", "Nurodykite taikomą PVM dydį", "")</f>
        <v>Nurodykite taikomą PVM dydį</v>
      </c>
      <c r="H163" s="12"/>
      <c r="I163" s="12"/>
      <c r="J163" s="12"/>
    </row>
    <row r="164" spans="1:10" x14ac:dyDescent="0.25">
      <c r="E164" s="17" t="s">
        <v>53</v>
      </c>
      <c r="F164" s="17">
        <f>IF(ISBLANK(F163), "", ROUND(SUM(F162:F163),2))</f>
        <v>0</v>
      </c>
      <c r="H164" s="12"/>
      <c r="I164" s="12"/>
      <c r="J164" s="12"/>
    </row>
    <row r="165" spans="1:10" x14ac:dyDescent="0.25">
      <c r="H165" s="12"/>
      <c r="I165" s="12"/>
      <c r="J165" s="12"/>
    </row>
    <row r="166" spans="1:10" x14ac:dyDescent="0.25">
      <c r="H166" s="12"/>
      <c r="I166" s="12"/>
      <c r="J166" s="12"/>
    </row>
    <row r="167" spans="1:10" x14ac:dyDescent="0.25">
      <c r="H167" s="12"/>
      <c r="I167" s="12"/>
      <c r="J167" s="12"/>
    </row>
    <row r="168" spans="1:10" x14ac:dyDescent="0.25">
      <c r="A168" s="13" t="s">
        <v>144</v>
      </c>
      <c r="B168" s="13" t="s">
        <v>145</v>
      </c>
      <c r="H168" s="12"/>
      <c r="I168" s="12"/>
      <c r="J168" s="12"/>
    </row>
    <row r="169" spans="1:10" x14ac:dyDescent="0.25">
      <c r="H169" s="12"/>
      <c r="I169" s="12"/>
      <c r="J169" s="12"/>
    </row>
    <row r="170" spans="1:10" x14ac:dyDescent="0.25">
      <c r="A170" s="13" t="s">
        <v>28</v>
      </c>
      <c r="H170" s="12"/>
      <c r="I170" s="12"/>
      <c r="J170" s="12"/>
    </row>
    <row r="171" spans="1:10" ht="154.5" customHeight="1" x14ac:dyDescent="0.25">
      <c r="A171" s="17" t="s">
        <v>29</v>
      </c>
      <c r="B171" s="17" t="s">
        <v>30</v>
      </c>
      <c r="C171" s="17" t="s">
        <v>31</v>
      </c>
      <c r="D171" s="17" t="s">
        <v>32</v>
      </c>
      <c r="E171" s="17" t="s">
        <v>33</v>
      </c>
      <c r="F171" s="17" t="s">
        <v>34</v>
      </c>
      <c r="G171" s="28" t="s">
        <v>207</v>
      </c>
      <c r="H171" s="28" t="s">
        <v>206</v>
      </c>
      <c r="I171" s="12"/>
      <c r="J171" s="12"/>
    </row>
    <row r="172" spans="1:10" x14ac:dyDescent="0.25">
      <c r="A172" s="17" t="s">
        <v>146</v>
      </c>
      <c r="B172" s="17" t="s">
        <v>147</v>
      </c>
      <c r="C172" s="18"/>
      <c r="D172" s="18"/>
      <c r="E172" s="18"/>
      <c r="F172" s="18"/>
      <c r="G172" s="18"/>
      <c r="H172" s="26"/>
      <c r="I172" s="12"/>
      <c r="J172" s="12"/>
    </row>
    <row r="173" spans="1:10" x14ac:dyDescent="0.25">
      <c r="A173" s="18" t="s">
        <v>148</v>
      </c>
      <c r="B173" s="18" t="s">
        <v>149</v>
      </c>
      <c r="C173" s="18">
        <v>2000000</v>
      </c>
      <c r="D173" s="18" t="s">
        <v>39</v>
      </c>
      <c r="E173" s="19"/>
      <c r="F173" s="18" t="str">
        <f>IF(ISBLANK(E173),"", PRODUCT(C173,E173))</f>
        <v/>
      </c>
      <c r="G173" s="20"/>
      <c r="H173" s="26"/>
      <c r="I173" s="12"/>
      <c r="J173" s="12"/>
    </row>
    <row r="174" spans="1:10" x14ac:dyDescent="0.25">
      <c r="A174" s="18" t="s">
        <v>150</v>
      </c>
      <c r="B174" s="18" t="s">
        <v>151</v>
      </c>
      <c r="C174" s="18"/>
      <c r="D174" s="18"/>
      <c r="E174" s="18"/>
      <c r="F174" s="18"/>
      <c r="G174" s="18"/>
      <c r="H174" s="29"/>
      <c r="I174" s="12"/>
      <c r="J174" s="12"/>
    </row>
    <row r="175" spans="1:10" ht="45" x14ac:dyDescent="0.25">
      <c r="A175" s="18" t="s">
        <v>152</v>
      </c>
      <c r="B175" s="26" t="s">
        <v>153</v>
      </c>
      <c r="C175" s="26"/>
      <c r="D175" s="26"/>
      <c r="E175" s="26"/>
      <c r="F175" s="18"/>
      <c r="G175" s="18"/>
      <c r="H175" s="29"/>
      <c r="I175" s="12"/>
      <c r="J175" s="12"/>
    </row>
    <row r="176" spans="1:10" x14ac:dyDescent="0.25">
      <c r="A176" s="18" t="s">
        <v>154</v>
      </c>
      <c r="B176" s="18" t="s">
        <v>45</v>
      </c>
      <c r="C176" s="18"/>
      <c r="D176" s="18"/>
      <c r="E176" s="18"/>
      <c r="F176" s="18"/>
      <c r="G176" s="18"/>
      <c r="H176" s="29"/>
      <c r="I176" s="12"/>
      <c r="J176" s="12"/>
    </row>
    <row r="177" spans="1:10" x14ac:dyDescent="0.25">
      <c r="A177" s="18" t="s">
        <v>155</v>
      </c>
      <c r="B177" s="18" t="s">
        <v>47</v>
      </c>
      <c r="C177" s="18"/>
      <c r="D177" s="18"/>
      <c r="E177" s="18"/>
      <c r="F177" s="18"/>
      <c r="G177" s="18"/>
      <c r="H177" s="29"/>
      <c r="I177" s="12"/>
      <c r="J177" s="12"/>
    </row>
    <row r="178" spans="1:10" x14ac:dyDescent="0.25">
      <c r="A178" s="18" t="s">
        <v>156</v>
      </c>
      <c r="B178" s="18" t="s">
        <v>49</v>
      </c>
      <c r="C178" s="18"/>
      <c r="D178" s="18"/>
      <c r="E178" s="18"/>
      <c r="F178" s="18"/>
      <c r="G178" s="18"/>
      <c r="H178" s="29"/>
      <c r="I178" s="12"/>
      <c r="J178" s="12"/>
    </row>
    <row r="179" spans="1:10" x14ac:dyDescent="0.25">
      <c r="E179" s="17" t="s">
        <v>50</v>
      </c>
      <c r="F179" s="17" t="str">
        <f>IF((COUNT(C173:C178)&lt;&gt;COUNT(F173:F178)),"", ROUND(SUM(F173:F178),2))</f>
        <v/>
      </c>
      <c r="G179" s="15" t="str">
        <f>IF((COUNT(C173:C178)&lt;&gt;COUNT(F173:F178)),"Neužpildytos visų objektų kainos", "")</f>
        <v>Neužpildytos visų objektų kainos</v>
      </c>
      <c r="H179" s="12"/>
      <c r="I179" s="12"/>
      <c r="J179" s="12"/>
    </row>
    <row r="180" spans="1:10" x14ac:dyDescent="0.25">
      <c r="C180" s="17" t="s">
        <v>51</v>
      </c>
      <c r="D180" s="20"/>
      <c r="E180" s="17" t="s">
        <v>52</v>
      </c>
      <c r="F180" s="17" t="str">
        <f>IF(OR(F179="",D180=""),"", ROUND(PRODUCT(D180,F179)/100,2))</f>
        <v/>
      </c>
      <c r="G180" s="15" t="str">
        <f>IF(D180="", "Nurodykite taikomą PVM dydį", "")</f>
        <v>Nurodykite taikomą PVM dydį</v>
      </c>
      <c r="H180" s="12"/>
      <c r="I180" s="12"/>
      <c r="J180" s="12"/>
    </row>
    <row r="181" spans="1:10" x14ac:dyDescent="0.25">
      <c r="E181" s="17" t="s">
        <v>53</v>
      </c>
      <c r="F181" s="17">
        <f>IF(ISBLANK(F180), "", ROUND(SUM(F179:F180),2))</f>
        <v>0</v>
      </c>
      <c r="H181" s="12"/>
      <c r="I181" s="12"/>
      <c r="J181" s="12"/>
    </row>
    <row r="182" spans="1:10" x14ac:dyDescent="0.25">
      <c r="H182" s="12"/>
      <c r="I182" s="12"/>
      <c r="J182" s="12"/>
    </row>
    <row r="183" spans="1:10" x14ac:dyDescent="0.25">
      <c r="H183" s="12"/>
      <c r="I183" s="12"/>
      <c r="J183" s="12"/>
    </row>
    <row r="184" spans="1:10" x14ac:dyDescent="0.25">
      <c r="H184" s="12"/>
      <c r="I184" s="12"/>
      <c r="J184" s="12"/>
    </row>
    <row r="185" spans="1:10" x14ac:dyDescent="0.25">
      <c r="A185" s="13" t="s">
        <v>157</v>
      </c>
      <c r="B185" s="13" t="s">
        <v>158</v>
      </c>
      <c r="H185" s="12"/>
      <c r="I185" s="12"/>
      <c r="J185" s="12"/>
    </row>
    <row r="186" spans="1:10" x14ac:dyDescent="0.25">
      <c r="H186" s="12"/>
      <c r="I186" s="12"/>
      <c r="J186" s="12"/>
    </row>
    <row r="187" spans="1:10" x14ac:dyDescent="0.25">
      <c r="A187" s="13" t="s">
        <v>28</v>
      </c>
      <c r="H187" s="12"/>
      <c r="I187" s="12"/>
      <c r="J187" s="12"/>
    </row>
    <row r="188" spans="1:10" ht="142.5" customHeight="1" x14ac:dyDescent="0.25">
      <c r="A188" s="17" t="s">
        <v>29</v>
      </c>
      <c r="B188" s="17" t="s">
        <v>30</v>
      </c>
      <c r="C188" s="17" t="s">
        <v>31</v>
      </c>
      <c r="D188" s="17" t="s">
        <v>32</v>
      </c>
      <c r="E188" s="17" t="s">
        <v>33</v>
      </c>
      <c r="F188" s="17" t="s">
        <v>34</v>
      </c>
      <c r="G188" s="28" t="s">
        <v>207</v>
      </c>
      <c r="H188" s="28" t="s">
        <v>206</v>
      </c>
      <c r="I188" s="12"/>
      <c r="J188" s="12"/>
    </row>
    <row r="189" spans="1:10" x14ac:dyDescent="0.25">
      <c r="A189" s="17" t="s">
        <v>159</v>
      </c>
      <c r="B189" s="17" t="s">
        <v>160</v>
      </c>
      <c r="C189" s="18"/>
      <c r="D189" s="18"/>
      <c r="E189" s="18"/>
      <c r="F189" s="18"/>
      <c r="G189" s="18"/>
      <c r="H189" s="26"/>
      <c r="I189" s="12"/>
      <c r="J189" s="12"/>
    </row>
    <row r="190" spans="1:10" x14ac:dyDescent="0.25">
      <c r="A190" s="18" t="s">
        <v>161</v>
      </c>
      <c r="B190" s="18" t="s">
        <v>162</v>
      </c>
      <c r="C190" s="18">
        <v>1000000</v>
      </c>
      <c r="D190" s="18" t="s">
        <v>39</v>
      </c>
      <c r="E190" s="19"/>
      <c r="F190" s="18" t="str">
        <f>IF(ISBLANK(E190),"", PRODUCT(C190,E190))</f>
        <v/>
      </c>
      <c r="G190" s="20"/>
      <c r="H190" s="26"/>
      <c r="I190" s="12"/>
      <c r="J190" s="12"/>
    </row>
    <row r="191" spans="1:10" x14ac:dyDescent="0.25">
      <c r="A191" s="18" t="s">
        <v>163</v>
      </c>
      <c r="B191" s="26" t="s">
        <v>164</v>
      </c>
      <c r="C191" s="26"/>
      <c r="D191" s="26"/>
      <c r="E191" s="26"/>
      <c r="F191" s="26"/>
      <c r="G191" s="18"/>
      <c r="H191" s="29"/>
      <c r="I191" s="12"/>
      <c r="J191" s="12"/>
    </row>
    <row r="192" spans="1:10" ht="45" x14ac:dyDescent="0.25">
      <c r="A192" s="18" t="s">
        <v>165</v>
      </c>
      <c r="B192" s="26" t="s">
        <v>166</v>
      </c>
      <c r="C192" s="26"/>
      <c r="D192" s="26"/>
      <c r="E192" s="26"/>
      <c r="F192" s="26"/>
      <c r="G192" s="18"/>
      <c r="H192" s="29"/>
      <c r="I192" s="12"/>
      <c r="J192" s="12"/>
    </row>
    <row r="193" spans="1:10" x14ac:dyDescent="0.25">
      <c r="A193" s="18" t="s">
        <v>167</v>
      </c>
      <c r="B193" s="18" t="s">
        <v>168</v>
      </c>
      <c r="C193" s="18"/>
      <c r="D193" s="18"/>
      <c r="E193" s="18"/>
      <c r="F193" s="18"/>
      <c r="G193" s="18"/>
      <c r="H193" s="29"/>
      <c r="I193" s="12"/>
      <c r="J193" s="12"/>
    </row>
    <row r="194" spans="1:10" x14ac:dyDescent="0.25">
      <c r="A194" s="18" t="s">
        <v>169</v>
      </c>
      <c r="B194" s="18" t="s">
        <v>47</v>
      </c>
      <c r="C194" s="18"/>
      <c r="D194" s="18"/>
      <c r="E194" s="18"/>
      <c r="F194" s="18"/>
      <c r="G194" s="18"/>
      <c r="H194" s="29"/>
      <c r="I194" s="12"/>
      <c r="J194" s="12"/>
    </row>
    <row r="195" spans="1:10" x14ac:dyDescent="0.25">
      <c r="A195" s="18" t="s">
        <v>170</v>
      </c>
      <c r="B195" s="18" t="s">
        <v>49</v>
      </c>
      <c r="C195" s="18"/>
      <c r="D195" s="18"/>
      <c r="E195" s="18"/>
      <c r="F195" s="18"/>
      <c r="G195" s="18"/>
      <c r="H195" s="29"/>
      <c r="I195" s="12"/>
      <c r="J195" s="12"/>
    </row>
    <row r="196" spans="1:10" x14ac:dyDescent="0.25">
      <c r="E196" s="17" t="s">
        <v>50</v>
      </c>
      <c r="F196" s="17" t="str">
        <f>IF((COUNT(C190:C195)&lt;&gt;COUNT(F190:F195)),"", ROUND(SUM(F190:F195),2))</f>
        <v/>
      </c>
      <c r="G196" s="15" t="str">
        <f>IF((COUNT(C190:C195)&lt;&gt;COUNT(F190:F195)),"Neužpildytos visų objektų kainos", "")</f>
        <v>Neužpildytos visų objektų kainos</v>
      </c>
      <c r="H196" s="12"/>
      <c r="I196" s="12"/>
      <c r="J196" s="12"/>
    </row>
    <row r="197" spans="1:10" x14ac:dyDescent="0.25">
      <c r="C197" s="17" t="s">
        <v>51</v>
      </c>
      <c r="D197" s="20"/>
      <c r="E197" s="17" t="s">
        <v>52</v>
      </c>
      <c r="F197" s="17" t="str">
        <f>IF(OR(F196="",D197=""),"", ROUND(PRODUCT(D197,F196)/100,2))</f>
        <v/>
      </c>
      <c r="G197" s="15" t="str">
        <f>IF(D197="", "Nurodykite taikomą PVM dydį", "")</f>
        <v>Nurodykite taikomą PVM dydį</v>
      </c>
      <c r="H197" s="12"/>
      <c r="I197" s="12"/>
      <c r="J197" s="12"/>
    </row>
    <row r="198" spans="1:10" x14ac:dyDescent="0.25">
      <c r="E198" s="17" t="s">
        <v>53</v>
      </c>
      <c r="F198" s="17">
        <f>IF(ISBLANK(F197), "", ROUND(SUM(F196:F197),2))</f>
        <v>0</v>
      </c>
      <c r="H198" s="12"/>
      <c r="I198" s="12"/>
      <c r="J198" s="12"/>
    </row>
    <row r="199" spans="1:10" x14ac:dyDescent="0.25">
      <c r="H199" s="12"/>
      <c r="I199" s="12"/>
      <c r="J199" s="12"/>
    </row>
    <row r="200" spans="1:10" x14ac:dyDescent="0.25">
      <c r="H200" s="12"/>
      <c r="I200" s="12"/>
      <c r="J200" s="12"/>
    </row>
    <row r="201" spans="1:10" x14ac:dyDescent="0.25">
      <c r="H201" s="12"/>
      <c r="I201" s="12"/>
      <c r="J201" s="12"/>
    </row>
    <row r="202" spans="1:10" x14ac:dyDescent="0.25">
      <c r="A202" s="13" t="s">
        <v>171</v>
      </c>
      <c r="B202" s="13" t="s">
        <v>172</v>
      </c>
      <c r="H202" s="12"/>
      <c r="I202" s="12"/>
      <c r="J202" s="12"/>
    </row>
    <row r="203" spans="1:10" x14ac:dyDescent="0.25">
      <c r="H203" s="12"/>
      <c r="I203" s="12"/>
      <c r="J203" s="12"/>
    </row>
    <row r="204" spans="1:10" x14ac:dyDescent="0.25">
      <c r="A204" s="13" t="s">
        <v>28</v>
      </c>
      <c r="H204" s="12"/>
      <c r="I204" s="12"/>
      <c r="J204" s="12"/>
    </row>
    <row r="205" spans="1:10" ht="150.75" customHeight="1" x14ac:dyDescent="0.25">
      <c r="A205" s="17" t="s">
        <v>29</v>
      </c>
      <c r="B205" s="17" t="s">
        <v>30</v>
      </c>
      <c r="C205" s="17" t="s">
        <v>31</v>
      </c>
      <c r="D205" s="17" t="s">
        <v>32</v>
      </c>
      <c r="E205" s="17" t="s">
        <v>33</v>
      </c>
      <c r="F205" s="17" t="s">
        <v>34</v>
      </c>
      <c r="G205" s="28" t="s">
        <v>207</v>
      </c>
      <c r="H205" s="28" t="s">
        <v>206</v>
      </c>
      <c r="I205" s="12"/>
      <c r="J205" s="12"/>
    </row>
    <row r="206" spans="1:10" x14ac:dyDescent="0.25">
      <c r="A206" s="17" t="s">
        <v>173</v>
      </c>
      <c r="B206" s="17" t="s">
        <v>174</v>
      </c>
      <c r="C206" s="18"/>
      <c r="D206" s="18"/>
      <c r="E206" s="18"/>
      <c r="F206" s="18"/>
      <c r="G206" s="18"/>
      <c r="H206" s="18"/>
    </row>
    <row r="207" spans="1:10" x14ac:dyDescent="0.25">
      <c r="A207" s="18" t="s">
        <v>175</v>
      </c>
      <c r="B207" s="18" t="s">
        <v>176</v>
      </c>
      <c r="C207" s="18">
        <v>750000</v>
      </c>
      <c r="D207" s="18" t="s">
        <v>39</v>
      </c>
      <c r="E207" s="19"/>
      <c r="F207" s="18" t="str">
        <f>IF(ISBLANK(E207),"", PRODUCT(C207,E207))</f>
        <v/>
      </c>
      <c r="G207" s="20"/>
      <c r="H207" s="18"/>
    </row>
    <row r="208" spans="1:10" x14ac:dyDescent="0.25">
      <c r="A208" s="18" t="s">
        <v>177</v>
      </c>
      <c r="B208" s="18" t="s">
        <v>178</v>
      </c>
      <c r="C208" s="18"/>
      <c r="D208" s="18"/>
      <c r="E208" s="18"/>
      <c r="F208" s="18"/>
      <c r="G208" s="18"/>
      <c r="H208" s="20"/>
    </row>
    <row r="209" spans="1:8" ht="45" x14ac:dyDescent="0.25">
      <c r="A209" s="18" t="s">
        <v>179</v>
      </c>
      <c r="B209" s="26" t="s">
        <v>180</v>
      </c>
      <c r="C209" s="26"/>
      <c r="D209" s="26"/>
      <c r="E209" s="26"/>
      <c r="F209" s="26"/>
      <c r="G209" s="18"/>
      <c r="H209" s="20"/>
    </row>
    <row r="210" spans="1:8" x14ac:dyDescent="0.25">
      <c r="A210" s="18" t="s">
        <v>181</v>
      </c>
      <c r="B210" s="18" t="s">
        <v>182</v>
      </c>
      <c r="C210" s="18"/>
      <c r="D210" s="18"/>
      <c r="E210" s="18"/>
      <c r="F210" s="18"/>
      <c r="G210" s="18"/>
      <c r="H210" s="20"/>
    </row>
    <row r="211" spans="1:8" x14ac:dyDescent="0.25">
      <c r="A211" s="18" t="s">
        <v>183</v>
      </c>
      <c r="B211" s="18" t="s">
        <v>47</v>
      </c>
      <c r="C211" s="18"/>
      <c r="D211" s="18"/>
      <c r="E211" s="18"/>
      <c r="F211" s="18"/>
      <c r="G211" s="18"/>
      <c r="H211" s="20"/>
    </row>
    <row r="212" spans="1:8" x14ac:dyDescent="0.25">
      <c r="A212" s="18" t="s">
        <v>184</v>
      </c>
      <c r="B212" s="18" t="s">
        <v>49</v>
      </c>
      <c r="C212" s="18"/>
      <c r="D212" s="18"/>
      <c r="E212" s="18"/>
      <c r="F212" s="18"/>
      <c r="G212" s="18"/>
      <c r="H212" s="20"/>
    </row>
    <row r="213" spans="1:8" x14ac:dyDescent="0.25">
      <c r="E213" s="17" t="s">
        <v>50</v>
      </c>
      <c r="F213" s="17" t="str">
        <f>IF((COUNT(C207:C212)&lt;&gt;COUNT(F207:F212)),"", ROUND(SUM(F207:F212),2))</f>
        <v/>
      </c>
      <c r="G213" s="15" t="str">
        <f>IF((COUNT(C207:C212)&lt;&gt;COUNT(F207:F212)),"Neužpildytos visų objektų kainos", "")</f>
        <v>Neužpildytos visų objektų kainos</v>
      </c>
    </row>
    <row r="214" spans="1:8" x14ac:dyDescent="0.25">
      <c r="C214" s="17" t="s">
        <v>51</v>
      </c>
      <c r="D214" s="20"/>
      <c r="E214" s="17" t="s">
        <v>52</v>
      </c>
      <c r="F214" s="17" t="str">
        <f>IF(OR(F213="",D214=""),"", ROUND(PRODUCT(D214,F213)/100,2))</f>
        <v/>
      </c>
      <c r="G214" s="15" t="str">
        <f>IF(D214="", "Nurodykite taikomą PVM dydį", "")</f>
        <v>Nurodykite taikomą PVM dydį</v>
      </c>
    </row>
    <row r="215" spans="1:8" x14ac:dyDescent="0.25">
      <c r="E215" s="17" t="s">
        <v>53</v>
      </c>
      <c r="F215" s="17">
        <f>IF(ISBLANK(F214), "", ROUND(SUM(F213:F214),2))</f>
        <v>0</v>
      </c>
    </row>
  </sheetData>
  <sheetProtection algorithmName="SHA-512" hashValue="vNLSlLTJ28vG8kW11eFSUY2rVCoxz6+/dBaHsQCZsp7nO7tiywvCBPE8BpL0q8IfXvtLkFrHg83ovhDId9nBTg==" saltValue="u59Bt8LqfN8HwwbSjxCuLw=="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25" right="0.25" top="0.75" bottom="0.75" header="0.3" footer="0.3"/>
  <pageSetup paperSize="9" scale="3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38" zoomScale="80" zoomScaleNormal="80" workbookViewId="0">
      <selection activeCell="K42" sqref="K42"/>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76" t="s">
        <v>185</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57" t="s">
        <v>186</v>
      </c>
      <c r="B5" s="56"/>
      <c r="C5" s="54" t="s">
        <v>187</v>
      </c>
      <c r="D5" s="55"/>
      <c r="E5" s="56"/>
      <c r="F5" s="54" t="s">
        <v>188</v>
      </c>
      <c r="G5" s="55"/>
      <c r="H5" s="56"/>
      <c r="I5" s="54" t="s">
        <v>189</v>
      </c>
      <c r="J5" s="56"/>
      <c r="K5" s="9" t="s">
        <v>190</v>
      </c>
    </row>
    <row r="6" spans="1:11" ht="48.95" customHeight="1" x14ac:dyDescent="0.25">
      <c r="A6" s="50"/>
      <c r="B6" s="39"/>
      <c r="C6" s="48"/>
      <c r="D6" s="49"/>
      <c r="E6" s="39"/>
      <c r="F6" s="48"/>
      <c r="G6" s="49"/>
      <c r="H6" s="39"/>
      <c r="I6" s="48"/>
      <c r="J6" s="39"/>
      <c r="K6" s="21"/>
    </row>
    <row r="7" spans="1:11" ht="48.95" customHeight="1" x14ac:dyDescent="0.25">
      <c r="A7" s="50"/>
      <c r="B7" s="39"/>
      <c r="C7" s="48"/>
      <c r="D7" s="49"/>
      <c r="E7" s="39"/>
      <c r="F7" s="48"/>
      <c r="G7" s="49"/>
      <c r="H7" s="39"/>
      <c r="I7" s="48"/>
      <c r="J7" s="39"/>
      <c r="K7" s="21"/>
    </row>
    <row r="8" spans="1:11" ht="48.95" customHeight="1" x14ac:dyDescent="0.25">
      <c r="A8" s="50"/>
      <c r="B8" s="39"/>
      <c r="C8" s="48"/>
      <c r="D8" s="49"/>
      <c r="E8" s="39"/>
      <c r="F8" s="48"/>
      <c r="G8" s="49"/>
      <c r="H8" s="39"/>
      <c r="I8" s="48"/>
      <c r="J8" s="39"/>
      <c r="K8" s="21"/>
    </row>
    <row r="9" spans="1:11" ht="48.95" customHeight="1" x14ac:dyDescent="0.25">
      <c r="A9" s="50"/>
      <c r="B9" s="39"/>
      <c r="C9" s="48"/>
      <c r="D9" s="49"/>
      <c r="E9" s="39"/>
      <c r="F9" s="48"/>
      <c r="G9" s="49"/>
      <c r="H9" s="39"/>
      <c r="I9" s="48"/>
      <c r="J9" s="39"/>
      <c r="K9" s="21"/>
    </row>
    <row r="10" spans="1:11" ht="48.95" customHeight="1" x14ac:dyDescent="0.25">
      <c r="A10" s="50"/>
      <c r="B10" s="39"/>
      <c r="C10" s="48"/>
      <c r="D10" s="49"/>
      <c r="E10" s="39"/>
      <c r="F10" s="48"/>
      <c r="G10" s="49"/>
      <c r="H10" s="39"/>
      <c r="I10" s="48"/>
      <c r="J10" s="39"/>
      <c r="K10" s="21"/>
    </row>
    <row r="11" spans="1:11" ht="48.95" customHeight="1" x14ac:dyDescent="0.25">
      <c r="A11" s="50"/>
      <c r="B11" s="39"/>
      <c r="C11" s="48"/>
      <c r="D11" s="49"/>
      <c r="E11" s="39"/>
      <c r="F11" s="48"/>
      <c r="G11" s="49"/>
      <c r="H11" s="39"/>
      <c r="I11" s="48"/>
      <c r="J11" s="39"/>
      <c r="K11" s="21"/>
    </row>
    <row r="12" spans="1:11" ht="48.95" customHeight="1" x14ac:dyDescent="0.25">
      <c r="A12" s="50"/>
      <c r="B12" s="39"/>
      <c r="C12" s="48"/>
      <c r="D12" s="49"/>
      <c r="E12" s="39"/>
      <c r="F12" s="48"/>
      <c r="G12" s="49"/>
      <c r="H12" s="39"/>
      <c r="I12" s="48"/>
      <c r="J12" s="39"/>
      <c r="K12" s="21"/>
    </row>
    <row r="13" spans="1:11" ht="48.95" customHeight="1" x14ac:dyDescent="0.25">
      <c r="A13" s="50"/>
      <c r="B13" s="39"/>
      <c r="C13" s="48"/>
      <c r="D13" s="49"/>
      <c r="E13" s="39"/>
      <c r="F13" s="48"/>
      <c r="G13" s="49"/>
      <c r="H13" s="39"/>
      <c r="I13" s="48"/>
      <c r="J13" s="39"/>
      <c r="K13" s="21"/>
    </row>
    <row r="14" spans="1:11" ht="48.95" customHeight="1" x14ac:dyDescent="0.25">
      <c r="A14" s="50"/>
      <c r="B14" s="39"/>
      <c r="C14" s="48"/>
      <c r="D14" s="49"/>
      <c r="E14" s="39"/>
      <c r="F14" s="48"/>
      <c r="G14" s="49"/>
      <c r="H14" s="39"/>
      <c r="I14" s="48"/>
      <c r="J14" s="39"/>
      <c r="K14" s="21"/>
    </row>
    <row r="15" spans="1:11" ht="48" customHeight="1" thickBot="1" x14ac:dyDescent="0.3">
      <c r="A15" s="63"/>
      <c r="B15" s="53"/>
      <c r="C15" s="51"/>
      <c r="D15" s="52"/>
      <c r="E15" s="53"/>
      <c r="F15" s="51"/>
      <c r="G15" s="52"/>
      <c r="H15" s="53"/>
      <c r="I15" s="51"/>
      <c r="J15" s="53"/>
      <c r="K15" s="22"/>
    </row>
    <row r="16" spans="1:11" ht="18.95" customHeight="1" x14ac:dyDescent="0.25">
      <c r="A16" s="10"/>
      <c r="B16" s="10"/>
      <c r="C16" s="10"/>
      <c r="D16" s="10"/>
      <c r="E16" s="10"/>
      <c r="F16" s="10"/>
      <c r="G16" s="10"/>
      <c r="H16" s="10"/>
      <c r="I16" s="10"/>
      <c r="J16" s="10"/>
      <c r="K16" s="11"/>
    </row>
    <row r="17" spans="1:11" ht="48.95" customHeight="1" x14ac:dyDescent="0.25">
      <c r="A17" s="75" t="s">
        <v>191</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57" t="s">
        <v>30</v>
      </c>
      <c r="B19" s="56"/>
      <c r="C19" s="54" t="s">
        <v>187</v>
      </c>
      <c r="D19" s="55"/>
      <c r="E19" s="56"/>
      <c r="F19" s="54" t="s">
        <v>192</v>
      </c>
      <c r="G19" s="55"/>
      <c r="H19" s="56"/>
      <c r="I19" s="61" t="s">
        <v>189</v>
      </c>
      <c r="J19" s="62"/>
      <c r="K19" s="11"/>
    </row>
    <row r="20" spans="1:11" ht="48.95" customHeight="1" x14ac:dyDescent="0.25">
      <c r="A20" s="50"/>
      <c r="B20" s="39"/>
      <c r="C20" s="48"/>
      <c r="D20" s="49"/>
      <c r="E20" s="39"/>
      <c r="F20" s="48"/>
      <c r="G20" s="49"/>
      <c r="H20" s="39"/>
      <c r="I20" s="46"/>
      <c r="J20" s="47"/>
      <c r="K20" s="11"/>
    </row>
    <row r="21" spans="1:11" ht="48.95" customHeight="1" x14ac:dyDescent="0.25">
      <c r="A21" s="50"/>
      <c r="B21" s="39"/>
      <c r="C21" s="48"/>
      <c r="D21" s="49"/>
      <c r="E21" s="39"/>
      <c r="F21" s="48"/>
      <c r="G21" s="49"/>
      <c r="H21" s="39"/>
      <c r="I21" s="46"/>
      <c r="J21" s="47"/>
      <c r="K21" s="11"/>
    </row>
    <row r="22" spans="1:11" ht="48.95" customHeight="1" x14ac:dyDescent="0.25">
      <c r="A22" s="50"/>
      <c r="B22" s="39"/>
      <c r="C22" s="48"/>
      <c r="D22" s="49"/>
      <c r="E22" s="39"/>
      <c r="F22" s="48"/>
      <c r="G22" s="49"/>
      <c r="H22" s="39"/>
      <c r="I22" s="46"/>
      <c r="J22" s="47"/>
      <c r="K22" s="11"/>
    </row>
    <row r="23" spans="1:11" ht="48.95" customHeight="1" x14ac:dyDescent="0.25">
      <c r="A23" s="50"/>
      <c r="B23" s="39"/>
      <c r="C23" s="48"/>
      <c r="D23" s="49"/>
      <c r="E23" s="39"/>
      <c r="F23" s="48"/>
      <c r="G23" s="49"/>
      <c r="H23" s="39"/>
      <c r="I23" s="46"/>
      <c r="J23" s="47"/>
      <c r="K23" s="11"/>
    </row>
    <row r="24" spans="1:11" ht="48.95" customHeight="1" x14ac:dyDescent="0.25">
      <c r="A24" s="50"/>
      <c r="B24" s="39"/>
      <c r="C24" s="48"/>
      <c r="D24" s="49"/>
      <c r="E24" s="39"/>
      <c r="F24" s="48"/>
      <c r="G24" s="49"/>
      <c r="H24" s="39"/>
      <c r="I24" s="46"/>
      <c r="J24" s="47"/>
      <c r="K24" s="11"/>
    </row>
    <row r="25" spans="1:11" ht="48.95" customHeight="1" x14ac:dyDescent="0.25">
      <c r="A25" s="50"/>
      <c r="B25" s="39"/>
      <c r="C25" s="48"/>
      <c r="D25" s="49"/>
      <c r="E25" s="39"/>
      <c r="F25" s="48"/>
      <c r="G25" s="49"/>
      <c r="H25" s="39"/>
      <c r="I25" s="46"/>
      <c r="J25" s="47"/>
      <c r="K25" s="11"/>
    </row>
    <row r="26" spans="1:11" ht="48.95" customHeight="1" x14ac:dyDescent="0.25">
      <c r="A26" s="50"/>
      <c r="B26" s="39"/>
      <c r="C26" s="48"/>
      <c r="D26" s="49"/>
      <c r="E26" s="39"/>
      <c r="F26" s="48"/>
      <c r="G26" s="49"/>
      <c r="H26" s="39"/>
      <c r="I26" s="46"/>
      <c r="J26" s="47"/>
      <c r="K26" s="11"/>
    </row>
    <row r="27" spans="1:11" ht="48.95" customHeight="1" x14ac:dyDescent="0.25">
      <c r="A27" s="50"/>
      <c r="B27" s="39"/>
      <c r="C27" s="48"/>
      <c r="D27" s="49"/>
      <c r="E27" s="39"/>
      <c r="F27" s="48"/>
      <c r="G27" s="49"/>
      <c r="H27" s="39"/>
      <c r="I27" s="46"/>
      <c r="J27" s="47"/>
      <c r="K27" s="11"/>
    </row>
    <row r="28" spans="1:11" ht="48.95" customHeight="1" x14ac:dyDescent="0.25">
      <c r="A28" s="50"/>
      <c r="B28" s="39"/>
      <c r="C28" s="48"/>
      <c r="D28" s="49"/>
      <c r="E28" s="39"/>
      <c r="F28" s="48"/>
      <c r="G28" s="49"/>
      <c r="H28" s="39"/>
      <c r="I28" s="46"/>
      <c r="J28" s="47"/>
      <c r="K28" s="11"/>
    </row>
    <row r="29" spans="1:11" ht="48.95" customHeight="1" x14ac:dyDescent="0.25">
      <c r="A29" s="50"/>
      <c r="B29" s="39"/>
      <c r="C29" s="48"/>
      <c r="D29" s="49"/>
      <c r="E29" s="39"/>
      <c r="F29" s="48"/>
      <c r="G29" s="49"/>
      <c r="H29" s="39"/>
      <c r="I29" s="46"/>
      <c r="J29" s="47"/>
      <c r="K29" s="11"/>
    </row>
    <row r="31" spans="1:11" ht="33" customHeight="1" x14ac:dyDescent="0.25">
      <c r="A31" s="67"/>
      <c r="B31" s="31"/>
      <c r="C31" s="31"/>
      <c r="D31" s="31"/>
      <c r="E31" s="31"/>
      <c r="F31" s="31"/>
      <c r="G31" s="31"/>
      <c r="H31" s="31"/>
      <c r="I31" s="31"/>
      <c r="J31" s="31"/>
    </row>
    <row r="33" spans="1:10" ht="15.95" customHeight="1" x14ac:dyDescent="0.25">
      <c r="A33" s="58" t="s">
        <v>193</v>
      </c>
      <c r="B33" s="31"/>
      <c r="C33" s="31"/>
      <c r="D33" s="31"/>
      <c r="E33" s="31"/>
      <c r="F33" s="31"/>
      <c r="G33" s="31"/>
      <c r="H33" s="31"/>
      <c r="I33" s="31"/>
      <c r="J33" s="31"/>
    </row>
    <row r="34" spans="1:10" ht="15.95" customHeight="1" thickBot="1" x14ac:dyDescent="0.3"/>
    <row r="35" spans="1:10" ht="15.95" customHeight="1" x14ac:dyDescent="0.25">
      <c r="A35" s="8" t="s">
        <v>29</v>
      </c>
      <c r="B35" s="65" t="s">
        <v>194</v>
      </c>
      <c r="C35" s="55"/>
      <c r="D35" s="55"/>
      <c r="E35" s="55"/>
      <c r="F35" s="55"/>
      <c r="G35" s="56"/>
      <c r="H35" s="66" t="s">
        <v>195</v>
      </c>
      <c r="I35" s="55"/>
      <c r="J35" s="62"/>
    </row>
    <row r="36" spans="1:10" ht="48" customHeight="1" x14ac:dyDescent="0.25">
      <c r="A36" s="23" t="s">
        <v>196</v>
      </c>
      <c r="B36" s="74" t="s">
        <v>197</v>
      </c>
      <c r="C36" s="49"/>
      <c r="D36" s="49"/>
      <c r="E36" s="49"/>
      <c r="F36" s="49"/>
      <c r="G36" s="39"/>
      <c r="H36" s="73" t="s">
        <v>246</v>
      </c>
      <c r="I36" s="49"/>
      <c r="J36" s="47"/>
    </row>
    <row r="37" spans="1:10" ht="48" customHeight="1" x14ac:dyDescent="0.25">
      <c r="A37" s="23" t="s">
        <v>198</v>
      </c>
      <c r="B37" s="74" t="s">
        <v>199</v>
      </c>
      <c r="C37" s="49"/>
      <c r="D37" s="49"/>
      <c r="E37" s="49"/>
      <c r="F37" s="49"/>
      <c r="G37" s="39"/>
      <c r="H37" s="64" t="s">
        <v>247</v>
      </c>
      <c r="I37" s="49"/>
      <c r="J37" s="47"/>
    </row>
    <row r="38" spans="1:10" ht="48" customHeight="1" x14ac:dyDescent="0.25">
      <c r="A38" s="23" t="s">
        <v>200</v>
      </c>
      <c r="B38" s="74" t="s">
        <v>201</v>
      </c>
      <c r="C38" s="49"/>
      <c r="D38" s="49"/>
      <c r="E38" s="49"/>
      <c r="F38" s="49"/>
      <c r="G38" s="39"/>
      <c r="H38" s="73" t="s">
        <v>246</v>
      </c>
      <c r="I38" s="49"/>
      <c r="J38" s="47"/>
    </row>
    <row r="39" spans="1:10" ht="48" customHeight="1" x14ac:dyDescent="0.25">
      <c r="A39" s="24">
        <v>4</v>
      </c>
      <c r="B39" s="60" t="s">
        <v>248</v>
      </c>
      <c r="C39" s="49"/>
      <c r="D39" s="49"/>
      <c r="E39" s="49"/>
      <c r="F39" s="49"/>
      <c r="G39" s="39"/>
      <c r="H39" s="64" t="s">
        <v>249</v>
      </c>
      <c r="I39" s="49"/>
      <c r="J39" s="47"/>
    </row>
    <row r="40" spans="1:10" ht="48" customHeight="1" x14ac:dyDescent="0.25">
      <c r="A40" s="24">
        <v>5</v>
      </c>
      <c r="B40" s="60" t="s">
        <v>250</v>
      </c>
      <c r="C40" s="49"/>
      <c r="D40" s="49"/>
      <c r="E40" s="49"/>
      <c r="F40" s="49"/>
      <c r="G40" s="39"/>
      <c r="H40" s="64" t="s">
        <v>247</v>
      </c>
      <c r="I40" s="49"/>
      <c r="J40" s="47"/>
    </row>
    <row r="41" spans="1:10" ht="48" customHeight="1" x14ac:dyDescent="0.25">
      <c r="A41" s="24">
        <v>6</v>
      </c>
      <c r="B41" s="60" t="s">
        <v>251</v>
      </c>
      <c r="C41" s="49"/>
      <c r="D41" s="49"/>
      <c r="E41" s="49"/>
      <c r="F41" s="49"/>
      <c r="G41" s="39"/>
      <c r="H41" s="64" t="s">
        <v>247</v>
      </c>
      <c r="I41" s="49"/>
      <c r="J41" s="47"/>
    </row>
    <row r="42" spans="1:10" ht="48" customHeight="1" x14ac:dyDescent="0.25">
      <c r="A42" s="24">
        <v>7</v>
      </c>
      <c r="B42" s="60" t="s">
        <v>252</v>
      </c>
      <c r="C42" s="49"/>
      <c r="D42" s="49"/>
      <c r="E42" s="49"/>
      <c r="F42" s="49"/>
      <c r="G42" s="39"/>
      <c r="H42" s="64" t="s">
        <v>247</v>
      </c>
      <c r="I42" s="49"/>
      <c r="J42" s="47"/>
    </row>
    <row r="43" spans="1:10" ht="48" customHeight="1" x14ac:dyDescent="0.25">
      <c r="A43" s="24">
        <v>8</v>
      </c>
      <c r="B43" s="60" t="s">
        <v>253</v>
      </c>
      <c r="C43" s="49"/>
      <c r="D43" s="49"/>
      <c r="E43" s="49"/>
      <c r="F43" s="49"/>
      <c r="G43" s="39"/>
      <c r="H43" s="64" t="s">
        <v>247</v>
      </c>
      <c r="I43" s="49"/>
      <c r="J43" s="47"/>
    </row>
    <row r="44" spans="1:10" ht="48" customHeight="1" x14ac:dyDescent="0.25">
      <c r="A44" s="24">
        <v>9</v>
      </c>
      <c r="B44" s="60" t="s">
        <v>254</v>
      </c>
      <c r="C44" s="49"/>
      <c r="D44" s="49"/>
      <c r="E44" s="49"/>
      <c r="F44" s="49"/>
      <c r="G44" s="39"/>
      <c r="H44" s="64" t="s">
        <v>247</v>
      </c>
      <c r="I44" s="49"/>
      <c r="J44" s="47"/>
    </row>
    <row r="45" spans="1:10" ht="48" customHeight="1" x14ac:dyDescent="0.25">
      <c r="A45" s="24">
        <v>10</v>
      </c>
      <c r="B45" s="60" t="s">
        <v>255</v>
      </c>
      <c r="C45" s="49"/>
      <c r="D45" s="49"/>
      <c r="E45" s="49"/>
      <c r="F45" s="49"/>
      <c r="G45" s="39"/>
      <c r="H45" s="64" t="s">
        <v>247</v>
      </c>
      <c r="I45" s="49"/>
      <c r="J45" s="47"/>
    </row>
    <row r="46" spans="1:10" ht="48.95" customHeight="1" thickBot="1" x14ac:dyDescent="0.3">
      <c r="A46" s="25"/>
      <c r="B46" s="68"/>
      <c r="C46" s="52"/>
      <c r="D46" s="52"/>
      <c r="E46" s="52"/>
      <c r="F46" s="52"/>
      <c r="G46" s="53"/>
      <c r="H46" s="69"/>
      <c r="I46" s="70"/>
      <c r="J46" s="71"/>
    </row>
    <row r="48" spans="1:10" ht="102" customHeight="1" x14ac:dyDescent="0.25">
      <c r="A48" s="67" t="s">
        <v>202</v>
      </c>
      <c r="B48" s="31"/>
      <c r="C48" s="31"/>
      <c r="D48" s="31"/>
      <c r="E48" s="31"/>
      <c r="F48" s="31"/>
      <c r="G48" s="31"/>
      <c r="H48" s="31"/>
      <c r="I48" s="31"/>
      <c r="J48" s="31"/>
    </row>
    <row r="51" spans="1:10" x14ac:dyDescent="0.25">
      <c r="A51" s="72" t="s">
        <v>203</v>
      </c>
      <c r="B51" s="31"/>
      <c r="C51" s="31"/>
      <c r="D51" s="31"/>
      <c r="E51" s="59" t="s">
        <v>244</v>
      </c>
      <c r="F51" s="31"/>
      <c r="G51" s="31"/>
      <c r="H51" s="31"/>
      <c r="I51" s="31"/>
      <c r="J51" s="31"/>
    </row>
    <row r="53" spans="1:10" x14ac:dyDescent="0.25">
      <c r="A53" s="72" t="s">
        <v>204</v>
      </c>
      <c r="B53" s="31"/>
      <c r="C53" s="31"/>
      <c r="D53" s="31"/>
      <c r="E53" s="59" t="s">
        <v>245</v>
      </c>
      <c r="F53" s="31"/>
      <c r="G53" s="31"/>
      <c r="H53" s="31"/>
      <c r="I53" s="31"/>
      <c r="J53" s="31"/>
    </row>
    <row r="100" spans="1:1" ht="15.75" x14ac:dyDescent="0.25">
      <c r="A100" t="s">
        <v>205</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B40:G40"/>
    <mergeCell ref="A12:B12"/>
    <mergeCell ref="I21:J21"/>
    <mergeCell ref="A21:B21"/>
    <mergeCell ref="F20:H20"/>
    <mergeCell ref="B42:G42"/>
    <mergeCell ref="H36:J36"/>
    <mergeCell ref="I27:J27"/>
    <mergeCell ref="A23:B23"/>
    <mergeCell ref="C14:E14"/>
    <mergeCell ref="A13:B13"/>
    <mergeCell ref="H39:J39"/>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F14:H14"/>
    <mergeCell ref="B36:G36"/>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F5:H5"/>
    <mergeCell ref="F8:H8"/>
    <mergeCell ref="C21:E21"/>
    <mergeCell ref="A5:B5"/>
    <mergeCell ref="A14:B14"/>
    <mergeCell ref="F21:H21"/>
    <mergeCell ref="A33:J33"/>
    <mergeCell ref="C6:E6"/>
    <mergeCell ref="C28:E28"/>
    <mergeCell ref="A24:B24"/>
    <mergeCell ref="I11:J11"/>
    <mergeCell ref="F25:H25"/>
    <mergeCell ref="C9:E9"/>
    <mergeCell ref="A17:K17"/>
    <mergeCell ref="A22:B22"/>
    <mergeCell ref="F23:H23"/>
    <mergeCell ref="C11:E11"/>
    <mergeCell ref="F13:H13"/>
    <mergeCell ref="I26:J26"/>
    <mergeCell ref="F22:H22"/>
    <mergeCell ref="A7:B7"/>
    <mergeCell ref="I25:J25"/>
    <mergeCell ref="C23:E23"/>
    <mergeCell ref="F9:H9"/>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cp:lastPrinted>2025-09-01T08:29:15Z</cp:lastPrinted>
  <dcterms:created xsi:type="dcterms:W3CDTF">2023-04-04T12:16:45Z</dcterms:created>
  <dcterms:modified xsi:type="dcterms:W3CDTF">2025-10-07T09:56:35Z</dcterms:modified>
</cp:coreProperties>
</file>