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2025\1. ATVIRI  TARPTAUTINIAI konkursai\Reagentai histologijai 2189-2\Pasiūlymai\"/>
    </mc:Choice>
  </mc:AlternateContent>
  <xr:revisionPtr revIDLastSave="0" documentId="8_{E7887A21-A85B-4A21-8D8B-78FBBD4AC8E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83" i="1" l="1"/>
  <c r="G582" i="1"/>
  <c r="F582" i="1"/>
  <c r="F583" i="1" s="1"/>
  <c r="F584" i="1" s="1"/>
  <c r="F573" i="1"/>
  <c r="G563" i="1"/>
  <c r="G562" i="1"/>
  <c r="F554" i="1"/>
  <c r="F562" i="1" s="1"/>
  <c r="F563" i="1" s="1"/>
  <c r="F564" i="1" s="1"/>
  <c r="G544" i="1"/>
  <c r="F543" i="1"/>
  <c r="F544" i="1" s="1"/>
  <c r="F545" i="1" s="1"/>
  <c r="F534" i="1"/>
  <c r="G543" i="1" s="1"/>
  <c r="G524" i="1"/>
  <c r="F514" i="1"/>
  <c r="G523" i="1" s="1"/>
  <c r="G504" i="1"/>
  <c r="F495" i="1"/>
  <c r="F503" i="1" s="1"/>
  <c r="F504" i="1" s="1"/>
  <c r="F505" i="1" s="1"/>
  <c r="G485" i="1"/>
  <c r="F475" i="1"/>
  <c r="F484" i="1" s="1"/>
  <c r="F485" i="1" s="1"/>
  <c r="F486" i="1" s="1"/>
  <c r="G465" i="1"/>
  <c r="F455" i="1"/>
  <c r="G464" i="1" s="1"/>
  <c r="G445" i="1"/>
  <c r="F435" i="1"/>
  <c r="G444" i="1" s="1"/>
  <c r="G425" i="1"/>
  <c r="F416" i="1"/>
  <c r="F424" i="1" s="1"/>
  <c r="F425" i="1" s="1"/>
  <c r="F426" i="1" s="1"/>
  <c r="G406" i="1"/>
  <c r="F396" i="1"/>
  <c r="F405" i="1" s="1"/>
  <c r="F406" i="1" s="1"/>
  <c r="F407" i="1" s="1"/>
  <c r="G386" i="1"/>
  <c r="F376" i="1"/>
  <c r="F385" i="1" s="1"/>
  <c r="F386" i="1" s="1"/>
  <c r="F387" i="1" s="1"/>
  <c r="G366" i="1"/>
  <c r="G365" i="1"/>
  <c r="F365" i="1"/>
  <c r="F366" i="1" s="1"/>
  <c r="F367" i="1" s="1"/>
  <c r="F356" i="1"/>
  <c r="G346" i="1"/>
  <c r="F336" i="1"/>
  <c r="F345" i="1" s="1"/>
  <c r="F346" i="1" s="1"/>
  <c r="F347" i="1" s="1"/>
  <c r="G326" i="1"/>
  <c r="F316" i="1"/>
  <c r="F325" i="1" s="1"/>
  <c r="F326" i="1" s="1"/>
  <c r="F327" i="1" s="1"/>
  <c r="G306" i="1"/>
  <c r="F296" i="1"/>
  <c r="G305" i="1" s="1"/>
  <c r="G286" i="1"/>
  <c r="F276" i="1"/>
  <c r="F285" i="1" s="1"/>
  <c r="F286" i="1" s="1"/>
  <c r="F287" i="1" s="1"/>
  <c r="G266" i="1"/>
  <c r="F256" i="1"/>
  <c r="F265" i="1" s="1"/>
  <c r="F266" i="1" s="1"/>
  <c r="F267" i="1" s="1"/>
  <c r="G246" i="1"/>
  <c r="F236" i="1"/>
  <c r="F245" i="1" s="1"/>
  <c r="F246" i="1" s="1"/>
  <c r="F247" i="1" s="1"/>
  <c r="G226" i="1"/>
  <c r="F216" i="1"/>
  <c r="F225" i="1" s="1"/>
  <c r="F226" i="1" s="1"/>
  <c r="F227" i="1" s="1"/>
  <c r="G206" i="1"/>
  <c r="F196" i="1"/>
  <c r="F205" i="1" s="1"/>
  <c r="F206" i="1" s="1"/>
  <c r="F207" i="1" s="1"/>
  <c r="G186" i="1"/>
  <c r="F176" i="1"/>
  <c r="F185" i="1" s="1"/>
  <c r="F186" i="1" s="1"/>
  <c r="F187" i="1" s="1"/>
  <c r="G166" i="1"/>
  <c r="F156" i="1"/>
  <c r="F165" i="1" s="1"/>
  <c r="F166" i="1" s="1"/>
  <c r="F167" i="1" s="1"/>
  <c r="G146" i="1"/>
  <c r="F136" i="1"/>
  <c r="F145" i="1" s="1"/>
  <c r="F146" i="1" s="1"/>
  <c r="F147" i="1" s="1"/>
  <c r="G126" i="1"/>
  <c r="F116" i="1"/>
  <c r="F125" i="1" s="1"/>
  <c r="F126" i="1" s="1"/>
  <c r="F127" i="1" s="1"/>
  <c r="G106" i="1"/>
  <c r="F96" i="1"/>
  <c r="F105" i="1" s="1"/>
  <c r="F106" i="1" s="1"/>
  <c r="F107" i="1" s="1"/>
  <c r="G86" i="1"/>
  <c r="F76" i="1"/>
  <c r="F85" i="1" s="1"/>
  <c r="F86" i="1" s="1"/>
  <c r="F87" i="1" s="1"/>
  <c r="G66" i="1"/>
  <c r="F56" i="1"/>
  <c r="F65" i="1" s="1"/>
  <c r="F66" i="1" s="1"/>
  <c r="F67" i="1" s="1"/>
  <c r="G46" i="1"/>
  <c r="F37" i="1"/>
  <c r="G45" i="1" s="1"/>
  <c r="G21" i="1"/>
  <c r="F305" i="1" l="1"/>
  <c r="F306" i="1" s="1"/>
  <c r="F307" i="1" s="1"/>
  <c r="F464" i="1"/>
  <c r="F465" i="1" s="1"/>
  <c r="F466" i="1" s="1"/>
  <c r="G345" i="1"/>
  <c r="F444" i="1"/>
  <c r="F445" i="1" s="1"/>
  <c r="F446" i="1" s="1"/>
  <c r="F523" i="1"/>
  <c r="F524" i="1" s="1"/>
  <c r="F525" i="1" s="1"/>
  <c r="F45" i="1"/>
  <c r="F46" i="1" s="1"/>
  <c r="F47" i="1" s="1"/>
  <c r="G503" i="1"/>
  <c r="G484" i="1"/>
  <c r="G424" i="1"/>
  <c r="G405" i="1"/>
  <c r="G385" i="1"/>
  <c r="G325" i="1"/>
  <c r="G285" i="1"/>
  <c r="G265" i="1"/>
  <c r="G245" i="1"/>
  <c r="G225" i="1"/>
  <c r="G205" i="1"/>
  <c r="G185" i="1"/>
  <c r="G165" i="1"/>
  <c r="G145" i="1"/>
  <c r="G125" i="1"/>
  <c r="G105" i="1"/>
  <c r="G85" i="1"/>
  <c r="G65" i="1"/>
</calcChain>
</file>

<file path=xl/sharedStrings.xml><?xml version="1.0" encoding="utf-8"?>
<sst xmlns="http://schemas.openxmlformats.org/spreadsheetml/2006/main" count="1381" uniqueCount="522">
  <si>
    <t>PIRKIMO SĄLYGŲ PRIEDAS "PASIŪLYMO FORMA"</t>
  </si>
  <si>
    <t>REAGENTAI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</si>
  <si>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</si>
  <si>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</si>
  <si>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</si>
  <si>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</si>
  <si>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</si>
  <si>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</si>
  <si>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</si>
  <si>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</si>
  <si>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</si>
  <si>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</si>
  <si>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</si>
  <si>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</si>
  <si>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</si>
  <si>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</si>
  <si>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</si>
  <si>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</si>
  <si>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</si>
  <si>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</si>
  <si>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</si>
  <si>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</si>
  <si>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</si>
  <si>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</si>
  <si>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</si>
  <si>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</si>
  <si>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</si>
  <si>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ANTIKŪNAS CA-IX, KONCENTRUOTAS</t>
  </si>
  <si>
    <t>Tiekėjo pasiūlymas:</t>
  </si>
  <si>
    <t>Nr.</t>
  </si>
  <si>
    <t>Pavadinimas</t>
  </si>
  <si>
    <t>Kiekis</t>
  </si>
  <si>
    <t>Mato vienetas</t>
  </si>
  <si>
    <t>Kaina be PVM, Eur</t>
  </si>
  <si>
    <t>Suma be PVM, Eur</t>
  </si>
  <si>
    <t>Prekės pavadinimas, gamintojas, prekės kodas kataloge</t>
  </si>
  <si>
    <t>Konkreti siūlomo parametro reikšmė</t>
  </si>
  <si>
    <t xml:space="preserve">Dokumentas, kuriame yra nurodyta parametro reikšmė, pavadinimas ir puslapio Nr. </t>
  </si>
  <si>
    <t>1.</t>
  </si>
  <si>
    <t>Antikūnas CA-IX, koncentruotas</t>
  </si>
  <si>
    <t>1.1.</t>
  </si>
  <si>
    <t>ml</t>
  </si>
  <si>
    <t>1.1.1.</t>
  </si>
  <si>
    <t>Taikymas: IHC-P</t>
  </si>
  <si>
    <t>1.1.2.</t>
  </si>
  <si>
    <t>Reaktyvumas: Hu</t>
  </si>
  <si>
    <t>1.1.3.</t>
  </si>
  <si>
    <t>Kilmė: Triušio</t>
  </si>
  <si>
    <t>1.1.4.</t>
  </si>
  <si>
    <t>Tipas: Monokloninis</t>
  </si>
  <si>
    <t>1.1.5.</t>
  </si>
  <si>
    <t>Klonas: EP161</t>
  </si>
  <si>
    <t>1.1.6.</t>
  </si>
  <si>
    <t>Skiedimas: ne mažiau 1:100</t>
  </si>
  <si>
    <t>1.1.7.</t>
  </si>
  <si>
    <t>Fasuotė: Ne mažiau 1 ml</t>
  </si>
  <si>
    <t>Suma be PVM</t>
  </si>
  <si>
    <t>Taikomas PVM dydis (%)</t>
  </si>
  <si>
    <t>PVM suma</t>
  </si>
  <si>
    <t>Suma su PVM</t>
  </si>
  <si>
    <t>2. DALIS</t>
  </si>
  <si>
    <t>ANTIKŪNAS CHROMOGRANIN A, KONCENTRUOTAS</t>
  </si>
  <si>
    <t>2.</t>
  </si>
  <si>
    <t>Antikūnas Chromogranin A, koncentruotas</t>
  </si>
  <si>
    <t>2.1.</t>
  </si>
  <si>
    <t>2.1.1.</t>
  </si>
  <si>
    <t>2.1.2.</t>
  </si>
  <si>
    <t>2.1.3.</t>
  </si>
  <si>
    <t>Kilmė: Pelės</t>
  </si>
  <si>
    <t>2.1.4.</t>
  </si>
  <si>
    <t>2.1.5.</t>
  </si>
  <si>
    <t>Klonas: LK2H10</t>
  </si>
  <si>
    <t>2.1.6.</t>
  </si>
  <si>
    <t>Skiedimas: ne mažiau 1:200</t>
  </si>
  <si>
    <t>2.1.7.</t>
  </si>
  <si>
    <t>2.1.8.</t>
  </si>
  <si>
    <t xml:space="preserve">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 </t>
  </si>
  <si>
    <t>3. DALIS</t>
  </si>
  <si>
    <t>ANTIKŪNAS CK5, KONCENTRUOTAS</t>
  </si>
  <si>
    <t>3.</t>
  </si>
  <si>
    <t>Antikūnas CK5, koncentruotas</t>
  </si>
  <si>
    <t>3.1.</t>
  </si>
  <si>
    <t>3.1.1.</t>
  </si>
  <si>
    <t>3.1.2.</t>
  </si>
  <si>
    <t>3.1.3.</t>
  </si>
  <si>
    <t>3.1.4.</t>
  </si>
  <si>
    <t>3.1.5.</t>
  </si>
  <si>
    <t xml:space="preserve">Klonas: XM26 </t>
  </si>
  <si>
    <t>3.1.6.</t>
  </si>
  <si>
    <t>3.1.7.</t>
  </si>
  <si>
    <t>Fasuotė: Ne mažiau nei 1 ml</t>
  </si>
  <si>
    <t>3.1.8.</t>
  </si>
  <si>
    <t>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t>
  </si>
  <si>
    <t>4. DALIS</t>
  </si>
  <si>
    <t>ANTIKŪNAS CK7, KONCENTRUOTAS</t>
  </si>
  <si>
    <t>4.</t>
  </si>
  <si>
    <t>Antikūnas CK7, koncentruotas</t>
  </si>
  <si>
    <t>4.1.</t>
  </si>
  <si>
    <t>4.1.1.</t>
  </si>
  <si>
    <t>4.1.2.</t>
  </si>
  <si>
    <t>4.1.3.</t>
  </si>
  <si>
    <t>4.1.4.</t>
  </si>
  <si>
    <t>4.1.5.</t>
  </si>
  <si>
    <t>Klonas: OV-TL 12/30</t>
  </si>
  <si>
    <t>4.1.6.</t>
  </si>
  <si>
    <t>Skiedimas: ne mažiau 1:50</t>
  </si>
  <si>
    <t>4.1.7.</t>
  </si>
  <si>
    <t>4.1.8.</t>
  </si>
  <si>
    <t>5. DALIS</t>
  </si>
  <si>
    <t>ANTIKŪNAS ANTI-CYTOKERATIN 20, KONCENTRUOTAS</t>
  </si>
  <si>
    <t>5.</t>
  </si>
  <si>
    <t>Antikūnas anti-Cytokeratin 20, koncentruotas</t>
  </si>
  <si>
    <t>5.1.</t>
  </si>
  <si>
    <t>5.1.1.</t>
  </si>
  <si>
    <t>5.1.2.</t>
  </si>
  <si>
    <t>5.1.3.</t>
  </si>
  <si>
    <t>5.1.4.</t>
  </si>
  <si>
    <t>5.1.5.</t>
  </si>
  <si>
    <t>Klonas: KS20.8</t>
  </si>
  <si>
    <t>5.1.6.</t>
  </si>
  <si>
    <t>5.1.7.</t>
  </si>
  <si>
    <t>5.1.8.</t>
  </si>
  <si>
    <t>6. DALIS</t>
  </si>
  <si>
    <t>ANTIKŪNAS ESTROGEN RECEPTOR, KONCENTRUOTAS</t>
  </si>
  <si>
    <t>6.</t>
  </si>
  <si>
    <t>Antikūnas Estrogen Receptor, koncentruotas</t>
  </si>
  <si>
    <t>6.1.</t>
  </si>
  <si>
    <t>6.1.1.</t>
  </si>
  <si>
    <t>6.1.2.</t>
  </si>
  <si>
    <t>6.1.3.</t>
  </si>
  <si>
    <t>6.1.4.</t>
  </si>
  <si>
    <t>6.1.5.</t>
  </si>
  <si>
    <t>Klonas: SP1</t>
  </si>
  <si>
    <t>6.1.6.</t>
  </si>
  <si>
    <t>6.1.7.</t>
  </si>
  <si>
    <t>6.1.8.</t>
  </si>
  <si>
    <t>Kokybinis reikalavimas: privaloma pateikti profesionalios mokslinės imunohistocheminių dažymų kokybės kontrolės organizacijos, nepriklausomos nuo politinių ir ekonominių interesų (pvz., NordiQC), vertinimų duomenis, kad su produktu yra gaunami ne mažiau 30% optimalūs ir geri dažymosi rezultatai.</t>
  </si>
  <si>
    <t>7. DALIS</t>
  </si>
  <si>
    <t>ANTIKŪNAS HER 2, KONCENTRUOTAS</t>
  </si>
  <si>
    <t>7.</t>
  </si>
  <si>
    <t>Antikūnas HER 2, koncentruotas</t>
  </si>
  <si>
    <t>7.1.</t>
  </si>
  <si>
    <t>7.1.1.</t>
  </si>
  <si>
    <t>7.1.2.</t>
  </si>
  <si>
    <t>7.1.3.</t>
  </si>
  <si>
    <t>7.1.4.</t>
  </si>
  <si>
    <t>7.1.5.</t>
  </si>
  <si>
    <t>Klonas: SP3</t>
  </si>
  <si>
    <t>7.1.6.</t>
  </si>
  <si>
    <t>7.1.7.</t>
  </si>
  <si>
    <t>7.1.8.</t>
  </si>
  <si>
    <t>8. DALIS</t>
  </si>
  <si>
    <t>ANTIKŪNAS HMB-45 KONCENTRUOTAS</t>
  </si>
  <si>
    <t>8.</t>
  </si>
  <si>
    <t>Antikūnas HMB-45 koncentruotas</t>
  </si>
  <si>
    <t>8.1.</t>
  </si>
  <si>
    <t>8.1.1.</t>
  </si>
  <si>
    <t>8.1.2.</t>
  </si>
  <si>
    <t>8.1.3.</t>
  </si>
  <si>
    <t>8.1.4.</t>
  </si>
  <si>
    <t>8.1.5.</t>
  </si>
  <si>
    <t>Klonas: HMB45</t>
  </si>
  <si>
    <t>8.1.6.</t>
  </si>
  <si>
    <t>8.1.7.</t>
  </si>
  <si>
    <t>Fasuotė: Ne mažiau nei 0,5 ml</t>
  </si>
  <si>
    <t>8.1.8.</t>
  </si>
  <si>
    <t>9. DALIS</t>
  </si>
  <si>
    <t>ANTIKŪNAS KI 67, KONCENTRUOTAS</t>
  </si>
  <si>
    <t>9.</t>
  </si>
  <si>
    <t>Antikūnas Ki 67, koncentruotas</t>
  </si>
  <si>
    <t>9.1.</t>
  </si>
  <si>
    <t>9.1.1.</t>
  </si>
  <si>
    <t>9.1.2.</t>
  </si>
  <si>
    <t>9.1.3.</t>
  </si>
  <si>
    <t>9.1.4.</t>
  </si>
  <si>
    <t>9.1.5.</t>
  </si>
  <si>
    <t xml:space="preserve">Klonas: SP6 </t>
  </si>
  <si>
    <t>9.1.6.</t>
  </si>
  <si>
    <t>9.1.7.</t>
  </si>
  <si>
    <t>9.1.8.</t>
  </si>
  <si>
    <t>10. DALIS</t>
  </si>
  <si>
    <t>ANTIKŪNAS PR, KONCENTRUOTAS</t>
  </si>
  <si>
    <t>10.</t>
  </si>
  <si>
    <t>Antikūnas PR, koncentruotas</t>
  </si>
  <si>
    <t>10.1.</t>
  </si>
  <si>
    <t>10.1.1.</t>
  </si>
  <si>
    <t>10.1.2.</t>
  </si>
  <si>
    <t>10.1.3.</t>
  </si>
  <si>
    <t>10.1.4.</t>
  </si>
  <si>
    <t>10.1.5.</t>
  </si>
  <si>
    <t>Klonas: 16 arba SP2</t>
  </si>
  <si>
    <t>10.1.6.</t>
  </si>
  <si>
    <t>10.1.7.</t>
  </si>
  <si>
    <t>10.1.8.</t>
  </si>
  <si>
    <t>11. DALIS</t>
  </si>
  <si>
    <t>ANTIKŪNAS ANTI-P16, KONCENTRUOTAS</t>
  </si>
  <si>
    <t>11.</t>
  </si>
  <si>
    <t>Antikūnas anti-p16, koncentruotas</t>
  </si>
  <si>
    <t>11.1.</t>
  </si>
  <si>
    <t>11.1.1.</t>
  </si>
  <si>
    <t>11.1.2.</t>
  </si>
  <si>
    <t>11.1.3.</t>
  </si>
  <si>
    <t xml:space="preserve">Kilmė: Pelės </t>
  </si>
  <si>
    <t>11.1.4.</t>
  </si>
  <si>
    <t>11.1.5.</t>
  </si>
  <si>
    <t>Klonas: JC2</t>
  </si>
  <si>
    <t>11.1.6.</t>
  </si>
  <si>
    <t>Skiedimas: Ne mažiau 1:50</t>
  </si>
  <si>
    <t>11.1.7.</t>
  </si>
  <si>
    <t>11.1.8.</t>
  </si>
  <si>
    <t>12. DALIS</t>
  </si>
  <si>
    <t>ANTIKŪNAS P63, KONCENTRUOTAS</t>
  </si>
  <si>
    <t>12.</t>
  </si>
  <si>
    <t>Antikūnas p63, koncentruotas</t>
  </si>
  <si>
    <t>12.1.</t>
  </si>
  <si>
    <t>12.1.1.</t>
  </si>
  <si>
    <t>12.1.2.</t>
  </si>
  <si>
    <t>12.1.3.</t>
  </si>
  <si>
    <t>12.1.4.</t>
  </si>
  <si>
    <t>12.1.5.</t>
  </si>
  <si>
    <t>Klonas: 4A4 arba DAK-p63</t>
  </si>
  <si>
    <t>12.1.6.</t>
  </si>
  <si>
    <t>12.1.7.</t>
  </si>
  <si>
    <t>12.1.8.</t>
  </si>
  <si>
    <t>13. DALIS</t>
  </si>
  <si>
    <t>ANTIKŪNAS S-100 PROTEIN, KONCENTRUOTAS</t>
  </si>
  <si>
    <t>13.</t>
  </si>
  <si>
    <t>Antikūnas S-100 Protein, koncentruotas</t>
  </si>
  <si>
    <t>13.1.</t>
  </si>
  <si>
    <t>13.1.1.</t>
  </si>
  <si>
    <t>13.1.2.</t>
  </si>
  <si>
    <t>13.1.3.</t>
  </si>
  <si>
    <t>13.1.4.</t>
  </si>
  <si>
    <t>13.1.5.</t>
  </si>
  <si>
    <t>Klonas: 4C4.9</t>
  </si>
  <si>
    <t>13.1.6.</t>
  </si>
  <si>
    <t>13.1.7.</t>
  </si>
  <si>
    <t>13.1.8.</t>
  </si>
  <si>
    <t>14. DALIS</t>
  </si>
  <si>
    <t>ANTIKŪNAS SYNAPTOPHYSIN, KONCENTRUOTAS</t>
  </si>
  <si>
    <t>14.</t>
  </si>
  <si>
    <t>Antikūnas Synaptophysin, koncentruotas</t>
  </si>
  <si>
    <t>14.1.</t>
  </si>
  <si>
    <t>14.1.1.</t>
  </si>
  <si>
    <t>14.1.2.</t>
  </si>
  <si>
    <t>14.1.3.</t>
  </si>
  <si>
    <t>Kilmė: Pelės arba triušio</t>
  </si>
  <si>
    <t>14.1.4.</t>
  </si>
  <si>
    <t>14.1.5.</t>
  </si>
  <si>
    <t>Klonas: 27G12 arba MRQ40</t>
  </si>
  <si>
    <t>14.1.6.</t>
  </si>
  <si>
    <t>14.1.7.</t>
  </si>
  <si>
    <t>14.1.8.</t>
  </si>
  <si>
    <t>15. DALIS</t>
  </si>
  <si>
    <t>ANTIKŪNAS SOX10, KONCENTRUOTAS</t>
  </si>
  <si>
    <t>15.</t>
  </si>
  <si>
    <t>Antikūnas SOX10, koncentruotas</t>
  </si>
  <si>
    <t>15.1.</t>
  </si>
  <si>
    <t>15.1.1.</t>
  </si>
  <si>
    <t>15.1.2.</t>
  </si>
  <si>
    <t>15.1.3.</t>
  </si>
  <si>
    <t>15.1.4.</t>
  </si>
  <si>
    <t>15.1.5.</t>
  </si>
  <si>
    <t>Klonas: EP268</t>
  </si>
  <si>
    <t>15.1.6.</t>
  </si>
  <si>
    <t>15.1.7.</t>
  </si>
  <si>
    <t>15.1.8.</t>
  </si>
  <si>
    <t>16. DALIS</t>
  </si>
  <si>
    <t>ANTIKŪNAS THYROID TRANSCRIPTION FACTOR 1, KONCENTRUOTAS</t>
  </si>
  <si>
    <t>16.</t>
  </si>
  <si>
    <t>Antikūnas Thyroid Transcription Factor 1, koncentruotas</t>
  </si>
  <si>
    <t>16.1.</t>
  </si>
  <si>
    <t>16.1.1.</t>
  </si>
  <si>
    <t>16.1.2.</t>
  </si>
  <si>
    <t>16.1.3.</t>
  </si>
  <si>
    <t>16.1.4.</t>
  </si>
  <si>
    <t>16.1.5.</t>
  </si>
  <si>
    <t>Klonas: SPT24</t>
  </si>
  <si>
    <t>16.1.6.</t>
  </si>
  <si>
    <t>16.1.7.</t>
  </si>
  <si>
    <t>16.1.8.</t>
  </si>
  <si>
    <t>17. DALIS</t>
  </si>
  <si>
    <t>ANTIKŪNAS CD56, KONCENTRUOTAS</t>
  </si>
  <si>
    <t>17.</t>
  </si>
  <si>
    <t>Antikūnas CD56, koncentruotas</t>
  </si>
  <si>
    <t>17.1.</t>
  </si>
  <si>
    <t>17.1.1.</t>
  </si>
  <si>
    <t>17.1.2.</t>
  </si>
  <si>
    <t>17.1.3.</t>
  </si>
  <si>
    <t>17.1.4.</t>
  </si>
  <si>
    <t>17.1.5.</t>
  </si>
  <si>
    <t>Klonas: MRQ-42</t>
  </si>
  <si>
    <t>17.1.6.</t>
  </si>
  <si>
    <t>17.1.7.</t>
  </si>
  <si>
    <t>17.1.8.</t>
  </si>
  <si>
    <t>18. DALIS</t>
  </si>
  <si>
    <t>ANTIKŪNAS CK8/18, KONCENTRUOTAS</t>
  </si>
  <si>
    <t>18.</t>
  </si>
  <si>
    <t>Antikūnas CK8/18, koncentruotas</t>
  </si>
  <si>
    <t>18.1.</t>
  </si>
  <si>
    <t>18.1.1.</t>
  </si>
  <si>
    <t>18.1.2.</t>
  </si>
  <si>
    <t>18.1.3.</t>
  </si>
  <si>
    <t>18.1.4.</t>
  </si>
  <si>
    <t>18.1.5.</t>
  </si>
  <si>
    <t>Klonas: 5D3</t>
  </si>
  <si>
    <t>18.1.6.</t>
  </si>
  <si>
    <t>18.1.7.</t>
  </si>
  <si>
    <t>18.1.8.</t>
  </si>
  <si>
    <t>19. DALIS</t>
  </si>
  <si>
    <t>ANTIKŪNAS MELANA, KONCENTRUOTAS</t>
  </si>
  <si>
    <t>19.</t>
  </si>
  <si>
    <t>Antikūnas MelanA, koncentruotas</t>
  </si>
  <si>
    <t>19.1.</t>
  </si>
  <si>
    <t>19.1.1.</t>
  </si>
  <si>
    <t>19.1.2.</t>
  </si>
  <si>
    <t>19.1.3.</t>
  </si>
  <si>
    <t>19.1.4.</t>
  </si>
  <si>
    <t>19.1.5.</t>
  </si>
  <si>
    <t>Klonas: A103</t>
  </si>
  <si>
    <t>19.1.6.</t>
  </si>
  <si>
    <t>19.1.7.</t>
  </si>
  <si>
    <t>19.1.8.</t>
  </si>
  <si>
    <t>20. DALIS</t>
  </si>
  <si>
    <t>ANTIKŪNAS MITF, KONCENTRUOTAS</t>
  </si>
  <si>
    <t>20.</t>
  </si>
  <si>
    <t>Antikūnas MiTF, koncentruotas</t>
  </si>
  <si>
    <t>20.1.</t>
  </si>
  <si>
    <t>20.1.1.</t>
  </si>
  <si>
    <t>20.1.2.</t>
  </si>
  <si>
    <t>20.1.3.</t>
  </si>
  <si>
    <t>20.1.4.</t>
  </si>
  <si>
    <t>20.1.5.</t>
  </si>
  <si>
    <t>Klonas: C5/D5</t>
  </si>
  <si>
    <t>20.1.6.</t>
  </si>
  <si>
    <t>20.1.7.</t>
  </si>
  <si>
    <t>21. DALIS</t>
  </si>
  <si>
    <t>ANTIKŪNAS PRIEŠ P40, KONCENTRUOTAS</t>
  </si>
  <si>
    <t>21.</t>
  </si>
  <si>
    <t>Antikūnas prieš p40, koncentruotas</t>
  </si>
  <si>
    <t>21.1.</t>
  </si>
  <si>
    <t>21.1.1.</t>
  </si>
  <si>
    <t>21.1.2.</t>
  </si>
  <si>
    <t>21.1.3.</t>
  </si>
  <si>
    <t>21.1.4.</t>
  </si>
  <si>
    <t>21.1.5.</t>
  </si>
  <si>
    <t>Klonas: BC28</t>
  </si>
  <si>
    <t>21.1.6.</t>
  </si>
  <si>
    <t>21.1.7.</t>
  </si>
  <si>
    <t>21.1.8.</t>
  </si>
  <si>
    <t>22. DALIS</t>
  </si>
  <si>
    <t>ANTIKŪNAS CDX-2, KONCENTRUOTAS</t>
  </si>
  <si>
    <t>22.</t>
  </si>
  <si>
    <t>Antikūnas CDX-2, koncentruotas</t>
  </si>
  <si>
    <t>22.1.</t>
  </si>
  <si>
    <t>22.1.1.</t>
  </si>
  <si>
    <t>22.1.2.</t>
  </si>
  <si>
    <t>22.1.3.</t>
  </si>
  <si>
    <t>22.1.4.</t>
  </si>
  <si>
    <t>22.1.5.</t>
  </si>
  <si>
    <t xml:space="preserve">Klonas: EPR2764Y </t>
  </si>
  <si>
    <t>22.1.6.</t>
  </si>
  <si>
    <t>22.1.7.</t>
  </si>
  <si>
    <t>22.1.8.</t>
  </si>
  <si>
    <t>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 pateikti vertinimų duomenis nuo 2020 m.</t>
  </si>
  <si>
    <t>23. DALIS</t>
  </si>
  <si>
    <t>ANTIKŪNAS PAN-CK, KONCENTRUOTAS</t>
  </si>
  <si>
    <t>23.</t>
  </si>
  <si>
    <t>Antikūnas PAN-CK, koncentruotas</t>
  </si>
  <si>
    <t>23.1.</t>
  </si>
  <si>
    <t>23.1.1.</t>
  </si>
  <si>
    <t>23.1.2.</t>
  </si>
  <si>
    <t>23.1.3.</t>
  </si>
  <si>
    <t>23.1.4.</t>
  </si>
  <si>
    <t>Tipas: Monoklonų kokteilis</t>
  </si>
  <si>
    <t>23.1.5.</t>
  </si>
  <si>
    <t>Klonas: AE1+AE3</t>
  </si>
  <si>
    <t>23.1.6.</t>
  </si>
  <si>
    <t>23.1.7.</t>
  </si>
  <si>
    <t>23.1.8.</t>
  </si>
  <si>
    <t>24. DALIS</t>
  </si>
  <si>
    <t>ANTIKŪNAS CYTOKERATIN, KONCENTRUOTAS</t>
  </si>
  <si>
    <t>24.</t>
  </si>
  <si>
    <t>Antikūnas Cytokeratin, koncentruotas</t>
  </si>
  <si>
    <t>24.1.</t>
  </si>
  <si>
    <t>24.1.1.</t>
  </si>
  <si>
    <t>24.1.2.</t>
  </si>
  <si>
    <t>24.1.3.</t>
  </si>
  <si>
    <t>24.1.4.</t>
  </si>
  <si>
    <t>24.1.5.</t>
  </si>
  <si>
    <t>Klonas: CAM5.2</t>
  </si>
  <si>
    <t>24.1.6.</t>
  </si>
  <si>
    <t>24.1.7.</t>
  </si>
  <si>
    <t>25. DALIS</t>
  </si>
  <si>
    <t>ANTIKŪNAS SMAD4, KONCENTRUOTAS</t>
  </si>
  <si>
    <t>25.</t>
  </si>
  <si>
    <t>Antikūnas SMAD4, koncentruotas</t>
  </si>
  <si>
    <t>25.1.</t>
  </si>
  <si>
    <t>25.1.1.</t>
  </si>
  <si>
    <t>25.1.2.</t>
  </si>
  <si>
    <t>25.1.3.</t>
  </si>
  <si>
    <t>25.1.4.</t>
  </si>
  <si>
    <t>25.1.5.</t>
  </si>
  <si>
    <t>Klonas: EP618Y</t>
  </si>
  <si>
    <t>25.1.6.</t>
  </si>
  <si>
    <t>25.1.7.</t>
  </si>
  <si>
    <t>25.1.8.</t>
  </si>
  <si>
    <t>26. DALIS</t>
  </si>
  <si>
    <t>ANTIKŪNAS HIGH MOLECULAR WEIGHT CYTOKERATIN, KONCENTRUOTAS</t>
  </si>
  <si>
    <t>26.</t>
  </si>
  <si>
    <t>Antikūnas High molecular weight cytokeratin, koncentruotas</t>
  </si>
  <si>
    <t>26.1.</t>
  </si>
  <si>
    <t>26.1.1.</t>
  </si>
  <si>
    <t>26.1.2.</t>
  </si>
  <si>
    <t>26.1.3.</t>
  </si>
  <si>
    <t>26.1.4.</t>
  </si>
  <si>
    <t>26.1.5.</t>
  </si>
  <si>
    <t>Klonas: 34BE12</t>
  </si>
  <si>
    <t>26.1.6.</t>
  </si>
  <si>
    <t>Skiedimas: 1:100</t>
  </si>
  <si>
    <t>26.1.7.</t>
  </si>
  <si>
    <t>Fasuotė: ne mažesnė nei 0,2 ml</t>
  </si>
  <si>
    <t>26.1.8.</t>
  </si>
  <si>
    <t>27. DALIS</t>
  </si>
  <si>
    <t>ANTIKŪNAS ANTI-STAT6, KONCENTRUOTAS</t>
  </si>
  <si>
    <t>27.</t>
  </si>
  <si>
    <t>Antikūnas anti-STAT6, koncentruotas</t>
  </si>
  <si>
    <t>27.1.</t>
  </si>
  <si>
    <t>27.1.1.</t>
  </si>
  <si>
    <t>27.1.2.</t>
  </si>
  <si>
    <t>27.1.3.</t>
  </si>
  <si>
    <t xml:space="preserve">Kilmė: Triušio </t>
  </si>
  <si>
    <t>27.1.4.</t>
  </si>
  <si>
    <t>27.1.5.</t>
  </si>
  <si>
    <t>Klonas: YE361</t>
  </si>
  <si>
    <t>27.1.6.</t>
  </si>
  <si>
    <t>Siūlomas skiedimas: 1:100</t>
  </si>
  <si>
    <t>27.1.7.</t>
  </si>
  <si>
    <t>Fasuotė: 1 ml</t>
  </si>
  <si>
    <t>28. DALIS</t>
  </si>
  <si>
    <t>ANTIKŪNAS UROPLAKIN II, KONCENTRUOTAS</t>
  </si>
  <si>
    <t>28.</t>
  </si>
  <si>
    <t>Antikūnas Uroplakin II, koncentruotas</t>
  </si>
  <si>
    <t>28.1.</t>
  </si>
  <si>
    <t>28.1.1.</t>
  </si>
  <si>
    <t>28.1.2.</t>
  </si>
  <si>
    <t>28.1.3.</t>
  </si>
  <si>
    <t>28.1.4.</t>
  </si>
  <si>
    <t>28.1.5.</t>
  </si>
  <si>
    <t>Klonas: BC21</t>
  </si>
  <si>
    <t>28.1.6.</t>
  </si>
  <si>
    <t>Skiedimas: Ne mažiau 1:100</t>
  </si>
  <si>
    <t>28.1.7.</t>
  </si>
  <si>
    <t>28.1.8.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</si>
  <si>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</si>
  <si>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</si>
  <si>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</si>
  <si>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</si>
  <si>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</si>
  <si>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</si>
  <si>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</si>
  <si>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</si>
  <si>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</si>
  <si>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</si>
  <si>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</si>
  <si>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</si>
  <si>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</si>
  <si>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</si>
  <si>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</si>
  <si>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</si>
  <si>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</si>
  <si>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</si>
  <si>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</si>
  <si>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</si>
  <si>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2189-2 2025-07-01 12:54:10</t>
  </si>
  <si>
    <t>---</t>
  </si>
  <si>
    <t>Adomas Urbanavičius</t>
  </si>
  <si>
    <t>Skiedimas: 1:200</t>
  </si>
  <si>
    <t>1 mL</t>
  </si>
  <si>
    <t>technine informacija.zip</t>
  </si>
  <si>
    <t>Lietuva</t>
  </si>
  <si>
    <t>Biomika MB</t>
  </si>
  <si>
    <t>Lauko g. 2, Dainava, LT-17226, LIETUVA</t>
  </si>
  <si>
    <t>LT100012501513</t>
  </si>
  <si>
    <t>LT177300010156232897, HABALT22, Swedbank AB</t>
  </si>
  <si>
    <t>+370 611 74996, biomikalt@gmail.com</t>
  </si>
  <si>
    <t>NQC optimal or good 88%</t>
  </si>
  <si>
    <t>NQC optimal or good 93%</t>
  </si>
  <si>
    <t>Skiedimas: 1:150</t>
  </si>
  <si>
    <t>DBS, Chromogranin A, Mob048, LK2H10, Conc Mouse Monoclonal Antibody, 1ml</t>
  </si>
  <si>
    <t>DBS, Cytokeratin 5, Mob361, XM26, Conc Mouse Monoclonal Antibody, 1ml</t>
  </si>
  <si>
    <t>DBS, Cytokeratin 7, Mob057, OV-TL 12/30, Conc Mouse Monoclonal Antibody, 1ml</t>
  </si>
  <si>
    <t>DBS, Cytokeratin 20, Mob123, Ks20.8, Conc Mouse Monoclonal Antibody, 1ml</t>
  </si>
  <si>
    <t>NQC optimal or good 87%</t>
  </si>
  <si>
    <t>DBS, HER2/neu (c-erbB-2), RMAB008, SP3, Conc Rabbit Monoclonal Antibody, 1ml</t>
  </si>
  <si>
    <t>NQC SP3 data</t>
  </si>
  <si>
    <t>DBS, Melanoma, Mob079, HMB45, Conc Mouse Monoclonal Antibody, 1ml</t>
  </si>
  <si>
    <t>NQC HMB45 optimal or good 93%</t>
  </si>
  <si>
    <t>DBS, Ki-67 Antigen, RMAB004, SP6, Conc Rabbit Monoclonal Antibody, 1ml</t>
  </si>
  <si>
    <t>NQC optimal or good 90%</t>
  </si>
  <si>
    <t>DBS, p16, Mob575, JC2, Conc Mouse Monoclonal Antibody, 1ml</t>
  </si>
  <si>
    <t>Zeta, Z2003ML, p63, 4A4</t>
  </si>
  <si>
    <t>DBS, S-100, Mob377, 4C4.9, Conc Mouse Monoclonal Antibody, 1ml</t>
  </si>
  <si>
    <t>NQC optimal or good 72%</t>
  </si>
  <si>
    <t>DBS, SOX-10 (Melanoma Marker), RMAB077, EP268, Conc Rabbit Monoclonal Antibody, 1ml</t>
  </si>
  <si>
    <t>NQC optimal or good 96%</t>
  </si>
  <si>
    <t>DBS, Cytokeratin 8/18, Mob189, 5D3, Conc Mouse Monoclonal Antibody, 1ml</t>
  </si>
  <si>
    <t>NQC optimal or good 81%</t>
  </si>
  <si>
    <t>DBS, MART-1/Melan A, Mob277, A103, Conc Mouse Monoclonal Antibody, 1ml</t>
  </si>
  <si>
    <t>NQC optimal or good 67%</t>
  </si>
  <si>
    <t>ZC, Z2161ML, MiTF, Mouse monoclonal, C5/D5, 1.0 ml</t>
  </si>
  <si>
    <t>DBS, Cytokeratin AE1+AE3, Mob190, AE1+AE3, Conc Mouse Monoclonal Antibody, 1ml</t>
  </si>
  <si>
    <t>NQC optimal or good 74%</t>
  </si>
  <si>
    <t>DBS, Cytokeratin (CAM5.2), Mob469, CAM5.2, Conc Mouse Monoclonal Antibody, 1ml</t>
  </si>
  <si>
    <t>ne</t>
  </si>
  <si>
    <t>8_Pirkimo salygu 8 priedas.docx</t>
  </si>
  <si>
    <t>Vadovas Adomas Urbanavičius</t>
  </si>
  <si>
    <t>9_technine info.zip</t>
  </si>
  <si>
    <t>netaikoma</t>
  </si>
  <si>
    <t>7_Pirkimo salygu 7 priedas.docx</t>
  </si>
  <si>
    <t>5_Pasiulymo_forma_Technine specifikacija.pdf</t>
  </si>
  <si>
    <t>6_Pasiulymo_forma_Technine specifikacija.xlsx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</si>
</sst>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s>
  <cellStyleXfs count="1">
    <xf numFmtId="0" fontId="0" fillId="0" borderId="0"/>
  </cellStyleXfs>
  <cellXfs count="9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3" borderId="8" xfId="0" quotePrefix="1" applyFont="1" applyFill="1" applyBorder="1" applyAlignment="1" applyProtection="1">
      <alignment horizontal="center" vertical="center"/>
      <protection locked="0"/>
    </xf>
    <xf numFmtId="14" fontId="1" fillId="5" borderId="1" xfId="0" applyNumberFormat="1" applyFont="1" applyFill="1" applyBorder="1" applyProtection="1">
      <protection locked="0"/>
    </xf>
    <xf numFmtId="0" fontId="1" fillId="5" borderId="1" xfId="0" quotePrefix="1" applyFont="1" applyFill="1" applyBorder="1" applyProtection="1">
      <protection locked="0"/>
    </xf>
    <xf numFmtId="0" fontId="1" fillId="5" borderId="0" xfId="0" quotePrefix="1" applyFont="1" applyFill="1" applyProtection="1">
      <protection locked="0"/>
    </xf>
    <xf numFmtId="0" fontId="1" fillId="6" borderId="23" xfId="0" quotePrefix="1" applyFont="1" applyFill="1" applyBorder="1" applyAlignment="1" applyProtection="1">
      <alignment wrapText="1"/>
      <protection locked="0"/>
    </xf>
    <xf numFmtId="0" fontId="1" fillId="5" borderId="23" xfId="0" quotePrefix="1" applyFont="1" applyFill="1" applyBorder="1" applyProtection="1">
      <protection locked="0"/>
    </xf>
    <xf numFmtId="0" fontId="1" fillId="5" borderId="23" xfId="0" quotePrefix="1" applyFont="1" applyFill="1" applyBorder="1" applyAlignment="1" applyProtection="1">
      <alignment wrapText="1"/>
      <protection locked="0"/>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4"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0" fontId="1" fillId="2" borderId="0" xfId="0" applyFont="1" applyFill="1" applyAlignment="1">
      <alignment wrapText="1"/>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quotePrefix="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quotePrefix="1"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3" borderId="1" xfId="0" quotePrefix="1"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3" borderId="8" xfId="0" quotePrefix="1"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84"/>
  <sheetViews>
    <sheetView tabSelected="1" topLeftCell="A31" workbookViewId="0">
      <selection activeCell="C13" sqref="C13:F13"/>
    </sheetView>
  </sheetViews>
  <sheetFormatPr defaultColWidth="10.875" defaultRowHeight="15" x14ac:dyDescent="0.25"/>
  <cols>
    <col min="1" max="1" width="9.125" style="1" customWidth="1"/>
    <col min="2" max="2" width="33.5" style="1" customWidth="1"/>
    <col min="3" max="3" width="12.375" style="1" customWidth="1"/>
    <col min="4" max="4" width="11.5" style="1" customWidth="1"/>
    <col min="5" max="5" width="15.5" style="1" customWidth="1"/>
    <col min="6" max="6" width="1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5">
        <v>45881</v>
      </c>
    </row>
    <row r="9" spans="1:6" x14ac:dyDescent="0.25">
      <c r="A9" s="4" t="s">
        <v>5</v>
      </c>
      <c r="B9" s="13">
        <v>3484601</v>
      </c>
    </row>
    <row r="10" spans="1:6" x14ac:dyDescent="0.25">
      <c r="A10" s="4" t="s">
        <v>6</v>
      </c>
      <c r="B10" s="36" t="s">
        <v>480</v>
      </c>
    </row>
    <row r="12" spans="1:6" ht="15.75" x14ac:dyDescent="0.25">
      <c r="A12" s="46" t="s">
        <v>7</v>
      </c>
      <c r="B12" s="47"/>
      <c r="C12" s="43" t="s">
        <v>481</v>
      </c>
      <c r="D12" s="44"/>
      <c r="E12" s="44"/>
      <c r="F12" s="45"/>
    </row>
    <row r="13" spans="1:6" ht="15.95" customHeight="1" x14ac:dyDescent="0.25">
      <c r="A13" s="51" t="s">
        <v>8</v>
      </c>
      <c r="B13" s="52"/>
      <c r="C13" s="43">
        <v>304910229</v>
      </c>
      <c r="D13" s="44"/>
      <c r="E13" s="44"/>
      <c r="F13" s="45"/>
    </row>
    <row r="14" spans="1:6" ht="15.95" customHeight="1" x14ac:dyDescent="0.25">
      <c r="A14" s="51" t="s">
        <v>9</v>
      </c>
      <c r="B14" s="52"/>
      <c r="C14" s="43" t="s">
        <v>482</v>
      </c>
      <c r="D14" s="44"/>
      <c r="E14" s="44"/>
      <c r="F14" s="45"/>
    </row>
    <row r="15" spans="1:6" ht="15.95" customHeight="1" x14ac:dyDescent="0.25">
      <c r="A15" s="46" t="s">
        <v>10</v>
      </c>
      <c r="B15" s="47"/>
      <c r="C15" s="43" t="s">
        <v>483</v>
      </c>
      <c r="D15" s="44"/>
      <c r="E15" s="44"/>
      <c r="F15" s="45"/>
    </row>
    <row r="16" spans="1:6" ht="63" customHeight="1" x14ac:dyDescent="0.25">
      <c r="A16" s="58" t="s">
        <v>11</v>
      </c>
      <c r="B16" s="52"/>
      <c r="C16" s="43" t="s">
        <v>484</v>
      </c>
      <c r="D16" s="44"/>
      <c r="E16" s="44"/>
      <c r="F16" s="45"/>
    </row>
    <row r="17" spans="1:7" ht="15.95" customHeight="1" x14ac:dyDescent="0.25">
      <c r="A17" s="46" t="s">
        <v>12</v>
      </c>
      <c r="B17" s="47"/>
      <c r="C17" s="43" t="s">
        <v>516</v>
      </c>
      <c r="D17" s="44"/>
      <c r="E17" s="44"/>
      <c r="F17" s="45"/>
    </row>
    <row r="18" spans="1:7" ht="15.95" customHeight="1" x14ac:dyDescent="0.25">
      <c r="A18" s="46" t="s">
        <v>13</v>
      </c>
      <c r="B18" s="47"/>
      <c r="C18" s="57" t="s">
        <v>485</v>
      </c>
      <c r="D18" s="44"/>
      <c r="E18" s="44"/>
      <c r="F18" s="45"/>
    </row>
    <row r="19" spans="1:7" ht="48" customHeight="1" x14ac:dyDescent="0.25">
      <c r="A19" s="46" t="s">
        <v>14</v>
      </c>
      <c r="B19" s="47"/>
      <c r="C19" s="43" t="s">
        <v>516</v>
      </c>
      <c r="D19" s="44"/>
      <c r="E19" s="44"/>
      <c r="F19" s="45"/>
    </row>
    <row r="20" spans="1:7" ht="54.95" customHeight="1" x14ac:dyDescent="0.25">
      <c r="A20" s="46" t="s">
        <v>15</v>
      </c>
      <c r="B20" s="47"/>
      <c r="C20" s="43" t="s">
        <v>516</v>
      </c>
      <c r="D20" s="44"/>
      <c r="E20" s="44"/>
      <c r="F20" s="45"/>
    </row>
    <row r="21" spans="1:7" ht="71.099999999999994" customHeight="1" x14ac:dyDescent="0.25">
      <c r="A21" s="48" t="s">
        <v>16</v>
      </c>
      <c r="B21" s="49"/>
      <c r="C21" s="53" t="s">
        <v>516</v>
      </c>
      <c r="D21" s="54"/>
      <c r="E21" s="54"/>
      <c r="F21" s="55"/>
      <c r="G21" s="14" t="str">
        <f>IF((SUMPRODUCT(--(C21=""))&gt;0), "Privaloma užpildyti, kai taikomi pašalinimo pagrindai", "")</f>
        <v/>
      </c>
    </row>
    <row r="22" spans="1:7" ht="18" customHeight="1" x14ac:dyDescent="0.25">
      <c r="A22" s="5"/>
      <c r="B22" s="5"/>
      <c r="C22" s="6"/>
      <c r="D22" s="6"/>
      <c r="E22" s="6"/>
      <c r="F22" s="6"/>
    </row>
    <row r="23" spans="1:7" x14ac:dyDescent="0.25">
      <c r="A23" s="59" t="s">
        <v>17</v>
      </c>
      <c r="B23" s="42"/>
      <c r="C23" s="42"/>
      <c r="D23" s="42"/>
      <c r="E23" s="42"/>
      <c r="F23" s="42"/>
    </row>
    <row r="24" spans="1:7" x14ac:dyDescent="0.25">
      <c r="A24" s="42" t="s">
        <v>18</v>
      </c>
      <c r="B24" s="42"/>
      <c r="C24" s="42"/>
      <c r="D24" s="42"/>
      <c r="E24" s="42"/>
      <c r="F24" s="42"/>
    </row>
    <row r="25" spans="1:7" x14ac:dyDescent="0.25">
      <c r="A25" s="42" t="s">
        <v>19</v>
      </c>
      <c r="B25" s="42"/>
      <c r="C25" s="42"/>
      <c r="D25" s="42"/>
      <c r="E25" s="42"/>
      <c r="F25" s="42"/>
    </row>
    <row r="26" spans="1:7" x14ac:dyDescent="0.25">
      <c r="A26" s="42" t="s">
        <v>20</v>
      </c>
      <c r="B26" s="42"/>
      <c r="C26" s="42"/>
      <c r="D26" s="42"/>
      <c r="E26" s="42"/>
      <c r="F26" s="42"/>
    </row>
    <row r="27" spans="1:7" ht="28.5" customHeight="1" x14ac:dyDescent="0.25">
      <c r="A27" s="56" t="s">
        <v>21</v>
      </c>
      <c r="B27" s="56"/>
      <c r="C27" s="56"/>
      <c r="D27" s="56"/>
      <c r="E27" s="56"/>
      <c r="F27" s="56"/>
    </row>
    <row r="28" spans="1:7" ht="32.1" customHeight="1" x14ac:dyDescent="0.25">
      <c r="A28" s="50" t="s">
        <v>22</v>
      </c>
      <c r="B28" s="42"/>
      <c r="C28" s="42"/>
      <c r="D28" s="42"/>
      <c r="E28" s="42"/>
      <c r="F28" s="42"/>
    </row>
    <row r="29" spans="1:7" x14ac:dyDescent="0.25">
      <c r="A29" s="42" t="s">
        <v>23</v>
      </c>
      <c r="B29" s="42"/>
      <c r="C29" s="42"/>
      <c r="D29" s="42"/>
      <c r="E29" s="42"/>
      <c r="F29" s="42"/>
    </row>
    <row r="30" spans="1:7" ht="34.5" customHeight="1" x14ac:dyDescent="0.25">
      <c r="A30" s="41" t="s">
        <v>24</v>
      </c>
      <c r="B30" s="41"/>
      <c r="C30" s="41"/>
      <c r="D30" s="37" t="s">
        <v>475</v>
      </c>
    </row>
    <row r="31" spans="1:7" x14ac:dyDescent="0.25">
      <c r="A31" s="14" t="s">
        <v>25</v>
      </c>
    </row>
    <row r="32" spans="1:7" x14ac:dyDescent="0.25">
      <c r="A32" s="12" t="s">
        <v>26</v>
      </c>
      <c r="B32" s="12" t="s">
        <v>27</v>
      </c>
    </row>
    <row r="34" spans="1:9" x14ac:dyDescent="0.25">
      <c r="A34" s="12" t="s">
        <v>28</v>
      </c>
    </row>
    <row r="35" spans="1:9" ht="45" x14ac:dyDescent="0.25">
      <c r="A35" s="26" t="s">
        <v>29</v>
      </c>
      <c r="B35" s="26" t="s">
        <v>30</v>
      </c>
      <c r="C35" s="26" t="s">
        <v>31</v>
      </c>
      <c r="D35" s="26" t="s">
        <v>32</v>
      </c>
      <c r="E35" s="26" t="s">
        <v>33</v>
      </c>
      <c r="F35" s="26" t="s">
        <v>34</v>
      </c>
      <c r="G35" s="26" t="s">
        <v>35</v>
      </c>
      <c r="H35" s="26" t="s">
        <v>36</v>
      </c>
      <c r="I35" s="26" t="s">
        <v>37</v>
      </c>
    </row>
    <row r="36" spans="1:9" x14ac:dyDescent="0.25">
      <c r="A36" s="22" t="s">
        <v>38</v>
      </c>
      <c r="B36" s="22" t="s">
        <v>39</v>
      </c>
      <c r="C36" s="23"/>
      <c r="D36" s="23"/>
      <c r="E36" s="23"/>
      <c r="F36" s="23"/>
      <c r="G36" s="23"/>
      <c r="H36" s="23"/>
      <c r="I36" s="23"/>
    </row>
    <row r="37" spans="1:9" x14ac:dyDescent="0.25">
      <c r="A37" s="23" t="s">
        <v>40</v>
      </c>
      <c r="B37" s="23" t="s">
        <v>39</v>
      </c>
      <c r="C37" s="27">
        <v>2</v>
      </c>
      <c r="D37" s="27" t="s">
        <v>41</v>
      </c>
      <c r="E37" s="38"/>
      <c r="F37" s="23" t="str">
        <f>IF(ISBLANK(E37),"", PRODUCT(C37,E37))</f>
        <v/>
      </c>
      <c r="G37" s="40"/>
      <c r="H37" s="23"/>
      <c r="I37" s="23"/>
    </row>
    <row r="38" spans="1:9" x14ac:dyDescent="0.25">
      <c r="A38" s="23" t="s">
        <v>42</v>
      </c>
      <c r="B38" s="23" t="s">
        <v>43</v>
      </c>
      <c r="C38" s="23"/>
      <c r="D38" s="23"/>
      <c r="E38" s="23"/>
      <c r="F38" s="23"/>
      <c r="G38" s="23"/>
      <c r="H38" s="25"/>
      <c r="I38" s="25"/>
    </row>
    <row r="39" spans="1:9" x14ac:dyDescent="0.25">
      <c r="A39" s="23" t="s">
        <v>44</v>
      </c>
      <c r="B39" s="23" t="s">
        <v>45</v>
      </c>
      <c r="C39" s="23"/>
      <c r="D39" s="23"/>
      <c r="E39" s="23"/>
      <c r="F39" s="23"/>
      <c r="G39" s="23"/>
      <c r="H39" s="25"/>
      <c r="I39" s="25"/>
    </row>
    <row r="40" spans="1:9" x14ac:dyDescent="0.25">
      <c r="A40" s="23" t="s">
        <v>46</v>
      </c>
      <c r="B40" s="23" t="s">
        <v>47</v>
      </c>
      <c r="C40" s="23"/>
      <c r="D40" s="23"/>
      <c r="E40" s="23"/>
      <c r="F40" s="23"/>
      <c r="G40" s="23"/>
      <c r="H40" s="25"/>
      <c r="I40" s="25"/>
    </row>
    <row r="41" spans="1:9" x14ac:dyDescent="0.25">
      <c r="A41" s="23" t="s">
        <v>48</v>
      </c>
      <c r="B41" s="23" t="s">
        <v>49</v>
      </c>
      <c r="C41" s="23"/>
      <c r="D41" s="23"/>
      <c r="E41" s="23"/>
      <c r="F41" s="23"/>
      <c r="G41" s="23"/>
      <c r="H41" s="25"/>
      <c r="I41" s="25"/>
    </row>
    <row r="42" spans="1:9" x14ac:dyDescent="0.25">
      <c r="A42" s="23" t="s">
        <v>50</v>
      </c>
      <c r="B42" s="23" t="s">
        <v>51</v>
      </c>
      <c r="C42" s="23"/>
      <c r="D42" s="23"/>
      <c r="E42" s="23"/>
      <c r="F42" s="23"/>
      <c r="G42" s="23"/>
      <c r="H42" s="25"/>
      <c r="I42" s="25"/>
    </row>
    <row r="43" spans="1:9" x14ac:dyDescent="0.25">
      <c r="A43" s="23" t="s">
        <v>52</v>
      </c>
      <c r="B43" s="23" t="s">
        <v>53</v>
      </c>
      <c r="C43" s="23"/>
      <c r="D43" s="23"/>
      <c r="E43" s="23"/>
      <c r="F43" s="23"/>
      <c r="G43" s="23"/>
      <c r="H43" s="25"/>
      <c r="I43" s="25"/>
    </row>
    <row r="44" spans="1:9" x14ac:dyDescent="0.25">
      <c r="A44" s="23" t="s">
        <v>54</v>
      </c>
      <c r="B44" s="23" t="s">
        <v>55</v>
      </c>
      <c r="C44" s="23"/>
      <c r="D44" s="23"/>
      <c r="E44" s="23"/>
      <c r="F44" s="23"/>
      <c r="G44" s="23"/>
      <c r="H44" s="25"/>
      <c r="I44" s="25"/>
    </row>
    <row r="45" spans="1:9" x14ac:dyDescent="0.25">
      <c r="E45" s="15" t="s">
        <v>56</v>
      </c>
      <c r="F45" s="15" t="str">
        <f>IF((COUNT(C37:C44)&lt;&gt;COUNT(F37:F44)),"", ROUND(SUM(F37:F44),2))</f>
        <v/>
      </c>
      <c r="G45" s="14" t="str">
        <f>IF((COUNT(C37:C44)&lt;&gt;COUNT(F37:F44)),"Neužpildytos visų objektų kainos", "")</f>
        <v>Neužpildytos visų objektų kainos</v>
      </c>
    </row>
    <row r="46" spans="1:9" ht="30" x14ac:dyDescent="0.25">
      <c r="C46" s="22" t="s">
        <v>57</v>
      </c>
      <c r="D46" s="39"/>
      <c r="E46" s="15" t="s">
        <v>58</v>
      </c>
      <c r="F46" s="15" t="str">
        <f>IF(OR(F45="",D46=""),"", ROUND(PRODUCT(D46,F45)/100,2))</f>
        <v/>
      </c>
      <c r="G46" s="14" t="str">
        <f>IF(D46="", "Nurodykite taikomą PVM dydį", "")</f>
        <v>Nurodykite taikomą PVM dydį</v>
      </c>
    </row>
    <row r="47" spans="1:9" x14ac:dyDescent="0.25">
      <c r="E47" s="15" t="s">
        <v>59</v>
      </c>
      <c r="F47" s="15">
        <f>IF(ISBLANK(F46), "", ROUND(SUM(F45:F46),2))</f>
        <v>0</v>
      </c>
    </row>
    <row r="51" spans="1:9" x14ac:dyDescent="0.25">
      <c r="A51" s="12" t="s">
        <v>60</v>
      </c>
      <c r="B51" s="12" t="s">
        <v>61</v>
      </c>
    </row>
    <row r="53" spans="1:9" x14ac:dyDescent="0.25">
      <c r="A53" s="12" t="s">
        <v>28</v>
      </c>
    </row>
    <row r="54" spans="1:9" ht="45" x14ac:dyDescent="0.25">
      <c r="A54" s="32" t="s">
        <v>29</v>
      </c>
      <c r="B54" s="32" t="s">
        <v>30</v>
      </c>
      <c r="C54" s="32" t="s">
        <v>31</v>
      </c>
      <c r="D54" s="32" t="s">
        <v>32</v>
      </c>
      <c r="E54" s="32" t="s">
        <v>33</v>
      </c>
      <c r="F54" s="32" t="s">
        <v>34</v>
      </c>
      <c r="G54" s="32" t="s">
        <v>35</v>
      </c>
      <c r="H54" s="32" t="s">
        <v>36</v>
      </c>
      <c r="I54" s="32" t="s">
        <v>37</v>
      </c>
    </row>
    <row r="55" spans="1:9" ht="30" x14ac:dyDescent="0.25">
      <c r="A55" s="28" t="s">
        <v>62</v>
      </c>
      <c r="B55" s="28" t="s">
        <v>63</v>
      </c>
      <c r="C55" s="29"/>
      <c r="D55" s="29"/>
      <c r="E55" s="29"/>
      <c r="F55" s="29"/>
      <c r="G55" s="29"/>
      <c r="H55" s="29"/>
      <c r="I55" s="29"/>
    </row>
    <row r="56" spans="1:9" ht="60" x14ac:dyDescent="0.25">
      <c r="A56" s="29" t="s">
        <v>64</v>
      </c>
      <c r="B56" s="29" t="s">
        <v>63</v>
      </c>
      <c r="C56" s="33">
        <v>1</v>
      </c>
      <c r="D56" s="33" t="s">
        <v>41</v>
      </c>
      <c r="E56" s="30">
        <v>529</v>
      </c>
      <c r="F56" s="29">
        <f>IF(ISBLANK(E56),"", PRODUCT(C56,E56))</f>
        <v>529</v>
      </c>
      <c r="G56" s="31" t="s">
        <v>489</v>
      </c>
      <c r="H56" s="29"/>
      <c r="I56" s="29"/>
    </row>
    <row r="57" spans="1:9" x14ac:dyDescent="0.25">
      <c r="A57" s="29" t="s">
        <v>65</v>
      </c>
      <c r="B57" s="29" t="s">
        <v>43</v>
      </c>
      <c r="C57" s="29"/>
      <c r="D57" s="29"/>
      <c r="E57" s="29"/>
      <c r="F57" s="29"/>
      <c r="G57" s="29"/>
      <c r="H57" s="31" t="s">
        <v>43</v>
      </c>
      <c r="I57" s="31" t="s">
        <v>479</v>
      </c>
    </row>
    <row r="58" spans="1:9" x14ac:dyDescent="0.25">
      <c r="A58" s="29" t="s">
        <v>66</v>
      </c>
      <c r="B58" s="29" t="s">
        <v>45</v>
      </c>
      <c r="C58" s="29"/>
      <c r="D58" s="29"/>
      <c r="E58" s="29"/>
      <c r="F58" s="29"/>
      <c r="G58" s="29"/>
      <c r="H58" s="31" t="s">
        <v>45</v>
      </c>
      <c r="I58" s="31" t="s">
        <v>479</v>
      </c>
    </row>
    <row r="59" spans="1:9" x14ac:dyDescent="0.25">
      <c r="A59" s="29" t="s">
        <v>67</v>
      </c>
      <c r="B59" s="29" t="s">
        <v>68</v>
      </c>
      <c r="C59" s="29"/>
      <c r="D59" s="29"/>
      <c r="E59" s="29"/>
      <c r="F59" s="29"/>
      <c r="G59" s="29"/>
      <c r="H59" s="31" t="s">
        <v>68</v>
      </c>
      <c r="I59" s="31" t="s">
        <v>479</v>
      </c>
    </row>
    <row r="60" spans="1:9" x14ac:dyDescent="0.25">
      <c r="A60" s="29" t="s">
        <v>69</v>
      </c>
      <c r="B60" s="29" t="s">
        <v>49</v>
      </c>
      <c r="C60" s="29"/>
      <c r="D60" s="29"/>
      <c r="E60" s="29"/>
      <c r="F60" s="29"/>
      <c r="G60" s="29"/>
      <c r="H60" s="31" t="s">
        <v>49</v>
      </c>
      <c r="I60" s="31" t="s">
        <v>479</v>
      </c>
    </row>
    <row r="61" spans="1:9" x14ac:dyDescent="0.25">
      <c r="A61" s="29" t="s">
        <v>70</v>
      </c>
      <c r="B61" s="29" t="s">
        <v>71</v>
      </c>
      <c r="C61" s="29"/>
      <c r="D61" s="29"/>
      <c r="E61" s="29"/>
      <c r="F61" s="29"/>
      <c r="G61" s="29"/>
      <c r="H61" s="31" t="s">
        <v>71</v>
      </c>
      <c r="I61" s="31" t="s">
        <v>479</v>
      </c>
    </row>
    <row r="62" spans="1:9" x14ac:dyDescent="0.25">
      <c r="A62" s="29" t="s">
        <v>72</v>
      </c>
      <c r="B62" s="29" t="s">
        <v>73</v>
      </c>
      <c r="C62" s="29"/>
      <c r="D62" s="29"/>
      <c r="E62" s="29"/>
      <c r="F62" s="29"/>
      <c r="G62" s="29"/>
      <c r="H62" s="31" t="s">
        <v>477</v>
      </c>
      <c r="I62" s="31" t="s">
        <v>479</v>
      </c>
    </row>
    <row r="63" spans="1:9" x14ac:dyDescent="0.25">
      <c r="A63" s="29" t="s">
        <v>74</v>
      </c>
      <c r="B63" s="29" t="s">
        <v>55</v>
      </c>
      <c r="C63" s="29"/>
      <c r="D63" s="29"/>
      <c r="E63" s="29"/>
      <c r="F63" s="29"/>
      <c r="G63" s="29"/>
      <c r="H63" s="31" t="s">
        <v>478</v>
      </c>
      <c r="I63" s="31" t="s">
        <v>479</v>
      </c>
    </row>
    <row r="64" spans="1:9" ht="120" x14ac:dyDescent="0.25">
      <c r="A64" s="29" t="s">
        <v>75</v>
      </c>
      <c r="B64" s="29" t="s">
        <v>76</v>
      </c>
      <c r="C64" s="29"/>
      <c r="D64" s="29"/>
      <c r="E64" s="29"/>
      <c r="F64" s="29"/>
      <c r="G64" s="29"/>
      <c r="H64" s="31" t="s">
        <v>486</v>
      </c>
      <c r="I64" s="31" t="s">
        <v>479</v>
      </c>
    </row>
    <row r="65" spans="1:9" x14ac:dyDescent="0.25">
      <c r="E65" s="15" t="s">
        <v>56</v>
      </c>
      <c r="F65" s="15">
        <f>IF((COUNT(C56:C64)&lt;&gt;COUNT(F56:F64)),"", ROUND(SUM(F56:F64),2))</f>
        <v>529</v>
      </c>
      <c r="G65" s="14" t="str">
        <f>IF((COUNT(C56:C64)&lt;&gt;COUNT(F56:F64)),"Neužpildytos visų objektų kainos", "")</f>
        <v/>
      </c>
    </row>
    <row r="66" spans="1:9" ht="30" x14ac:dyDescent="0.25">
      <c r="C66" s="22" t="s">
        <v>57</v>
      </c>
      <c r="D66" s="16">
        <v>5</v>
      </c>
      <c r="E66" s="15" t="s">
        <v>58</v>
      </c>
      <c r="F66" s="15">
        <f>IF(OR(F65="",D66=""),"", ROUND(PRODUCT(D66,F65)/100,2))</f>
        <v>26.45</v>
      </c>
      <c r="G66" s="14" t="str">
        <f>IF(D66="", "Nurodykite taikomą PVM dydį", "")</f>
        <v/>
      </c>
    </row>
    <row r="67" spans="1:9" x14ac:dyDescent="0.25">
      <c r="E67" s="15" t="s">
        <v>59</v>
      </c>
      <c r="F67" s="15">
        <f>IF(ISBLANK(F66), "", ROUND(SUM(F65:F66),2))</f>
        <v>555.45000000000005</v>
      </c>
    </row>
    <row r="71" spans="1:9" x14ac:dyDescent="0.25">
      <c r="A71" s="12" t="s">
        <v>77</v>
      </c>
      <c r="B71" s="12" t="s">
        <v>78</v>
      </c>
    </row>
    <row r="73" spans="1:9" x14ac:dyDescent="0.25">
      <c r="A73" s="12" t="s">
        <v>28</v>
      </c>
    </row>
    <row r="74" spans="1:9" ht="45" x14ac:dyDescent="0.25">
      <c r="A74" s="32" t="s">
        <v>29</v>
      </c>
      <c r="B74" s="32" t="s">
        <v>30</v>
      </c>
      <c r="C74" s="32" t="s">
        <v>31</v>
      </c>
      <c r="D74" s="32" t="s">
        <v>32</v>
      </c>
      <c r="E74" s="32" t="s">
        <v>33</v>
      </c>
      <c r="F74" s="32" t="s">
        <v>34</v>
      </c>
      <c r="G74" s="32" t="s">
        <v>35</v>
      </c>
      <c r="H74" s="32" t="s">
        <v>36</v>
      </c>
      <c r="I74" s="32" t="s">
        <v>37</v>
      </c>
    </row>
    <row r="75" spans="1:9" x14ac:dyDescent="0.25">
      <c r="A75" s="28" t="s">
        <v>79</v>
      </c>
      <c r="B75" s="28" t="s">
        <v>80</v>
      </c>
      <c r="C75" s="29"/>
      <c r="D75" s="29"/>
      <c r="E75" s="29"/>
      <c r="F75" s="29"/>
      <c r="G75" s="29"/>
      <c r="H75" s="29"/>
      <c r="I75" s="29"/>
    </row>
    <row r="76" spans="1:9" ht="60" x14ac:dyDescent="0.25">
      <c r="A76" s="29" t="s">
        <v>81</v>
      </c>
      <c r="B76" s="29" t="s">
        <v>80</v>
      </c>
      <c r="C76" s="33">
        <v>2</v>
      </c>
      <c r="D76" s="33" t="s">
        <v>41</v>
      </c>
      <c r="E76" s="30">
        <v>648</v>
      </c>
      <c r="F76" s="29">
        <f>IF(ISBLANK(E76),"", PRODUCT(C76,E76))</f>
        <v>1296</v>
      </c>
      <c r="G76" s="31" t="s">
        <v>490</v>
      </c>
      <c r="H76" s="29"/>
      <c r="I76" s="29"/>
    </row>
    <row r="77" spans="1:9" x14ac:dyDescent="0.25">
      <c r="A77" s="29" t="s">
        <v>82</v>
      </c>
      <c r="B77" s="29" t="s">
        <v>43</v>
      </c>
      <c r="C77" s="29"/>
      <c r="D77" s="29"/>
      <c r="E77" s="29"/>
      <c r="F77" s="29"/>
      <c r="G77" s="29"/>
      <c r="H77" s="31" t="s">
        <v>43</v>
      </c>
      <c r="I77" s="31" t="s">
        <v>479</v>
      </c>
    </row>
    <row r="78" spans="1:9" x14ac:dyDescent="0.25">
      <c r="A78" s="29" t="s">
        <v>83</v>
      </c>
      <c r="B78" s="29" t="s">
        <v>45</v>
      </c>
      <c r="C78" s="29"/>
      <c r="D78" s="29"/>
      <c r="E78" s="29"/>
      <c r="F78" s="29"/>
      <c r="G78" s="29"/>
      <c r="H78" s="31" t="s">
        <v>45</v>
      </c>
      <c r="I78" s="31" t="s">
        <v>479</v>
      </c>
    </row>
    <row r="79" spans="1:9" x14ac:dyDescent="0.25">
      <c r="A79" s="29" t="s">
        <v>84</v>
      </c>
      <c r="B79" s="29" t="s">
        <v>68</v>
      </c>
      <c r="C79" s="29"/>
      <c r="D79" s="29"/>
      <c r="E79" s="29"/>
      <c r="F79" s="29"/>
      <c r="G79" s="29"/>
      <c r="H79" s="31" t="s">
        <v>68</v>
      </c>
      <c r="I79" s="31" t="s">
        <v>479</v>
      </c>
    </row>
    <row r="80" spans="1:9" x14ac:dyDescent="0.25">
      <c r="A80" s="29" t="s">
        <v>85</v>
      </c>
      <c r="B80" s="29" t="s">
        <v>49</v>
      </c>
      <c r="C80" s="29"/>
      <c r="D80" s="29"/>
      <c r="E80" s="29"/>
      <c r="F80" s="29"/>
      <c r="G80" s="29"/>
      <c r="H80" s="31" t="s">
        <v>49</v>
      </c>
      <c r="I80" s="31" t="s">
        <v>479</v>
      </c>
    </row>
    <row r="81" spans="1:9" x14ac:dyDescent="0.25">
      <c r="A81" s="29" t="s">
        <v>86</v>
      </c>
      <c r="B81" s="29" t="s">
        <v>87</v>
      </c>
      <c r="C81" s="29"/>
      <c r="D81" s="29"/>
      <c r="E81" s="29"/>
      <c r="F81" s="29"/>
      <c r="G81" s="29"/>
      <c r="H81" s="31" t="s">
        <v>87</v>
      </c>
      <c r="I81" s="31" t="s">
        <v>479</v>
      </c>
    </row>
    <row r="82" spans="1:9" x14ac:dyDescent="0.25">
      <c r="A82" s="29" t="s">
        <v>88</v>
      </c>
      <c r="B82" s="29" t="s">
        <v>53</v>
      </c>
      <c r="C82" s="29"/>
      <c r="D82" s="29"/>
      <c r="E82" s="29"/>
      <c r="F82" s="29"/>
      <c r="G82" s="29"/>
      <c r="H82" s="31" t="s">
        <v>488</v>
      </c>
      <c r="I82" s="31" t="s">
        <v>479</v>
      </c>
    </row>
    <row r="83" spans="1:9" x14ac:dyDescent="0.25">
      <c r="A83" s="29" t="s">
        <v>89</v>
      </c>
      <c r="B83" s="29" t="s">
        <v>90</v>
      </c>
      <c r="C83" s="29"/>
      <c r="D83" s="29"/>
      <c r="E83" s="29"/>
      <c r="F83" s="29"/>
      <c r="G83" s="29"/>
      <c r="H83" s="31" t="s">
        <v>478</v>
      </c>
      <c r="I83" s="31" t="s">
        <v>479</v>
      </c>
    </row>
    <row r="84" spans="1:9" ht="120" x14ac:dyDescent="0.25">
      <c r="A84" s="29" t="s">
        <v>91</v>
      </c>
      <c r="B84" s="29" t="s">
        <v>92</v>
      </c>
      <c r="C84" s="29"/>
      <c r="D84" s="29"/>
      <c r="E84" s="29"/>
      <c r="F84" s="29"/>
      <c r="G84" s="29"/>
      <c r="H84" s="31" t="s">
        <v>487</v>
      </c>
      <c r="I84" s="31" t="s">
        <v>479</v>
      </c>
    </row>
    <row r="85" spans="1:9" x14ac:dyDescent="0.25">
      <c r="E85" s="15" t="s">
        <v>56</v>
      </c>
      <c r="F85" s="15">
        <f>IF((COUNT(C76:C84)&lt;&gt;COUNT(F76:F84)),"", ROUND(SUM(F76:F84),2))</f>
        <v>1296</v>
      </c>
      <c r="G85" s="14" t="str">
        <f>IF((COUNT(C76:C84)&lt;&gt;COUNT(F76:F84)),"Neužpildytos visų objektų kainos", "")</f>
        <v/>
      </c>
    </row>
    <row r="86" spans="1:9" ht="30" x14ac:dyDescent="0.25">
      <c r="C86" s="22" t="s">
        <v>57</v>
      </c>
      <c r="D86" s="16">
        <v>5</v>
      </c>
      <c r="E86" s="15" t="s">
        <v>58</v>
      </c>
      <c r="F86" s="15">
        <f>IF(OR(F85="",D86=""),"", ROUND(PRODUCT(D86,F85)/100,2))</f>
        <v>64.8</v>
      </c>
      <c r="G86" s="14" t="str">
        <f>IF(D86="", "Nurodykite taikomą PVM dydį", "")</f>
        <v/>
      </c>
    </row>
    <row r="87" spans="1:9" x14ac:dyDescent="0.25">
      <c r="E87" s="15" t="s">
        <v>59</v>
      </c>
      <c r="F87" s="15">
        <f>IF(ISBLANK(F86), "", ROUND(SUM(F85:F86),2))</f>
        <v>1360.8</v>
      </c>
    </row>
    <row r="91" spans="1:9" x14ac:dyDescent="0.25">
      <c r="A91" s="12" t="s">
        <v>93</v>
      </c>
      <c r="B91" s="12" t="s">
        <v>94</v>
      </c>
    </row>
    <row r="93" spans="1:9" x14ac:dyDescent="0.25">
      <c r="A93" s="12" t="s">
        <v>28</v>
      </c>
    </row>
    <row r="94" spans="1:9" ht="45" x14ac:dyDescent="0.25">
      <c r="A94" s="32" t="s">
        <v>29</v>
      </c>
      <c r="B94" s="32" t="s">
        <v>30</v>
      </c>
      <c r="C94" s="32" t="s">
        <v>31</v>
      </c>
      <c r="D94" s="32" t="s">
        <v>32</v>
      </c>
      <c r="E94" s="32" t="s">
        <v>33</v>
      </c>
      <c r="F94" s="32" t="s">
        <v>34</v>
      </c>
      <c r="G94" s="32" t="s">
        <v>35</v>
      </c>
      <c r="H94" s="32" t="s">
        <v>36</v>
      </c>
      <c r="I94" s="32" t="s">
        <v>37</v>
      </c>
    </row>
    <row r="95" spans="1:9" x14ac:dyDescent="0.25">
      <c r="A95" s="28" t="s">
        <v>95</v>
      </c>
      <c r="B95" s="28" t="s">
        <v>96</v>
      </c>
      <c r="C95" s="29"/>
      <c r="D95" s="29"/>
      <c r="E95" s="29"/>
      <c r="F95" s="29"/>
      <c r="G95" s="29"/>
      <c r="H95" s="29"/>
      <c r="I95" s="29"/>
    </row>
    <row r="96" spans="1:9" ht="60" x14ac:dyDescent="0.25">
      <c r="A96" s="29" t="s">
        <v>97</v>
      </c>
      <c r="B96" s="29" t="s">
        <v>96</v>
      </c>
      <c r="C96" s="33">
        <v>3</v>
      </c>
      <c r="D96" s="33" t="s">
        <v>41</v>
      </c>
      <c r="E96" s="30">
        <v>531</v>
      </c>
      <c r="F96" s="29">
        <f>IF(ISBLANK(E96),"", PRODUCT(C96,E96))</f>
        <v>1593</v>
      </c>
      <c r="G96" s="31" t="s">
        <v>491</v>
      </c>
      <c r="H96" s="29"/>
      <c r="I96" s="29"/>
    </row>
    <row r="97" spans="1:9" x14ac:dyDescent="0.25">
      <c r="A97" s="29" t="s">
        <v>98</v>
      </c>
      <c r="B97" s="29" t="s">
        <v>43</v>
      </c>
      <c r="C97" s="29"/>
      <c r="D97" s="29"/>
      <c r="E97" s="29"/>
      <c r="F97" s="29"/>
      <c r="G97" s="29"/>
      <c r="H97" s="31" t="s">
        <v>43</v>
      </c>
      <c r="I97" s="31" t="s">
        <v>479</v>
      </c>
    </row>
    <row r="98" spans="1:9" x14ac:dyDescent="0.25">
      <c r="A98" s="29" t="s">
        <v>99</v>
      </c>
      <c r="B98" s="29" t="s">
        <v>45</v>
      </c>
      <c r="C98" s="29"/>
      <c r="D98" s="29"/>
      <c r="E98" s="29"/>
      <c r="F98" s="29"/>
      <c r="G98" s="29"/>
      <c r="H98" s="31" t="s">
        <v>45</v>
      </c>
      <c r="I98" s="31" t="s">
        <v>479</v>
      </c>
    </row>
    <row r="99" spans="1:9" x14ac:dyDescent="0.25">
      <c r="A99" s="29" t="s">
        <v>100</v>
      </c>
      <c r="B99" s="29" t="s">
        <v>68</v>
      </c>
      <c r="C99" s="29"/>
      <c r="D99" s="29"/>
      <c r="E99" s="29"/>
      <c r="F99" s="29"/>
      <c r="G99" s="29"/>
      <c r="H99" s="31" t="s">
        <v>68</v>
      </c>
      <c r="I99" s="31" t="s">
        <v>479</v>
      </c>
    </row>
    <row r="100" spans="1:9" x14ac:dyDescent="0.25">
      <c r="A100" s="29" t="s">
        <v>101</v>
      </c>
      <c r="B100" s="29" t="s">
        <v>49</v>
      </c>
      <c r="C100" s="29"/>
      <c r="D100" s="29"/>
      <c r="E100" s="29"/>
      <c r="F100" s="29"/>
      <c r="G100" s="29"/>
      <c r="H100" s="31" t="s">
        <v>49</v>
      </c>
      <c r="I100" s="31" t="s">
        <v>479</v>
      </c>
    </row>
    <row r="101" spans="1:9" x14ac:dyDescent="0.25">
      <c r="A101" s="29" t="s">
        <v>102</v>
      </c>
      <c r="B101" s="29" t="s">
        <v>103</v>
      </c>
      <c r="C101" s="29"/>
      <c r="D101" s="29"/>
      <c r="E101" s="29"/>
      <c r="F101" s="29"/>
      <c r="G101" s="29"/>
      <c r="H101" s="31" t="s">
        <v>103</v>
      </c>
      <c r="I101" s="31" t="s">
        <v>479</v>
      </c>
    </row>
    <row r="102" spans="1:9" x14ac:dyDescent="0.25">
      <c r="A102" s="29" t="s">
        <v>104</v>
      </c>
      <c r="B102" s="29" t="s">
        <v>105</v>
      </c>
      <c r="C102" s="29"/>
      <c r="D102" s="29"/>
      <c r="E102" s="29"/>
      <c r="F102" s="29"/>
      <c r="G102" s="29"/>
      <c r="H102" s="31" t="s">
        <v>477</v>
      </c>
      <c r="I102" s="31" t="s">
        <v>479</v>
      </c>
    </row>
    <row r="103" spans="1:9" x14ac:dyDescent="0.25">
      <c r="A103" s="29" t="s">
        <v>106</v>
      </c>
      <c r="B103" s="29" t="s">
        <v>90</v>
      </c>
      <c r="C103" s="29"/>
      <c r="D103" s="29"/>
      <c r="E103" s="29"/>
      <c r="F103" s="29"/>
      <c r="G103" s="29"/>
      <c r="H103" s="31" t="s">
        <v>478</v>
      </c>
      <c r="I103" s="31" t="s">
        <v>479</v>
      </c>
    </row>
    <row r="104" spans="1:9" ht="120" x14ac:dyDescent="0.25">
      <c r="A104" s="29" t="s">
        <v>107</v>
      </c>
      <c r="B104" s="29" t="s">
        <v>76</v>
      </c>
      <c r="C104" s="29"/>
      <c r="D104" s="29"/>
      <c r="E104" s="29"/>
      <c r="F104" s="29"/>
      <c r="G104" s="29"/>
      <c r="H104" s="31" t="s">
        <v>486</v>
      </c>
      <c r="I104" s="31" t="s">
        <v>479</v>
      </c>
    </row>
    <row r="105" spans="1:9" x14ac:dyDescent="0.25">
      <c r="E105" s="15" t="s">
        <v>56</v>
      </c>
      <c r="F105" s="15">
        <f>IF((COUNT(C96:C104)&lt;&gt;COUNT(F96:F104)),"", ROUND(SUM(F96:F104),2))</f>
        <v>1593</v>
      </c>
      <c r="G105" s="14" t="str">
        <f>IF((COUNT(C96:C104)&lt;&gt;COUNT(F96:F104)),"Neužpildytos visų objektų kainos", "")</f>
        <v/>
      </c>
    </row>
    <row r="106" spans="1:9" ht="30" x14ac:dyDescent="0.25">
      <c r="C106" s="22" t="s">
        <v>57</v>
      </c>
      <c r="D106" s="16">
        <v>5</v>
      </c>
      <c r="E106" s="15" t="s">
        <v>58</v>
      </c>
      <c r="F106" s="15">
        <f>IF(OR(F105="",D106=""),"", ROUND(PRODUCT(D106,F105)/100,2))</f>
        <v>79.650000000000006</v>
      </c>
      <c r="G106" s="14" t="str">
        <f>IF(D106="", "Nurodykite taikomą PVM dydį", "")</f>
        <v/>
      </c>
    </row>
    <row r="107" spans="1:9" x14ac:dyDescent="0.25">
      <c r="E107" s="15" t="s">
        <v>59</v>
      </c>
      <c r="F107" s="15">
        <f>IF(ISBLANK(F106), "", ROUND(SUM(F105:F106),2))</f>
        <v>1672.65</v>
      </c>
    </row>
    <row r="111" spans="1:9" x14ac:dyDescent="0.25">
      <c r="A111" s="12" t="s">
        <v>108</v>
      </c>
      <c r="B111" s="12" t="s">
        <v>109</v>
      </c>
    </row>
    <row r="113" spans="1:9" x14ac:dyDescent="0.25">
      <c r="A113" s="12" t="s">
        <v>28</v>
      </c>
    </row>
    <row r="114" spans="1:9" ht="45" x14ac:dyDescent="0.25">
      <c r="A114" s="32" t="s">
        <v>29</v>
      </c>
      <c r="B114" s="32" t="s">
        <v>30</v>
      </c>
      <c r="C114" s="32" t="s">
        <v>31</v>
      </c>
      <c r="D114" s="32" t="s">
        <v>32</v>
      </c>
      <c r="E114" s="32" t="s">
        <v>33</v>
      </c>
      <c r="F114" s="32" t="s">
        <v>34</v>
      </c>
      <c r="G114" s="32" t="s">
        <v>35</v>
      </c>
      <c r="H114" s="32" t="s">
        <v>36</v>
      </c>
      <c r="I114" s="32" t="s">
        <v>37</v>
      </c>
    </row>
    <row r="115" spans="1:9" ht="30" x14ac:dyDescent="0.25">
      <c r="A115" s="28" t="s">
        <v>110</v>
      </c>
      <c r="B115" s="28" t="s">
        <v>111</v>
      </c>
      <c r="C115" s="29"/>
      <c r="D115" s="29"/>
      <c r="E115" s="29"/>
      <c r="F115" s="29"/>
      <c r="G115" s="29"/>
      <c r="H115" s="29"/>
      <c r="I115" s="29"/>
    </row>
    <row r="116" spans="1:9" ht="60" x14ac:dyDescent="0.25">
      <c r="A116" s="29" t="s">
        <v>112</v>
      </c>
      <c r="B116" s="29" t="s">
        <v>111</v>
      </c>
      <c r="C116" s="33">
        <v>2</v>
      </c>
      <c r="D116" s="33" t="s">
        <v>41</v>
      </c>
      <c r="E116" s="30">
        <v>587</v>
      </c>
      <c r="F116" s="29">
        <f>IF(ISBLANK(E116),"", PRODUCT(C116,E116))</f>
        <v>1174</v>
      </c>
      <c r="G116" s="31" t="s">
        <v>492</v>
      </c>
      <c r="H116" s="29"/>
      <c r="I116" s="29"/>
    </row>
    <row r="117" spans="1:9" x14ac:dyDescent="0.25">
      <c r="A117" s="29" t="s">
        <v>113</v>
      </c>
      <c r="B117" s="29" t="s">
        <v>43</v>
      </c>
      <c r="C117" s="29"/>
      <c r="D117" s="29"/>
      <c r="E117" s="29"/>
      <c r="F117" s="29"/>
      <c r="G117" s="29"/>
      <c r="H117" s="31" t="s">
        <v>43</v>
      </c>
      <c r="I117" s="31" t="s">
        <v>479</v>
      </c>
    </row>
    <row r="118" spans="1:9" x14ac:dyDescent="0.25">
      <c r="A118" s="29" t="s">
        <v>114</v>
      </c>
      <c r="B118" s="29" t="s">
        <v>45</v>
      </c>
      <c r="C118" s="29"/>
      <c r="D118" s="29"/>
      <c r="E118" s="29"/>
      <c r="F118" s="29"/>
      <c r="G118" s="29"/>
      <c r="H118" s="31" t="s">
        <v>45</v>
      </c>
      <c r="I118" s="31" t="s">
        <v>479</v>
      </c>
    </row>
    <row r="119" spans="1:9" x14ac:dyDescent="0.25">
      <c r="A119" s="29" t="s">
        <v>115</v>
      </c>
      <c r="B119" s="29" t="s">
        <v>68</v>
      </c>
      <c r="C119" s="29"/>
      <c r="D119" s="29"/>
      <c r="E119" s="29"/>
      <c r="F119" s="29"/>
      <c r="G119" s="29"/>
      <c r="H119" s="31" t="s">
        <v>68</v>
      </c>
      <c r="I119" s="31" t="s">
        <v>479</v>
      </c>
    </row>
    <row r="120" spans="1:9" x14ac:dyDescent="0.25">
      <c r="A120" s="29" t="s">
        <v>116</v>
      </c>
      <c r="B120" s="29" t="s">
        <v>49</v>
      </c>
      <c r="C120" s="29"/>
      <c r="D120" s="29"/>
      <c r="E120" s="29"/>
      <c r="F120" s="29"/>
      <c r="G120" s="29"/>
      <c r="H120" s="31" t="s">
        <v>49</v>
      </c>
      <c r="I120" s="31" t="s">
        <v>479</v>
      </c>
    </row>
    <row r="121" spans="1:9" x14ac:dyDescent="0.25">
      <c r="A121" s="29" t="s">
        <v>117</v>
      </c>
      <c r="B121" s="29" t="s">
        <v>118</v>
      </c>
      <c r="C121" s="29"/>
      <c r="D121" s="29"/>
      <c r="E121" s="29"/>
      <c r="F121" s="29"/>
      <c r="G121" s="29"/>
      <c r="H121" s="31" t="s">
        <v>118</v>
      </c>
      <c r="I121" s="31" t="s">
        <v>479</v>
      </c>
    </row>
    <row r="122" spans="1:9" x14ac:dyDescent="0.25">
      <c r="A122" s="29" t="s">
        <v>119</v>
      </c>
      <c r="B122" s="29" t="s">
        <v>105</v>
      </c>
      <c r="C122" s="29"/>
      <c r="D122" s="29"/>
      <c r="E122" s="29"/>
      <c r="F122" s="29"/>
      <c r="G122" s="29"/>
      <c r="H122" s="31" t="s">
        <v>477</v>
      </c>
      <c r="I122" s="31" t="s">
        <v>479</v>
      </c>
    </row>
    <row r="123" spans="1:9" x14ac:dyDescent="0.25">
      <c r="A123" s="29" t="s">
        <v>120</v>
      </c>
      <c r="B123" s="29" t="s">
        <v>90</v>
      </c>
      <c r="C123" s="29"/>
      <c r="D123" s="29"/>
      <c r="E123" s="29"/>
      <c r="F123" s="29"/>
      <c r="G123" s="29"/>
      <c r="H123" s="31" t="s">
        <v>478</v>
      </c>
      <c r="I123" s="31" t="s">
        <v>479</v>
      </c>
    </row>
    <row r="124" spans="1:9" ht="120" x14ac:dyDescent="0.25">
      <c r="A124" s="29" t="s">
        <v>121</v>
      </c>
      <c r="B124" s="29" t="s">
        <v>76</v>
      </c>
      <c r="C124" s="29"/>
      <c r="D124" s="29"/>
      <c r="E124" s="29"/>
      <c r="F124" s="29"/>
      <c r="G124" s="29"/>
      <c r="H124" s="31" t="s">
        <v>493</v>
      </c>
      <c r="I124" s="31" t="s">
        <v>479</v>
      </c>
    </row>
    <row r="125" spans="1:9" x14ac:dyDescent="0.25">
      <c r="E125" s="15" t="s">
        <v>56</v>
      </c>
      <c r="F125" s="15">
        <f>IF((COUNT(C116:C124)&lt;&gt;COUNT(F116:F124)),"", ROUND(SUM(F116:F124),2))</f>
        <v>1174</v>
      </c>
      <c r="G125" s="14" t="str">
        <f>IF((COUNT(C116:C124)&lt;&gt;COUNT(F116:F124)),"Neužpildytos visų objektų kainos", "")</f>
        <v/>
      </c>
    </row>
    <row r="126" spans="1:9" ht="30" x14ac:dyDescent="0.25">
      <c r="C126" s="22" t="s">
        <v>57</v>
      </c>
      <c r="D126" s="16">
        <v>5</v>
      </c>
      <c r="E126" s="15" t="s">
        <v>58</v>
      </c>
      <c r="F126" s="15">
        <f>IF(OR(F125="",D126=""),"", ROUND(PRODUCT(D126,F125)/100,2))</f>
        <v>58.7</v>
      </c>
      <c r="G126" s="14" t="str">
        <f>IF(D126="", "Nurodykite taikomą PVM dydį", "")</f>
        <v/>
      </c>
    </row>
    <row r="127" spans="1:9" x14ac:dyDescent="0.25">
      <c r="E127" s="15" t="s">
        <v>59</v>
      </c>
      <c r="F127" s="15">
        <f>IF(ISBLANK(F126), "", ROUND(SUM(F125:F126),2))</f>
        <v>1232.7</v>
      </c>
    </row>
    <row r="131" spans="1:9" x14ac:dyDescent="0.25">
      <c r="A131" s="12" t="s">
        <v>122</v>
      </c>
      <c r="B131" s="12" t="s">
        <v>123</v>
      </c>
    </row>
    <row r="133" spans="1:9" x14ac:dyDescent="0.25">
      <c r="A133" s="12" t="s">
        <v>28</v>
      </c>
    </row>
    <row r="134" spans="1:9" ht="45" x14ac:dyDescent="0.25">
      <c r="A134" s="32" t="s">
        <v>29</v>
      </c>
      <c r="B134" s="32" t="s">
        <v>30</v>
      </c>
      <c r="C134" s="32" t="s">
        <v>31</v>
      </c>
      <c r="D134" s="32" t="s">
        <v>32</v>
      </c>
      <c r="E134" s="32" t="s">
        <v>33</v>
      </c>
      <c r="F134" s="32" t="s">
        <v>34</v>
      </c>
      <c r="G134" s="32" t="s">
        <v>35</v>
      </c>
      <c r="H134" s="32" t="s">
        <v>36</v>
      </c>
      <c r="I134" s="32" t="s">
        <v>37</v>
      </c>
    </row>
    <row r="135" spans="1:9" ht="30" x14ac:dyDescent="0.25">
      <c r="A135" s="28" t="s">
        <v>124</v>
      </c>
      <c r="B135" s="28" t="s">
        <v>125</v>
      </c>
      <c r="C135" s="29"/>
      <c r="D135" s="29"/>
      <c r="E135" s="29"/>
      <c r="F135" s="29"/>
      <c r="G135" s="29"/>
      <c r="H135" s="29"/>
      <c r="I135" s="29"/>
    </row>
    <row r="136" spans="1:9" ht="30" x14ac:dyDescent="0.25">
      <c r="A136" s="29" t="s">
        <v>126</v>
      </c>
      <c r="B136" s="29" t="s">
        <v>125</v>
      </c>
      <c r="C136" s="33">
        <v>3</v>
      </c>
      <c r="D136" s="33" t="s">
        <v>41</v>
      </c>
      <c r="E136" s="30"/>
      <c r="F136" s="29" t="str">
        <f>IF(ISBLANK(E136),"", PRODUCT(C136,E136))</f>
        <v/>
      </c>
      <c r="G136" s="31"/>
      <c r="H136" s="29"/>
      <c r="I136" s="29"/>
    </row>
    <row r="137" spans="1:9" x14ac:dyDescent="0.25">
      <c r="A137" s="29" t="s">
        <v>127</v>
      </c>
      <c r="B137" s="29" t="s">
        <v>43</v>
      </c>
      <c r="C137" s="29"/>
      <c r="D137" s="29"/>
      <c r="E137" s="29"/>
      <c r="F137" s="29"/>
      <c r="G137" s="29"/>
      <c r="H137" s="31"/>
      <c r="I137" s="31"/>
    </row>
    <row r="138" spans="1:9" x14ac:dyDescent="0.25">
      <c r="A138" s="29" t="s">
        <v>128</v>
      </c>
      <c r="B138" s="29" t="s">
        <v>45</v>
      </c>
      <c r="C138" s="29"/>
      <c r="D138" s="29"/>
      <c r="E138" s="29"/>
      <c r="F138" s="29"/>
      <c r="G138" s="29"/>
      <c r="H138" s="31"/>
      <c r="I138" s="31"/>
    </row>
    <row r="139" spans="1:9" x14ac:dyDescent="0.25">
      <c r="A139" s="29" t="s">
        <v>129</v>
      </c>
      <c r="B139" s="29" t="s">
        <v>47</v>
      </c>
      <c r="C139" s="29"/>
      <c r="D139" s="29"/>
      <c r="E139" s="29"/>
      <c r="F139" s="29"/>
      <c r="G139" s="29"/>
      <c r="H139" s="31"/>
      <c r="I139" s="31"/>
    </row>
    <row r="140" spans="1:9" x14ac:dyDescent="0.25">
      <c r="A140" s="29" t="s">
        <v>130</v>
      </c>
      <c r="B140" s="29" t="s">
        <v>49</v>
      </c>
      <c r="C140" s="29"/>
      <c r="D140" s="29"/>
      <c r="E140" s="29"/>
      <c r="F140" s="29"/>
      <c r="G140" s="29"/>
      <c r="H140" s="31"/>
      <c r="I140" s="31"/>
    </row>
    <row r="141" spans="1:9" x14ac:dyDescent="0.25">
      <c r="A141" s="29" t="s">
        <v>131</v>
      </c>
      <c r="B141" s="29" t="s">
        <v>132</v>
      </c>
      <c r="C141" s="29"/>
      <c r="D141" s="29"/>
      <c r="E141" s="29"/>
      <c r="F141" s="29"/>
      <c r="G141" s="29"/>
      <c r="H141" s="31"/>
      <c r="I141" s="31"/>
    </row>
    <row r="142" spans="1:9" x14ac:dyDescent="0.25">
      <c r="A142" s="29" t="s">
        <v>133</v>
      </c>
      <c r="B142" s="29" t="s">
        <v>53</v>
      </c>
      <c r="C142" s="29"/>
      <c r="D142" s="29"/>
      <c r="E142" s="29"/>
      <c r="F142" s="29"/>
      <c r="G142" s="29"/>
      <c r="H142" s="31"/>
      <c r="I142" s="31"/>
    </row>
    <row r="143" spans="1:9" x14ac:dyDescent="0.25">
      <c r="A143" s="29" t="s">
        <v>134</v>
      </c>
      <c r="B143" s="29" t="s">
        <v>90</v>
      </c>
      <c r="C143" s="29"/>
      <c r="D143" s="29"/>
      <c r="E143" s="29"/>
      <c r="F143" s="29"/>
      <c r="G143" s="29"/>
      <c r="H143" s="31"/>
      <c r="I143" s="31"/>
    </row>
    <row r="144" spans="1:9" ht="120" x14ac:dyDescent="0.25">
      <c r="A144" s="29" t="s">
        <v>135</v>
      </c>
      <c r="B144" s="29" t="s">
        <v>136</v>
      </c>
      <c r="C144" s="29"/>
      <c r="D144" s="29"/>
      <c r="E144" s="29"/>
      <c r="F144" s="29"/>
      <c r="G144" s="29"/>
      <c r="H144" s="31"/>
      <c r="I144" s="31"/>
    </row>
    <row r="145" spans="1:9" x14ac:dyDescent="0.25">
      <c r="E145" s="15" t="s">
        <v>56</v>
      </c>
      <c r="F145" s="15" t="str">
        <f>IF((COUNT(C136:C144)&lt;&gt;COUNT(F136:F144)),"", ROUND(SUM(F136:F144),2))</f>
        <v/>
      </c>
      <c r="G145" s="14" t="str">
        <f>IF((COUNT(C136:C144)&lt;&gt;COUNT(F136:F144)),"Neužpildytos visų objektų kainos", "")</f>
        <v>Neužpildytos visų objektų kainos</v>
      </c>
    </row>
    <row r="146" spans="1:9" ht="30" x14ac:dyDescent="0.25">
      <c r="C146" s="22" t="s">
        <v>57</v>
      </c>
      <c r="D146" s="16"/>
      <c r="E146" s="15" t="s">
        <v>58</v>
      </c>
      <c r="F146" s="15" t="str">
        <f>IF(OR(F145="",D146=""),"", ROUND(PRODUCT(D146,F145)/100,2))</f>
        <v/>
      </c>
      <c r="G146" s="14" t="str">
        <f>IF(D146="", "Nurodykite taikomą PVM dydį", "")</f>
        <v>Nurodykite taikomą PVM dydį</v>
      </c>
    </row>
    <row r="147" spans="1:9" x14ac:dyDescent="0.25">
      <c r="E147" s="15" t="s">
        <v>59</v>
      </c>
      <c r="F147" s="15">
        <f>IF(ISBLANK(F146), "", ROUND(SUM(F145:F146),2))</f>
        <v>0</v>
      </c>
    </row>
    <row r="151" spans="1:9" x14ac:dyDescent="0.25">
      <c r="A151" s="12" t="s">
        <v>137</v>
      </c>
      <c r="B151" s="12" t="s">
        <v>138</v>
      </c>
    </row>
    <row r="153" spans="1:9" x14ac:dyDescent="0.25">
      <c r="A153" s="12" t="s">
        <v>28</v>
      </c>
    </row>
    <row r="154" spans="1:9" ht="45" x14ac:dyDescent="0.25">
      <c r="A154" s="32" t="s">
        <v>29</v>
      </c>
      <c r="B154" s="32" t="s">
        <v>30</v>
      </c>
      <c r="C154" s="32" t="s">
        <v>31</v>
      </c>
      <c r="D154" s="32" t="s">
        <v>32</v>
      </c>
      <c r="E154" s="32" t="s">
        <v>33</v>
      </c>
      <c r="F154" s="32" t="s">
        <v>34</v>
      </c>
      <c r="G154" s="32" t="s">
        <v>35</v>
      </c>
      <c r="H154" s="32" t="s">
        <v>36</v>
      </c>
      <c r="I154" s="32" t="s">
        <v>37</v>
      </c>
    </row>
    <row r="155" spans="1:9" x14ac:dyDescent="0.25">
      <c r="A155" s="28" t="s">
        <v>139</v>
      </c>
      <c r="B155" s="28" t="s">
        <v>140</v>
      </c>
      <c r="C155" s="29"/>
      <c r="D155" s="29"/>
      <c r="E155" s="29"/>
      <c r="F155" s="29"/>
      <c r="G155" s="29"/>
      <c r="H155" s="29"/>
      <c r="I155" s="29"/>
    </row>
    <row r="156" spans="1:9" ht="60" x14ac:dyDescent="0.25">
      <c r="A156" s="29" t="s">
        <v>141</v>
      </c>
      <c r="B156" s="29" t="s">
        <v>140</v>
      </c>
      <c r="C156" s="33">
        <v>1</v>
      </c>
      <c r="D156" s="33" t="s">
        <v>41</v>
      </c>
      <c r="E156" s="30">
        <v>1393</v>
      </c>
      <c r="F156" s="29">
        <f>IF(ISBLANK(E156),"", PRODUCT(C156,E156))</f>
        <v>1393</v>
      </c>
      <c r="G156" s="31" t="s">
        <v>494</v>
      </c>
      <c r="H156" s="29"/>
      <c r="I156" s="29"/>
    </row>
    <row r="157" spans="1:9" x14ac:dyDescent="0.25">
      <c r="A157" s="29" t="s">
        <v>142</v>
      </c>
      <c r="B157" s="29" t="s">
        <v>43</v>
      </c>
      <c r="C157" s="29"/>
      <c r="D157" s="29"/>
      <c r="E157" s="29"/>
      <c r="F157" s="29"/>
      <c r="G157" s="29"/>
      <c r="H157" s="31" t="s">
        <v>43</v>
      </c>
      <c r="I157" s="31" t="s">
        <v>479</v>
      </c>
    </row>
    <row r="158" spans="1:9" x14ac:dyDescent="0.25">
      <c r="A158" s="29" t="s">
        <v>143</v>
      </c>
      <c r="B158" s="29" t="s">
        <v>45</v>
      </c>
      <c r="C158" s="29"/>
      <c r="D158" s="29"/>
      <c r="E158" s="29"/>
      <c r="F158" s="29"/>
      <c r="G158" s="29"/>
      <c r="H158" s="31" t="s">
        <v>45</v>
      </c>
      <c r="I158" s="31" t="s">
        <v>479</v>
      </c>
    </row>
    <row r="159" spans="1:9" x14ac:dyDescent="0.25">
      <c r="A159" s="29" t="s">
        <v>144</v>
      </c>
      <c r="B159" s="29" t="s">
        <v>47</v>
      </c>
      <c r="C159" s="29"/>
      <c r="D159" s="29"/>
      <c r="E159" s="29"/>
      <c r="F159" s="29"/>
      <c r="G159" s="29"/>
      <c r="H159" s="31" t="s">
        <v>47</v>
      </c>
      <c r="I159" s="31" t="s">
        <v>479</v>
      </c>
    </row>
    <row r="160" spans="1:9" x14ac:dyDescent="0.25">
      <c r="A160" s="29" t="s">
        <v>145</v>
      </c>
      <c r="B160" s="29" t="s">
        <v>49</v>
      </c>
      <c r="C160" s="29"/>
      <c r="D160" s="29"/>
      <c r="E160" s="29"/>
      <c r="F160" s="29"/>
      <c r="G160" s="29"/>
      <c r="H160" s="31" t="s">
        <v>49</v>
      </c>
      <c r="I160" s="31" t="s">
        <v>479</v>
      </c>
    </row>
    <row r="161" spans="1:9" x14ac:dyDescent="0.25">
      <c r="A161" s="29" t="s">
        <v>146</v>
      </c>
      <c r="B161" s="29" t="s">
        <v>147</v>
      </c>
      <c r="C161" s="29"/>
      <c r="D161" s="29"/>
      <c r="E161" s="29"/>
      <c r="F161" s="29"/>
      <c r="G161" s="29"/>
      <c r="H161" s="31" t="s">
        <v>147</v>
      </c>
      <c r="I161" s="31" t="s">
        <v>479</v>
      </c>
    </row>
    <row r="162" spans="1:9" x14ac:dyDescent="0.25">
      <c r="A162" s="29" t="s">
        <v>148</v>
      </c>
      <c r="B162" s="29" t="s">
        <v>105</v>
      </c>
      <c r="C162" s="29"/>
      <c r="D162" s="29"/>
      <c r="E162" s="29"/>
      <c r="F162" s="29"/>
      <c r="G162" s="29"/>
      <c r="H162" s="31" t="s">
        <v>419</v>
      </c>
      <c r="I162" s="31" t="s">
        <v>479</v>
      </c>
    </row>
    <row r="163" spans="1:9" x14ac:dyDescent="0.25">
      <c r="A163" s="29" t="s">
        <v>149</v>
      </c>
      <c r="B163" s="29" t="s">
        <v>90</v>
      </c>
      <c r="C163" s="29"/>
      <c r="D163" s="29"/>
      <c r="E163" s="29"/>
      <c r="F163" s="29"/>
      <c r="G163" s="29"/>
      <c r="H163" s="31" t="s">
        <v>478</v>
      </c>
      <c r="I163" s="31" t="s">
        <v>479</v>
      </c>
    </row>
    <row r="164" spans="1:9" ht="120" x14ac:dyDescent="0.25">
      <c r="A164" s="29" t="s">
        <v>150</v>
      </c>
      <c r="B164" s="29" t="s">
        <v>76</v>
      </c>
      <c r="C164" s="29"/>
      <c r="D164" s="29"/>
      <c r="E164" s="29"/>
      <c r="F164" s="29"/>
      <c r="G164" s="29"/>
      <c r="H164" s="31" t="s">
        <v>495</v>
      </c>
      <c r="I164" s="31" t="s">
        <v>479</v>
      </c>
    </row>
    <row r="165" spans="1:9" x14ac:dyDescent="0.25">
      <c r="E165" s="15" t="s">
        <v>56</v>
      </c>
      <c r="F165" s="15">
        <f>IF((COUNT(C156:C164)&lt;&gt;COUNT(F156:F164)),"", ROUND(SUM(F156:F164),2))</f>
        <v>1393</v>
      </c>
      <c r="G165" s="14" t="str">
        <f>IF((COUNT(C156:C164)&lt;&gt;COUNT(F156:F164)),"Neužpildytos visų objektų kainos", "")</f>
        <v/>
      </c>
    </row>
    <row r="166" spans="1:9" ht="30" x14ac:dyDescent="0.25">
      <c r="C166" s="22" t="s">
        <v>57</v>
      </c>
      <c r="D166" s="16">
        <v>5</v>
      </c>
      <c r="E166" s="15" t="s">
        <v>58</v>
      </c>
      <c r="F166" s="15">
        <f>IF(OR(F165="",D166=""),"", ROUND(PRODUCT(D166,F165)/100,2))</f>
        <v>69.650000000000006</v>
      </c>
      <c r="G166" s="14" t="str">
        <f>IF(D166="", "Nurodykite taikomą PVM dydį", "")</f>
        <v/>
      </c>
    </row>
    <row r="167" spans="1:9" x14ac:dyDescent="0.25">
      <c r="E167" s="15" t="s">
        <v>59</v>
      </c>
      <c r="F167" s="15">
        <f>IF(ISBLANK(F166), "", ROUND(SUM(F165:F166),2))</f>
        <v>1462.65</v>
      </c>
    </row>
    <row r="171" spans="1:9" x14ac:dyDescent="0.25">
      <c r="A171" s="12" t="s">
        <v>151</v>
      </c>
      <c r="B171" s="12" t="s">
        <v>152</v>
      </c>
    </row>
    <row r="173" spans="1:9" x14ac:dyDescent="0.25">
      <c r="A173" s="12" t="s">
        <v>28</v>
      </c>
    </row>
    <row r="174" spans="1:9" ht="45" x14ac:dyDescent="0.25">
      <c r="A174" s="32" t="s">
        <v>29</v>
      </c>
      <c r="B174" s="32" t="s">
        <v>30</v>
      </c>
      <c r="C174" s="32" t="s">
        <v>31</v>
      </c>
      <c r="D174" s="32" t="s">
        <v>32</v>
      </c>
      <c r="E174" s="32" t="s">
        <v>33</v>
      </c>
      <c r="F174" s="32" t="s">
        <v>34</v>
      </c>
      <c r="G174" s="32" t="s">
        <v>35</v>
      </c>
      <c r="H174" s="32" t="s">
        <v>36</v>
      </c>
      <c r="I174" s="32" t="s">
        <v>37</v>
      </c>
    </row>
    <row r="175" spans="1:9" x14ac:dyDescent="0.25">
      <c r="A175" s="28" t="s">
        <v>153</v>
      </c>
      <c r="B175" s="28" t="s">
        <v>154</v>
      </c>
      <c r="C175" s="29"/>
      <c r="D175" s="29"/>
      <c r="E175" s="29"/>
      <c r="F175" s="29"/>
      <c r="G175" s="29"/>
      <c r="H175" s="29"/>
      <c r="I175" s="29"/>
    </row>
    <row r="176" spans="1:9" ht="60" x14ac:dyDescent="0.25">
      <c r="A176" s="29" t="s">
        <v>155</v>
      </c>
      <c r="B176" s="29" t="s">
        <v>154</v>
      </c>
      <c r="C176" s="33">
        <v>1</v>
      </c>
      <c r="D176" s="33" t="s">
        <v>41</v>
      </c>
      <c r="E176" s="30">
        <v>633</v>
      </c>
      <c r="F176" s="29">
        <f>IF(ISBLANK(E176),"", PRODUCT(C176,E176))</f>
        <v>633</v>
      </c>
      <c r="G176" s="31" t="s">
        <v>496</v>
      </c>
      <c r="H176" s="29"/>
      <c r="I176" s="29"/>
    </row>
    <row r="177" spans="1:9" x14ac:dyDescent="0.25">
      <c r="A177" s="29" t="s">
        <v>156</v>
      </c>
      <c r="B177" s="29" t="s">
        <v>43</v>
      </c>
      <c r="C177" s="29"/>
      <c r="D177" s="29"/>
      <c r="E177" s="29"/>
      <c r="F177" s="29"/>
      <c r="G177" s="29"/>
      <c r="H177" s="31" t="s">
        <v>43</v>
      </c>
      <c r="I177" s="31" t="s">
        <v>479</v>
      </c>
    </row>
    <row r="178" spans="1:9" x14ac:dyDescent="0.25">
      <c r="A178" s="29" t="s">
        <v>157</v>
      </c>
      <c r="B178" s="29" t="s">
        <v>45</v>
      </c>
      <c r="C178" s="29"/>
      <c r="D178" s="29"/>
      <c r="E178" s="29"/>
      <c r="F178" s="29"/>
      <c r="G178" s="29"/>
      <c r="H178" s="31" t="s">
        <v>45</v>
      </c>
      <c r="I178" s="31" t="s">
        <v>479</v>
      </c>
    </row>
    <row r="179" spans="1:9" x14ac:dyDescent="0.25">
      <c r="A179" s="29" t="s">
        <v>158</v>
      </c>
      <c r="B179" s="29" t="s">
        <v>47</v>
      </c>
      <c r="C179" s="29"/>
      <c r="D179" s="29"/>
      <c r="E179" s="29"/>
      <c r="F179" s="29"/>
      <c r="G179" s="29"/>
      <c r="H179" s="31" t="s">
        <v>47</v>
      </c>
      <c r="I179" s="31" t="s">
        <v>479</v>
      </c>
    </row>
    <row r="180" spans="1:9" x14ac:dyDescent="0.25">
      <c r="A180" s="29" t="s">
        <v>159</v>
      </c>
      <c r="B180" s="29" t="s">
        <v>49</v>
      </c>
      <c r="C180" s="29"/>
      <c r="D180" s="29"/>
      <c r="E180" s="29"/>
      <c r="F180" s="29"/>
      <c r="G180" s="29"/>
      <c r="H180" s="31" t="s">
        <v>49</v>
      </c>
      <c r="I180" s="31" t="s">
        <v>479</v>
      </c>
    </row>
    <row r="181" spans="1:9" x14ac:dyDescent="0.25">
      <c r="A181" s="29" t="s">
        <v>160</v>
      </c>
      <c r="B181" s="29" t="s">
        <v>161</v>
      </c>
      <c r="C181" s="29"/>
      <c r="D181" s="29"/>
      <c r="E181" s="29"/>
      <c r="F181" s="29"/>
      <c r="G181" s="29"/>
      <c r="H181" s="31" t="s">
        <v>161</v>
      </c>
      <c r="I181" s="31" t="s">
        <v>479</v>
      </c>
    </row>
    <row r="182" spans="1:9" x14ac:dyDescent="0.25">
      <c r="A182" s="29" t="s">
        <v>162</v>
      </c>
      <c r="B182" s="29" t="s">
        <v>105</v>
      </c>
      <c r="C182" s="29"/>
      <c r="D182" s="29"/>
      <c r="E182" s="29"/>
      <c r="F182" s="29"/>
      <c r="G182" s="29"/>
      <c r="H182" s="31" t="s">
        <v>419</v>
      </c>
      <c r="I182" s="31" t="s">
        <v>479</v>
      </c>
    </row>
    <row r="183" spans="1:9" x14ac:dyDescent="0.25">
      <c r="A183" s="29" t="s">
        <v>163</v>
      </c>
      <c r="B183" s="29" t="s">
        <v>164</v>
      </c>
      <c r="C183" s="29"/>
      <c r="D183" s="29"/>
      <c r="E183" s="29"/>
      <c r="F183" s="29"/>
      <c r="G183" s="29"/>
      <c r="H183" s="31" t="s">
        <v>478</v>
      </c>
      <c r="I183" s="31" t="s">
        <v>479</v>
      </c>
    </row>
    <row r="184" spans="1:9" ht="120" x14ac:dyDescent="0.25">
      <c r="A184" s="29" t="s">
        <v>165</v>
      </c>
      <c r="B184" s="29" t="s">
        <v>76</v>
      </c>
      <c r="C184" s="29"/>
      <c r="D184" s="29"/>
      <c r="E184" s="29"/>
      <c r="F184" s="29"/>
      <c r="G184" s="29"/>
      <c r="H184" s="31" t="s">
        <v>497</v>
      </c>
      <c r="I184" s="31" t="s">
        <v>479</v>
      </c>
    </row>
    <row r="185" spans="1:9" x14ac:dyDescent="0.25">
      <c r="E185" s="15" t="s">
        <v>56</v>
      </c>
      <c r="F185" s="15">
        <f>IF((COUNT(C176:C184)&lt;&gt;COUNT(F176:F184)),"", ROUND(SUM(F176:F184),2))</f>
        <v>633</v>
      </c>
      <c r="G185" s="14" t="str">
        <f>IF((COUNT(C176:C184)&lt;&gt;COUNT(F176:F184)),"Neužpildytos visų objektų kainos", "")</f>
        <v/>
      </c>
    </row>
    <row r="186" spans="1:9" ht="30" x14ac:dyDescent="0.25">
      <c r="C186" s="22" t="s">
        <v>57</v>
      </c>
      <c r="D186" s="16">
        <v>5</v>
      </c>
      <c r="E186" s="15" t="s">
        <v>58</v>
      </c>
      <c r="F186" s="15">
        <f>IF(OR(F185="",D186=""),"", ROUND(PRODUCT(D186,F185)/100,2))</f>
        <v>31.65</v>
      </c>
      <c r="G186" s="14" t="str">
        <f>IF(D186="", "Nurodykite taikomą PVM dydį", "")</f>
        <v/>
      </c>
    </row>
    <row r="187" spans="1:9" x14ac:dyDescent="0.25">
      <c r="E187" s="15" t="s">
        <v>59</v>
      </c>
      <c r="F187" s="15">
        <f>IF(ISBLANK(F186), "", ROUND(SUM(F185:F186),2))</f>
        <v>664.65</v>
      </c>
    </row>
    <row r="191" spans="1:9" x14ac:dyDescent="0.25">
      <c r="A191" s="12" t="s">
        <v>166</v>
      </c>
      <c r="B191" s="12" t="s">
        <v>167</v>
      </c>
    </row>
    <row r="193" spans="1:9" x14ac:dyDescent="0.25">
      <c r="A193" s="12" t="s">
        <v>28</v>
      </c>
    </row>
    <row r="194" spans="1:9" ht="45" x14ac:dyDescent="0.25">
      <c r="A194" s="28" t="s">
        <v>29</v>
      </c>
      <c r="B194" s="28" t="s">
        <v>30</v>
      </c>
      <c r="C194" s="28" t="s">
        <v>31</v>
      </c>
      <c r="D194" s="28" t="s">
        <v>32</v>
      </c>
      <c r="E194" s="28" t="s">
        <v>33</v>
      </c>
      <c r="F194" s="28" t="s">
        <v>34</v>
      </c>
      <c r="G194" s="28" t="s">
        <v>35</v>
      </c>
      <c r="H194" s="28" t="s">
        <v>36</v>
      </c>
      <c r="I194" s="28" t="s">
        <v>37</v>
      </c>
    </row>
    <row r="195" spans="1:9" x14ac:dyDescent="0.25">
      <c r="A195" s="28" t="s">
        <v>168</v>
      </c>
      <c r="B195" s="28" t="s">
        <v>169</v>
      </c>
      <c r="C195" s="29"/>
      <c r="D195" s="29"/>
      <c r="E195" s="29"/>
      <c r="F195" s="29"/>
      <c r="G195" s="29"/>
      <c r="H195" s="29"/>
      <c r="I195" s="29"/>
    </row>
    <row r="196" spans="1:9" ht="60" x14ac:dyDescent="0.25">
      <c r="A196" s="29" t="s">
        <v>170</v>
      </c>
      <c r="B196" s="29" t="s">
        <v>169</v>
      </c>
      <c r="C196" s="33">
        <v>5</v>
      </c>
      <c r="D196" s="33" t="s">
        <v>41</v>
      </c>
      <c r="E196" s="30">
        <v>940</v>
      </c>
      <c r="F196" s="29">
        <f>IF(ISBLANK(E196),"", PRODUCT(C196,E196))</f>
        <v>4700</v>
      </c>
      <c r="G196" s="31" t="s">
        <v>498</v>
      </c>
      <c r="H196" s="29"/>
      <c r="I196" s="29"/>
    </row>
    <row r="197" spans="1:9" x14ac:dyDescent="0.25">
      <c r="A197" s="29" t="s">
        <v>171</v>
      </c>
      <c r="B197" s="29" t="s">
        <v>43</v>
      </c>
      <c r="C197" s="29"/>
      <c r="D197" s="29"/>
      <c r="E197" s="29"/>
      <c r="F197" s="29"/>
      <c r="G197" s="29"/>
      <c r="H197" s="31" t="s">
        <v>43</v>
      </c>
      <c r="I197" s="31" t="s">
        <v>479</v>
      </c>
    </row>
    <row r="198" spans="1:9" x14ac:dyDescent="0.25">
      <c r="A198" s="29" t="s">
        <v>172</v>
      </c>
      <c r="B198" s="29" t="s">
        <v>45</v>
      </c>
      <c r="C198" s="29"/>
      <c r="D198" s="29"/>
      <c r="E198" s="29"/>
      <c r="F198" s="29"/>
      <c r="G198" s="29"/>
      <c r="H198" s="31" t="s">
        <v>45</v>
      </c>
      <c r="I198" s="31" t="s">
        <v>479</v>
      </c>
    </row>
    <row r="199" spans="1:9" x14ac:dyDescent="0.25">
      <c r="A199" s="29" t="s">
        <v>173</v>
      </c>
      <c r="B199" s="29" t="s">
        <v>47</v>
      </c>
      <c r="C199" s="29"/>
      <c r="D199" s="29"/>
      <c r="E199" s="29"/>
      <c r="F199" s="29"/>
      <c r="G199" s="29"/>
      <c r="H199" s="31" t="s">
        <v>47</v>
      </c>
      <c r="I199" s="31" t="s">
        <v>479</v>
      </c>
    </row>
    <row r="200" spans="1:9" x14ac:dyDescent="0.25">
      <c r="A200" s="29" t="s">
        <v>174</v>
      </c>
      <c r="B200" s="29" t="s">
        <v>49</v>
      </c>
      <c r="C200" s="29"/>
      <c r="D200" s="29"/>
      <c r="E200" s="29"/>
      <c r="F200" s="29"/>
      <c r="G200" s="29"/>
      <c r="H200" s="31" t="s">
        <v>49</v>
      </c>
      <c r="I200" s="31" t="s">
        <v>479</v>
      </c>
    </row>
    <row r="201" spans="1:9" x14ac:dyDescent="0.25">
      <c r="A201" s="29" t="s">
        <v>175</v>
      </c>
      <c r="B201" s="29" t="s">
        <v>176</v>
      </c>
      <c r="C201" s="29"/>
      <c r="D201" s="29"/>
      <c r="E201" s="29"/>
      <c r="F201" s="29"/>
      <c r="G201" s="29"/>
      <c r="H201" s="31" t="s">
        <v>176</v>
      </c>
      <c r="I201" s="31" t="s">
        <v>479</v>
      </c>
    </row>
    <row r="202" spans="1:9" x14ac:dyDescent="0.25">
      <c r="A202" s="29" t="s">
        <v>177</v>
      </c>
      <c r="B202" s="29" t="s">
        <v>53</v>
      </c>
      <c r="C202" s="29"/>
      <c r="D202" s="29"/>
      <c r="E202" s="29"/>
      <c r="F202" s="29"/>
      <c r="G202" s="29"/>
      <c r="H202" s="31" t="s">
        <v>419</v>
      </c>
      <c r="I202" s="31" t="s">
        <v>479</v>
      </c>
    </row>
    <row r="203" spans="1:9" x14ac:dyDescent="0.25">
      <c r="A203" s="29" t="s">
        <v>178</v>
      </c>
      <c r="B203" s="29" t="s">
        <v>90</v>
      </c>
      <c r="C203" s="29"/>
      <c r="D203" s="29"/>
      <c r="E203" s="29"/>
      <c r="F203" s="29"/>
      <c r="G203" s="29"/>
      <c r="H203" s="31" t="s">
        <v>478</v>
      </c>
      <c r="I203" s="31" t="s">
        <v>479</v>
      </c>
    </row>
    <row r="204" spans="1:9" ht="120" x14ac:dyDescent="0.25">
      <c r="A204" s="29" t="s">
        <v>179</v>
      </c>
      <c r="B204" s="29" t="s">
        <v>92</v>
      </c>
      <c r="C204" s="29"/>
      <c r="D204" s="29"/>
      <c r="E204" s="29"/>
      <c r="F204" s="29"/>
      <c r="G204" s="29"/>
      <c r="H204" s="31" t="s">
        <v>499</v>
      </c>
      <c r="I204" s="31" t="s">
        <v>479</v>
      </c>
    </row>
    <row r="205" spans="1:9" x14ac:dyDescent="0.25">
      <c r="E205" s="15" t="s">
        <v>56</v>
      </c>
      <c r="F205" s="15">
        <f>IF((COUNT(C196:C204)&lt;&gt;COUNT(F196:F204)),"", ROUND(SUM(F196:F204),2))</f>
        <v>4700</v>
      </c>
      <c r="G205" s="14" t="str">
        <f>IF((COUNT(C196:C204)&lt;&gt;COUNT(F196:F204)),"Neužpildytos visų objektų kainos", "")</f>
        <v/>
      </c>
    </row>
    <row r="206" spans="1:9" ht="30" x14ac:dyDescent="0.25">
      <c r="C206" s="22" t="s">
        <v>57</v>
      </c>
      <c r="D206" s="16">
        <v>5</v>
      </c>
      <c r="E206" s="15" t="s">
        <v>58</v>
      </c>
      <c r="F206" s="15">
        <f>IF(OR(F205="",D206=""),"", ROUND(PRODUCT(D206,F205)/100,2))</f>
        <v>235</v>
      </c>
      <c r="G206" s="14" t="str">
        <f>IF(D206="", "Nurodykite taikomą PVM dydį", "")</f>
        <v/>
      </c>
    </row>
    <row r="207" spans="1:9" x14ac:dyDescent="0.25">
      <c r="E207" s="15" t="s">
        <v>59</v>
      </c>
      <c r="F207" s="15">
        <f>IF(ISBLANK(F206), "", ROUND(SUM(F205:F206),2))</f>
        <v>4935</v>
      </c>
    </row>
    <row r="211" spans="1:9" x14ac:dyDescent="0.25">
      <c r="A211" s="12" t="s">
        <v>180</v>
      </c>
      <c r="B211" s="12" t="s">
        <v>181</v>
      </c>
    </row>
    <row r="213" spans="1:9" x14ac:dyDescent="0.25">
      <c r="A213" s="12" t="s">
        <v>28</v>
      </c>
    </row>
    <row r="214" spans="1:9" ht="45" x14ac:dyDescent="0.25">
      <c r="A214" s="32" t="s">
        <v>29</v>
      </c>
      <c r="B214" s="32" t="s">
        <v>30</v>
      </c>
      <c r="C214" s="32" t="s">
        <v>31</v>
      </c>
      <c r="D214" s="32" t="s">
        <v>32</v>
      </c>
      <c r="E214" s="32" t="s">
        <v>33</v>
      </c>
      <c r="F214" s="32" t="s">
        <v>34</v>
      </c>
      <c r="G214" s="32" t="s">
        <v>35</v>
      </c>
      <c r="H214" s="32" t="s">
        <v>36</v>
      </c>
      <c r="I214" s="32" t="s">
        <v>37</v>
      </c>
    </row>
    <row r="215" spans="1:9" x14ac:dyDescent="0.25">
      <c r="A215" s="28" t="s">
        <v>182</v>
      </c>
      <c r="B215" s="28" t="s">
        <v>183</v>
      </c>
      <c r="C215" s="29"/>
      <c r="D215" s="29"/>
      <c r="E215" s="29"/>
      <c r="F215" s="29"/>
      <c r="G215" s="29"/>
      <c r="H215" s="29"/>
      <c r="I215" s="29"/>
    </row>
    <row r="216" spans="1:9" x14ac:dyDescent="0.25">
      <c r="A216" s="29" t="s">
        <v>184</v>
      </c>
      <c r="B216" s="29" t="s">
        <v>183</v>
      </c>
      <c r="C216" s="33">
        <v>2</v>
      </c>
      <c r="D216" s="33" t="s">
        <v>41</v>
      </c>
      <c r="E216" s="30"/>
      <c r="F216" s="29" t="str">
        <f>IF(ISBLANK(E216),"", PRODUCT(C216,E216))</f>
        <v/>
      </c>
      <c r="G216" s="31"/>
      <c r="H216" s="29"/>
      <c r="I216" s="29"/>
    </row>
    <row r="217" spans="1:9" x14ac:dyDescent="0.25">
      <c r="A217" s="29" t="s">
        <v>185</v>
      </c>
      <c r="B217" s="29" t="s">
        <v>43</v>
      </c>
      <c r="C217" s="29"/>
      <c r="D217" s="29"/>
      <c r="E217" s="29"/>
      <c r="F217" s="29"/>
      <c r="G217" s="29"/>
      <c r="H217" s="31"/>
      <c r="I217" s="31"/>
    </row>
    <row r="218" spans="1:9" x14ac:dyDescent="0.25">
      <c r="A218" s="29" t="s">
        <v>186</v>
      </c>
      <c r="B218" s="29" t="s">
        <v>45</v>
      </c>
      <c r="C218" s="29"/>
      <c r="D218" s="29"/>
      <c r="E218" s="29"/>
      <c r="F218" s="29"/>
      <c r="G218" s="29"/>
      <c r="H218" s="31"/>
      <c r="I218" s="31"/>
    </row>
    <row r="219" spans="1:9" x14ac:dyDescent="0.25">
      <c r="A219" s="29" t="s">
        <v>187</v>
      </c>
      <c r="B219" s="29" t="s">
        <v>47</v>
      </c>
      <c r="C219" s="29"/>
      <c r="D219" s="29"/>
      <c r="E219" s="29"/>
      <c r="F219" s="29"/>
      <c r="G219" s="29"/>
      <c r="H219" s="31"/>
      <c r="I219" s="31"/>
    </row>
    <row r="220" spans="1:9" x14ac:dyDescent="0.25">
      <c r="A220" s="29" t="s">
        <v>188</v>
      </c>
      <c r="B220" s="29" t="s">
        <v>49</v>
      </c>
      <c r="C220" s="29"/>
      <c r="D220" s="29"/>
      <c r="E220" s="29"/>
      <c r="F220" s="29"/>
      <c r="G220" s="29"/>
      <c r="H220" s="31"/>
      <c r="I220" s="31"/>
    </row>
    <row r="221" spans="1:9" x14ac:dyDescent="0.25">
      <c r="A221" s="29" t="s">
        <v>189</v>
      </c>
      <c r="B221" s="29" t="s">
        <v>190</v>
      </c>
      <c r="C221" s="29"/>
      <c r="D221" s="29"/>
      <c r="E221" s="29"/>
      <c r="F221" s="29"/>
      <c r="G221" s="29"/>
      <c r="H221" s="31"/>
      <c r="I221" s="31"/>
    </row>
    <row r="222" spans="1:9" x14ac:dyDescent="0.25">
      <c r="A222" s="29" t="s">
        <v>191</v>
      </c>
      <c r="B222" s="29" t="s">
        <v>105</v>
      </c>
      <c r="C222" s="29"/>
      <c r="D222" s="29"/>
      <c r="E222" s="29"/>
      <c r="F222" s="29"/>
      <c r="G222" s="29"/>
      <c r="H222" s="31"/>
      <c r="I222" s="31"/>
    </row>
    <row r="223" spans="1:9" x14ac:dyDescent="0.25">
      <c r="A223" s="29" t="s">
        <v>192</v>
      </c>
      <c r="B223" s="29" t="s">
        <v>90</v>
      </c>
      <c r="C223" s="29"/>
      <c r="D223" s="29"/>
      <c r="E223" s="29"/>
      <c r="F223" s="29"/>
      <c r="G223" s="29"/>
      <c r="H223" s="31"/>
      <c r="I223" s="31"/>
    </row>
    <row r="224" spans="1:9" ht="120" x14ac:dyDescent="0.25">
      <c r="A224" s="29" t="s">
        <v>193</v>
      </c>
      <c r="B224" s="29" t="s">
        <v>92</v>
      </c>
      <c r="C224" s="29"/>
      <c r="D224" s="29"/>
      <c r="E224" s="29"/>
      <c r="F224" s="29"/>
      <c r="G224" s="29"/>
      <c r="H224" s="31"/>
      <c r="I224" s="31"/>
    </row>
    <row r="225" spans="1:9" x14ac:dyDescent="0.25">
      <c r="E225" s="15" t="s">
        <v>56</v>
      </c>
      <c r="F225" s="15" t="str">
        <f>IF((COUNT(C216:C224)&lt;&gt;COUNT(F216:F224)),"", ROUND(SUM(F216:F224),2))</f>
        <v/>
      </c>
      <c r="G225" s="14" t="str">
        <f>IF((COUNT(C216:C224)&lt;&gt;COUNT(F216:F224)),"Neužpildytos visų objektų kainos", "")</f>
        <v>Neužpildytos visų objektų kainos</v>
      </c>
    </row>
    <row r="226" spans="1:9" ht="30" x14ac:dyDescent="0.25">
      <c r="C226" s="22" t="s">
        <v>57</v>
      </c>
      <c r="D226" s="16"/>
      <c r="E226" s="15" t="s">
        <v>58</v>
      </c>
      <c r="F226" s="15" t="str">
        <f>IF(OR(F225="",D226=""),"", ROUND(PRODUCT(D226,F225)/100,2))</f>
        <v/>
      </c>
      <c r="G226" s="14" t="str">
        <f>IF(D226="", "Nurodykite taikomą PVM dydį", "")</f>
        <v>Nurodykite taikomą PVM dydį</v>
      </c>
    </row>
    <row r="227" spans="1:9" x14ac:dyDescent="0.25">
      <c r="E227" s="15" t="s">
        <v>59</v>
      </c>
      <c r="F227" s="15">
        <f>IF(ISBLANK(F226), "", ROUND(SUM(F225:F226),2))</f>
        <v>0</v>
      </c>
    </row>
    <row r="231" spans="1:9" x14ac:dyDescent="0.25">
      <c r="A231" s="12" t="s">
        <v>194</v>
      </c>
      <c r="B231" s="12" t="s">
        <v>195</v>
      </c>
    </row>
    <row r="233" spans="1:9" x14ac:dyDescent="0.25">
      <c r="A233" s="12" t="s">
        <v>28</v>
      </c>
    </row>
    <row r="234" spans="1:9" ht="45" x14ac:dyDescent="0.25">
      <c r="A234" s="32" t="s">
        <v>29</v>
      </c>
      <c r="B234" s="32" t="s">
        <v>30</v>
      </c>
      <c r="C234" s="32" t="s">
        <v>31</v>
      </c>
      <c r="D234" s="32" t="s">
        <v>32</v>
      </c>
      <c r="E234" s="32" t="s">
        <v>33</v>
      </c>
      <c r="F234" s="32" t="s">
        <v>34</v>
      </c>
      <c r="G234" s="32" t="s">
        <v>35</v>
      </c>
      <c r="H234" s="32" t="s">
        <v>36</v>
      </c>
      <c r="I234" s="32" t="s">
        <v>37</v>
      </c>
    </row>
    <row r="235" spans="1:9" x14ac:dyDescent="0.25">
      <c r="A235" s="28" t="s">
        <v>196</v>
      </c>
      <c r="B235" s="28" t="s">
        <v>197</v>
      </c>
      <c r="C235" s="29"/>
      <c r="D235" s="29"/>
      <c r="E235" s="29"/>
      <c r="F235" s="29"/>
      <c r="G235" s="29"/>
      <c r="H235" s="29"/>
      <c r="I235" s="29"/>
    </row>
    <row r="236" spans="1:9" ht="45" x14ac:dyDescent="0.25">
      <c r="A236" s="29" t="s">
        <v>198</v>
      </c>
      <c r="B236" s="29" t="s">
        <v>197</v>
      </c>
      <c r="C236" s="33">
        <v>2</v>
      </c>
      <c r="D236" s="33" t="s">
        <v>41</v>
      </c>
      <c r="E236" s="30">
        <v>940</v>
      </c>
      <c r="F236" s="29">
        <f>IF(ISBLANK(E236),"", PRODUCT(C236,E236))</f>
        <v>1880</v>
      </c>
      <c r="G236" s="31" t="s">
        <v>500</v>
      </c>
      <c r="H236" s="29"/>
      <c r="I236" s="29"/>
    </row>
    <row r="237" spans="1:9" x14ac:dyDescent="0.25">
      <c r="A237" s="29" t="s">
        <v>199</v>
      </c>
      <c r="B237" s="29" t="s">
        <v>43</v>
      </c>
      <c r="C237" s="29"/>
      <c r="D237" s="29"/>
      <c r="E237" s="29"/>
      <c r="F237" s="29"/>
      <c r="G237" s="29"/>
      <c r="H237" s="31" t="s">
        <v>43</v>
      </c>
      <c r="I237" s="31" t="s">
        <v>479</v>
      </c>
    </row>
    <row r="238" spans="1:9" x14ac:dyDescent="0.25">
      <c r="A238" s="29" t="s">
        <v>200</v>
      </c>
      <c r="B238" s="29" t="s">
        <v>45</v>
      </c>
      <c r="C238" s="29"/>
      <c r="D238" s="29"/>
      <c r="E238" s="29"/>
      <c r="F238" s="29"/>
      <c r="G238" s="29"/>
      <c r="H238" s="31" t="s">
        <v>45</v>
      </c>
      <c r="I238" s="31" t="s">
        <v>479</v>
      </c>
    </row>
    <row r="239" spans="1:9" x14ac:dyDescent="0.25">
      <c r="A239" s="29" t="s">
        <v>201</v>
      </c>
      <c r="B239" s="29" t="s">
        <v>202</v>
      </c>
      <c r="C239" s="29"/>
      <c r="D239" s="29"/>
      <c r="E239" s="29"/>
      <c r="F239" s="29"/>
      <c r="G239" s="29"/>
      <c r="H239" s="31" t="s">
        <v>202</v>
      </c>
      <c r="I239" s="31" t="s">
        <v>479</v>
      </c>
    </row>
    <row r="240" spans="1:9" x14ac:dyDescent="0.25">
      <c r="A240" s="29" t="s">
        <v>203</v>
      </c>
      <c r="B240" s="29" t="s">
        <v>49</v>
      </c>
      <c r="C240" s="29"/>
      <c r="D240" s="29"/>
      <c r="E240" s="29"/>
      <c r="F240" s="29"/>
      <c r="G240" s="29"/>
      <c r="H240" s="31" t="s">
        <v>49</v>
      </c>
      <c r="I240" s="31" t="s">
        <v>479</v>
      </c>
    </row>
    <row r="241" spans="1:9" x14ac:dyDescent="0.25">
      <c r="A241" s="29" t="s">
        <v>204</v>
      </c>
      <c r="B241" s="29" t="s">
        <v>205</v>
      </c>
      <c r="C241" s="29"/>
      <c r="D241" s="29"/>
      <c r="E241" s="29"/>
      <c r="F241" s="29"/>
      <c r="G241" s="29"/>
      <c r="H241" s="31" t="s">
        <v>205</v>
      </c>
      <c r="I241" s="31" t="s">
        <v>479</v>
      </c>
    </row>
    <row r="242" spans="1:9" x14ac:dyDescent="0.25">
      <c r="A242" s="29" t="s">
        <v>206</v>
      </c>
      <c r="B242" s="29" t="s">
        <v>207</v>
      </c>
      <c r="C242" s="29"/>
      <c r="D242" s="29"/>
      <c r="E242" s="29"/>
      <c r="F242" s="29"/>
      <c r="G242" s="29"/>
      <c r="H242" s="31" t="s">
        <v>477</v>
      </c>
      <c r="I242" s="31" t="s">
        <v>479</v>
      </c>
    </row>
    <row r="243" spans="1:9" x14ac:dyDescent="0.25">
      <c r="A243" s="29" t="s">
        <v>208</v>
      </c>
      <c r="B243" s="29" t="s">
        <v>90</v>
      </c>
      <c r="C243" s="29"/>
      <c r="D243" s="29"/>
      <c r="E243" s="29"/>
      <c r="F243" s="29"/>
      <c r="G243" s="29"/>
      <c r="H243" s="31" t="s">
        <v>478</v>
      </c>
      <c r="I243" s="31" t="s">
        <v>479</v>
      </c>
    </row>
    <row r="244" spans="1:9" ht="120" x14ac:dyDescent="0.25">
      <c r="A244" s="29" t="s">
        <v>209</v>
      </c>
      <c r="B244" s="29" t="s">
        <v>92</v>
      </c>
      <c r="C244" s="29"/>
      <c r="D244" s="29"/>
      <c r="E244" s="29"/>
      <c r="F244" s="29"/>
      <c r="G244" s="29"/>
      <c r="H244" s="31" t="s">
        <v>486</v>
      </c>
      <c r="I244" s="31" t="s">
        <v>479</v>
      </c>
    </row>
    <row r="245" spans="1:9" x14ac:dyDescent="0.25">
      <c r="E245" s="15" t="s">
        <v>56</v>
      </c>
      <c r="F245" s="15">
        <f>IF((COUNT(C236:C244)&lt;&gt;COUNT(F236:F244)),"", ROUND(SUM(F236:F244),2))</f>
        <v>1880</v>
      </c>
      <c r="G245" s="14" t="str">
        <f>IF((COUNT(C236:C244)&lt;&gt;COUNT(F236:F244)),"Neužpildytos visų objektų kainos", "")</f>
        <v/>
      </c>
    </row>
    <row r="246" spans="1:9" ht="30" x14ac:dyDescent="0.25">
      <c r="C246" s="22" t="s">
        <v>57</v>
      </c>
      <c r="D246" s="16">
        <v>5</v>
      </c>
      <c r="E246" s="15" t="s">
        <v>58</v>
      </c>
      <c r="F246" s="15">
        <f>IF(OR(F245="",D246=""),"", ROUND(PRODUCT(D246,F245)/100,2))</f>
        <v>94</v>
      </c>
      <c r="G246" s="14" t="str">
        <f>IF(D246="", "Nurodykite taikomą PVM dydį", "")</f>
        <v/>
      </c>
    </row>
    <row r="247" spans="1:9" x14ac:dyDescent="0.25">
      <c r="E247" s="15" t="s">
        <v>59</v>
      </c>
      <c r="F247" s="15">
        <f>IF(ISBLANK(F246), "", ROUND(SUM(F245:F246),2))</f>
        <v>1974</v>
      </c>
    </row>
    <row r="251" spans="1:9" x14ac:dyDescent="0.25">
      <c r="A251" s="12" t="s">
        <v>210</v>
      </c>
      <c r="B251" s="12" t="s">
        <v>211</v>
      </c>
    </row>
    <row r="253" spans="1:9" x14ac:dyDescent="0.25">
      <c r="A253" s="12" t="s">
        <v>28</v>
      </c>
    </row>
    <row r="254" spans="1:9" ht="45" x14ac:dyDescent="0.25">
      <c r="A254" s="32" t="s">
        <v>29</v>
      </c>
      <c r="B254" s="32" t="s">
        <v>30</v>
      </c>
      <c r="C254" s="32" t="s">
        <v>31</v>
      </c>
      <c r="D254" s="32" t="s">
        <v>32</v>
      </c>
      <c r="E254" s="32" t="s">
        <v>33</v>
      </c>
      <c r="F254" s="32" t="s">
        <v>34</v>
      </c>
      <c r="G254" s="32" t="s">
        <v>35</v>
      </c>
      <c r="H254" s="32" t="s">
        <v>36</v>
      </c>
      <c r="I254" s="32" t="s">
        <v>37</v>
      </c>
    </row>
    <row r="255" spans="1:9" x14ac:dyDescent="0.25">
      <c r="A255" s="28" t="s">
        <v>212</v>
      </c>
      <c r="B255" s="28" t="s">
        <v>213</v>
      </c>
      <c r="C255" s="29"/>
      <c r="D255" s="29"/>
      <c r="E255" s="29"/>
      <c r="F255" s="29"/>
      <c r="G255" s="29"/>
      <c r="H255" s="29"/>
      <c r="I255" s="29"/>
    </row>
    <row r="256" spans="1:9" x14ac:dyDescent="0.25">
      <c r="A256" s="29" t="s">
        <v>214</v>
      </c>
      <c r="B256" s="29" t="s">
        <v>213</v>
      </c>
      <c r="C256" s="33">
        <v>3</v>
      </c>
      <c r="D256" s="33" t="s">
        <v>41</v>
      </c>
      <c r="E256" s="30">
        <v>800</v>
      </c>
      <c r="F256" s="29">
        <f>IF(ISBLANK(E256),"", PRODUCT(C256,E256))</f>
        <v>2400</v>
      </c>
      <c r="G256" s="31" t="s">
        <v>501</v>
      </c>
      <c r="H256" s="29"/>
      <c r="I256" s="29"/>
    </row>
    <row r="257" spans="1:9" x14ac:dyDescent="0.25">
      <c r="A257" s="29" t="s">
        <v>215</v>
      </c>
      <c r="B257" s="29" t="s">
        <v>43</v>
      </c>
      <c r="C257" s="29"/>
      <c r="D257" s="29"/>
      <c r="E257" s="29"/>
      <c r="F257" s="29"/>
      <c r="G257" s="29"/>
      <c r="H257" s="31" t="s">
        <v>43</v>
      </c>
      <c r="I257" s="31" t="s">
        <v>479</v>
      </c>
    </row>
    <row r="258" spans="1:9" x14ac:dyDescent="0.25">
      <c r="A258" s="29" t="s">
        <v>216</v>
      </c>
      <c r="B258" s="29" t="s">
        <v>45</v>
      </c>
      <c r="C258" s="29"/>
      <c r="D258" s="29"/>
      <c r="E258" s="29"/>
      <c r="F258" s="29"/>
      <c r="G258" s="29"/>
      <c r="H258" s="31" t="s">
        <v>45</v>
      </c>
      <c r="I258" s="31" t="s">
        <v>479</v>
      </c>
    </row>
    <row r="259" spans="1:9" x14ac:dyDescent="0.25">
      <c r="A259" s="29" t="s">
        <v>217</v>
      </c>
      <c r="B259" s="29" t="s">
        <v>68</v>
      </c>
      <c r="C259" s="29"/>
      <c r="D259" s="29"/>
      <c r="E259" s="29"/>
      <c r="F259" s="29"/>
      <c r="G259" s="29"/>
      <c r="H259" s="31" t="s">
        <v>68</v>
      </c>
      <c r="I259" s="31" t="s">
        <v>479</v>
      </c>
    </row>
    <row r="260" spans="1:9" x14ac:dyDescent="0.25">
      <c r="A260" s="29" t="s">
        <v>218</v>
      </c>
      <c r="B260" s="29" t="s">
        <v>49</v>
      </c>
      <c r="C260" s="29"/>
      <c r="D260" s="29"/>
      <c r="E260" s="29"/>
      <c r="F260" s="29"/>
      <c r="G260" s="29"/>
      <c r="H260" s="31" t="s">
        <v>49</v>
      </c>
      <c r="I260" s="31" t="s">
        <v>479</v>
      </c>
    </row>
    <row r="261" spans="1:9" x14ac:dyDescent="0.25">
      <c r="A261" s="29" t="s">
        <v>219</v>
      </c>
      <c r="B261" s="29" t="s">
        <v>220</v>
      </c>
      <c r="C261" s="29"/>
      <c r="D261" s="29"/>
      <c r="E261" s="29"/>
      <c r="F261" s="29"/>
      <c r="G261" s="29"/>
      <c r="H261" s="31" t="s">
        <v>220</v>
      </c>
      <c r="I261" s="31" t="s">
        <v>479</v>
      </c>
    </row>
    <row r="262" spans="1:9" x14ac:dyDescent="0.25">
      <c r="A262" s="29" t="s">
        <v>221</v>
      </c>
      <c r="B262" s="29" t="s">
        <v>105</v>
      </c>
      <c r="C262" s="29"/>
      <c r="D262" s="29"/>
      <c r="E262" s="29"/>
      <c r="F262" s="29"/>
      <c r="G262" s="29"/>
      <c r="H262" s="31" t="s">
        <v>477</v>
      </c>
      <c r="I262" s="31" t="s">
        <v>479</v>
      </c>
    </row>
    <row r="263" spans="1:9" ht="120" x14ac:dyDescent="0.25">
      <c r="A263" s="29" t="s">
        <v>222</v>
      </c>
      <c r="B263" s="29" t="s">
        <v>92</v>
      </c>
      <c r="C263" s="29"/>
      <c r="D263" s="29"/>
      <c r="E263" s="29"/>
      <c r="F263" s="29"/>
      <c r="G263" s="29"/>
      <c r="H263" s="31" t="s">
        <v>503</v>
      </c>
      <c r="I263" s="31" t="s">
        <v>479</v>
      </c>
    </row>
    <row r="264" spans="1:9" x14ac:dyDescent="0.25">
      <c r="A264" s="29" t="s">
        <v>223</v>
      </c>
      <c r="B264" s="29" t="s">
        <v>90</v>
      </c>
      <c r="C264" s="29"/>
      <c r="D264" s="29"/>
      <c r="E264" s="29"/>
      <c r="F264" s="29"/>
      <c r="G264" s="29"/>
      <c r="H264" s="31" t="s">
        <v>478</v>
      </c>
      <c r="I264" s="31" t="s">
        <v>479</v>
      </c>
    </row>
    <row r="265" spans="1:9" x14ac:dyDescent="0.25">
      <c r="E265" s="15" t="s">
        <v>56</v>
      </c>
      <c r="F265" s="15">
        <f>IF((COUNT(C256:C264)&lt;&gt;COUNT(F256:F264)),"", ROUND(SUM(F256:F264),2))</f>
        <v>2400</v>
      </c>
      <c r="G265" s="14" t="str">
        <f>IF((COUNT(C256:C264)&lt;&gt;COUNT(F256:F264)),"Neužpildytos visų objektų kainos", "")</f>
        <v/>
      </c>
    </row>
    <row r="266" spans="1:9" ht="30" x14ac:dyDescent="0.25">
      <c r="C266" s="22" t="s">
        <v>57</v>
      </c>
      <c r="D266" s="16">
        <v>5</v>
      </c>
      <c r="E266" s="15" t="s">
        <v>58</v>
      </c>
      <c r="F266" s="15">
        <f>IF(OR(F265="",D266=""),"", ROUND(PRODUCT(D266,F265)/100,2))</f>
        <v>120</v>
      </c>
      <c r="G266" s="14" t="str">
        <f>IF(D266="", "Nurodykite taikomą PVM dydį", "")</f>
        <v/>
      </c>
    </row>
    <row r="267" spans="1:9" x14ac:dyDescent="0.25">
      <c r="E267" s="15" t="s">
        <v>59</v>
      </c>
      <c r="F267" s="15">
        <f>IF(ISBLANK(F266), "", ROUND(SUM(F265:F266),2))</f>
        <v>2520</v>
      </c>
    </row>
    <row r="271" spans="1:9" x14ac:dyDescent="0.25">
      <c r="A271" s="12" t="s">
        <v>224</v>
      </c>
      <c r="B271" s="12" t="s">
        <v>225</v>
      </c>
    </row>
    <row r="273" spans="1:9" x14ac:dyDescent="0.25">
      <c r="A273" s="12" t="s">
        <v>28</v>
      </c>
    </row>
    <row r="274" spans="1:9" ht="45" x14ac:dyDescent="0.25">
      <c r="A274" s="32" t="s">
        <v>29</v>
      </c>
      <c r="B274" s="32" t="s">
        <v>30</v>
      </c>
      <c r="C274" s="32" t="s">
        <v>31</v>
      </c>
      <c r="D274" s="32" t="s">
        <v>32</v>
      </c>
      <c r="E274" s="32" t="s">
        <v>33</v>
      </c>
      <c r="F274" s="32" t="s">
        <v>34</v>
      </c>
      <c r="G274" s="32" t="s">
        <v>35</v>
      </c>
      <c r="H274" s="32" t="s">
        <v>36</v>
      </c>
      <c r="I274" s="32" t="s">
        <v>37</v>
      </c>
    </row>
    <row r="275" spans="1:9" x14ac:dyDescent="0.25">
      <c r="A275" s="28" t="s">
        <v>226</v>
      </c>
      <c r="B275" s="28" t="s">
        <v>227</v>
      </c>
      <c r="C275" s="29"/>
      <c r="D275" s="29"/>
      <c r="E275" s="29"/>
      <c r="F275" s="29"/>
      <c r="G275" s="29"/>
      <c r="H275" s="29"/>
      <c r="I275" s="29"/>
    </row>
    <row r="276" spans="1:9" ht="60" x14ac:dyDescent="0.25">
      <c r="A276" s="29" t="s">
        <v>228</v>
      </c>
      <c r="B276" s="29" t="s">
        <v>227</v>
      </c>
      <c r="C276" s="33">
        <v>1</v>
      </c>
      <c r="D276" s="33" t="s">
        <v>41</v>
      </c>
      <c r="E276" s="30">
        <v>720</v>
      </c>
      <c r="F276" s="29">
        <f>IF(ISBLANK(E276),"", PRODUCT(C276,E276))</f>
        <v>720</v>
      </c>
      <c r="G276" s="31" t="s">
        <v>502</v>
      </c>
      <c r="H276" s="29"/>
      <c r="I276" s="29"/>
    </row>
    <row r="277" spans="1:9" x14ac:dyDescent="0.25">
      <c r="A277" s="29" t="s">
        <v>229</v>
      </c>
      <c r="B277" s="29" t="s">
        <v>43</v>
      </c>
      <c r="C277" s="29"/>
      <c r="D277" s="29"/>
      <c r="E277" s="29"/>
      <c r="F277" s="29"/>
      <c r="G277" s="29"/>
      <c r="H277" s="31" t="s">
        <v>43</v>
      </c>
      <c r="I277" s="31" t="s">
        <v>479</v>
      </c>
    </row>
    <row r="278" spans="1:9" x14ac:dyDescent="0.25">
      <c r="A278" s="29" t="s">
        <v>230</v>
      </c>
      <c r="B278" s="29" t="s">
        <v>45</v>
      </c>
      <c r="C278" s="29"/>
      <c r="D278" s="29"/>
      <c r="E278" s="29"/>
      <c r="F278" s="29"/>
      <c r="G278" s="29"/>
      <c r="H278" s="31" t="s">
        <v>45</v>
      </c>
      <c r="I278" s="31" t="s">
        <v>479</v>
      </c>
    </row>
    <row r="279" spans="1:9" x14ac:dyDescent="0.25">
      <c r="A279" s="29" t="s">
        <v>231</v>
      </c>
      <c r="B279" s="29" t="s">
        <v>68</v>
      </c>
      <c r="C279" s="29"/>
      <c r="D279" s="29"/>
      <c r="E279" s="29"/>
      <c r="F279" s="29"/>
      <c r="G279" s="29"/>
      <c r="H279" s="31" t="s">
        <v>68</v>
      </c>
      <c r="I279" s="31" t="s">
        <v>479</v>
      </c>
    </row>
    <row r="280" spans="1:9" x14ac:dyDescent="0.25">
      <c r="A280" s="29" t="s">
        <v>232</v>
      </c>
      <c r="B280" s="29" t="s">
        <v>49</v>
      </c>
      <c r="C280" s="29"/>
      <c r="D280" s="29"/>
      <c r="E280" s="29"/>
      <c r="F280" s="29"/>
      <c r="G280" s="29"/>
      <c r="H280" s="31" t="s">
        <v>49</v>
      </c>
      <c r="I280" s="31" t="s">
        <v>479</v>
      </c>
    </row>
    <row r="281" spans="1:9" x14ac:dyDescent="0.25">
      <c r="A281" s="29" t="s">
        <v>233</v>
      </c>
      <c r="B281" s="29" t="s">
        <v>234</v>
      </c>
      <c r="C281" s="29"/>
      <c r="D281" s="29"/>
      <c r="E281" s="29"/>
      <c r="F281" s="29"/>
      <c r="G281" s="29"/>
      <c r="H281" s="31" t="s">
        <v>234</v>
      </c>
      <c r="I281" s="31" t="s">
        <v>479</v>
      </c>
    </row>
    <row r="282" spans="1:9" x14ac:dyDescent="0.25">
      <c r="A282" s="29" t="s">
        <v>235</v>
      </c>
      <c r="B282" s="29" t="s">
        <v>53</v>
      </c>
      <c r="C282" s="29"/>
      <c r="D282" s="29"/>
      <c r="E282" s="29"/>
      <c r="F282" s="29"/>
      <c r="G282" s="29"/>
      <c r="H282" s="31" t="s">
        <v>477</v>
      </c>
      <c r="I282" s="31" t="s">
        <v>479</v>
      </c>
    </row>
    <row r="283" spans="1:9" x14ac:dyDescent="0.25">
      <c r="A283" s="29" t="s">
        <v>236</v>
      </c>
      <c r="B283" s="29" t="s">
        <v>90</v>
      </c>
      <c r="C283" s="29"/>
      <c r="D283" s="29"/>
      <c r="E283" s="29"/>
      <c r="F283" s="29"/>
      <c r="G283" s="29"/>
      <c r="H283" s="31" t="s">
        <v>478</v>
      </c>
      <c r="I283" s="31" t="s">
        <v>479</v>
      </c>
    </row>
    <row r="284" spans="1:9" ht="120" x14ac:dyDescent="0.25">
      <c r="A284" s="29" t="s">
        <v>237</v>
      </c>
      <c r="B284" s="29" t="s">
        <v>92</v>
      </c>
      <c r="C284" s="29"/>
      <c r="D284" s="29"/>
      <c r="E284" s="29"/>
      <c r="F284" s="29"/>
      <c r="G284" s="29"/>
      <c r="H284" s="31" t="s">
        <v>503</v>
      </c>
      <c r="I284" s="31" t="s">
        <v>479</v>
      </c>
    </row>
    <row r="285" spans="1:9" x14ac:dyDescent="0.25">
      <c r="E285" s="15" t="s">
        <v>56</v>
      </c>
      <c r="F285" s="15">
        <f>IF((COUNT(C276:C284)&lt;&gt;COUNT(F276:F284)),"", ROUND(SUM(F276:F284),2))</f>
        <v>720</v>
      </c>
      <c r="G285" s="14" t="str">
        <f>IF((COUNT(C276:C284)&lt;&gt;COUNT(F276:F284)),"Neužpildytos visų objektų kainos", "")</f>
        <v/>
      </c>
    </row>
    <row r="286" spans="1:9" ht="30" x14ac:dyDescent="0.25">
      <c r="C286" s="22" t="s">
        <v>57</v>
      </c>
      <c r="D286" s="16">
        <v>5</v>
      </c>
      <c r="E286" s="15" t="s">
        <v>58</v>
      </c>
      <c r="F286" s="15">
        <f>IF(OR(F285="",D286=""),"", ROUND(PRODUCT(D286,F285)/100,2))</f>
        <v>36</v>
      </c>
      <c r="G286" s="14" t="str">
        <f>IF(D286="", "Nurodykite taikomą PVM dydį", "")</f>
        <v/>
      </c>
    </row>
    <row r="287" spans="1:9" x14ac:dyDescent="0.25">
      <c r="E287" s="15" t="s">
        <v>59</v>
      </c>
      <c r="F287" s="15">
        <f>IF(ISBLANK(F286), "", ROUND(SUM(F285:F286),2))</f>
        <v>756</v>
      </c>
    </row>
    <row r="291" spans="1:9" x14ac:dyDescent="0.25">
      <c r="A291" s="12" t="s">
        <v>238</v>
      </c>
      <c r="B291" s="12" t="s">
        <v>239</v>
      </c>
    </row>
    <row r="293" spans="1:9" x14ac:dyDescent="0.25">
      <c r="A293" s="12" t="s">
        <v>28</v>
      </c>
    </row>
    <row r="294" spans="1:9" ht="45" x14ac:dyDescent="0.25">
      <c r="A294" s="32" t="s">
        <v>29</v>
      </c>
      <c r="B294" s="32" t="s">
        <v>30</v>
      </c>
      <c r="C294" s="32" t="s">
        <v>31</v>
      </c>
      <c r="D294" s="32" t="s">
        <v>32</v>
      </c>
      <c r="E294" s="32" t="s">
        <v>33</v>
      </c>
      <c r="F294" s="32" t="s">
        <v>34</v>
      </c>
      <c r="G294" s="32" t="s">
        <v>35</v>
      </c>
      <c r="H294" s="32" t="s">
        <v>36</v>
      </c>
      <c r="I294" s="32" t="s">
        <v>37</v>
      </c>
    </row>
    <row r="295" spans="1:9" x14ac:dyDescent="0.25">
      <c r="A295" s="28" t="s">
        <v>240</v>
      </c>
      <c r="B295" s="28" t="s">
        <v>241</v>
      </c>
      <c r="C295" s="29"/>
      <c r="D295" s="29"/>
      <c r="E295" s="29"/>
      <c r="F295" s="29"/>
      <c r="G295" s="29"/>
      <c r="H295" s="29"/>
      <c r="I295" s="29"/>
    </row>
    <row r="296" spans="1:9" x14ac:dyDescent="0.25">
      <c r="A296" s="29" t="s">
        <v>242</v>
      </c>
      <c r="B296" s="29" t="s">
        <v>241</v>
      </c>
      <c r="C296" s="33">
        <v>1</v>
      </c>
      <c r="D296" s="33" t="s">
        <v>41</v>
      </c>
      <c r="E296" s="30"/>
      <c r="F296" s="29" t="str">
        <f>IF(ISBLANK(E296),"", PRODUCT(C296,E296))</f>
        <v/>
      </c>
      <c r="G296" s="31"/>
      <c r="H296" s="29"/>
      <c r="I296" s="29"/>
    </row>
    <row r="297" spans="1:9" x14ac:dyDescent="0.25">
      <c r="A297" s="29" t="s">
        <v>243</v>
      </c>
      <c r="B297" s="29" t="s">
        <v>43</v>
      </c>
      <c r="C297" s="29"/>
      <c r="D297" s="29"/>
      <c r="E297" s="29"/>
      <c r="F297" s="29"/>
      <c r="G297" s="29"/>
      <c r="H297" s="31"/>
      <c r="I297" s="31"/>
    </row>
    <row r="298" spans="1:9" x14ac:dyDescent="0.25">
      <c r="A298" s="29" t="s">
        <v>244</v>
      </c>
      <c r="B298" s="29" t="s">
        <v>45</v>
      </c>
      <c r="C298" s="29"/>
      <c r="D298" s="29"/>
      <c r="E298" s="29"/>
      <c r="F298" s="29"/>
      <c r="G298" s="29"/>
      <c r="H298" s="31"/>
      <c r="I298" s="31"/>
    </row>
    <row r="299" spans="1:9" x14ac:dyDescent="0.25">
      <c r="A299" s="29" t="s">
        <v>245</v>
      </c>
      <c r="B299" s="29" t="s">
        <v>246</v>
      </c>
      <c r="C299" s="29"/>
      <c r="D299" s="29"/>
      <c r="E299" s="29"/>
      <c r="F299" s="29"/>
      <c r="G299" s="29"/>
      <c r="H299" s="31"/>
      <c r="I299" s="31"/>
    </row>
    <row r="300" spans="1:9" x14ac:dyDescent="0.25">
      <c r="A300" s="29" t="s">
        <v>247</v>
      </c>
      <c r="B300" s="29" t="s">
        <v>49</v>
      </c>
      <c r="C300" s="29"/>
      <c r="D300" s="29"/>
      <c r="E300" s="29"/>
      <c r="F300" s="29"/>
      <c r="G300" s="29"/>
      <c r="H300" s="31"/>
      <c r="I300" s="31"/>
    </row>
    <row r="301" spans="1:9" x14ac:dyDescent="0.25">
      <c r="A301" s="29" t="s">
        <v>248</v>
      </c>
      <c r="B301" s="29" t="s">
        <v>249</v>
      </c>
      <c r="C301" s="29"/>
      <c r="D301" s="29"/>
      <c r="E301" s="29"/>
      <c r="F301" s="29"/>
      <c r="G301" s="29"/>
      <c r="H301" s="31"/>
      <c r="I301" s="31"/>
    </row>
    <row r="302" spans="1:9" x14ac:dyDescent="0.25">
      <c r="A302" s="29" t="s">
        <v>250</v>
      </c>
      <c r="B302" s="29" t="s">
        <v>53</v>
      </c>
      <c r="C302" s="29"/>
      <c r="D302" s="29"/>
      <c r="E302" s="29"/>
      <c r="F302" s="29"/>
      <c r="G302" s="29"/>
      <c r="H302" s="31"/>
      <c r="I302" s="31"/>
    </row>
    <row r="303" spans="1:9" x14ac:dyDescent="0.25">
      <c r="A303" s="29" t="s">
        <v>251</v>
      </c>
      <c r="B303" s="29" t="s">
        <v>90</v>
      </c>
      <c r="C303" s="29"/>
      <c r="D303" s="29"/>
      <c r="E303" s="29"/>
      <c r="F303" s="29"/>
      <c r="G303" s="29"/>
      <c r="H303" s="31"/>
      <c r="I303" s="31"/>
    </row>
    <row r="304" spans="1:9" ht="120" x14ac:dyDescent="0.25">
      <c r="A304" s="29" t="s">
        <v>252</v>
      </c>
      <c r="B304" s="29" t="s">
        <v>92</v>
      </c>
      <c r="C304" s="29"/>
      <c r="D304" s="29"/>
      <c r="E304" s="29"/>
      <c r="F304" s="29"/>
      <c r="G304" s="29"/>
      <c r="H304" s="31"/>
      <c r="I304" s="31"/>
    </row>
    <row r="305" spans="1:9" x14ac:dyDescent="0.25">
      <c r="E305" s="15" t="s">
        <v>56</v>
      </c>
      <c r="F305" s="15" t="str">
        <f>IF((COUNT(C296:C304)&lt;&gt;COUNT(F296:F304)),"", ROUND(SUM(F296:F304),2))</f>
        <v/>
      </c>
      <c r="G305" s="14" t="str">
        <f>IF((COUNT(C296:C304)&lt;&gt;COUNT(F296:F304)),"Neužpildytos visų objektų kainos", "")</f>
        <v>Neužpildytos visų objektų kainos</v>
      </c>
    </row>
    <row r="306" spans="1:9" ht="30" x14ac:dyDescent="0.25">
      <c r="C306" s="22" t="s">
        <v>57</v>
      </c>
      <c r="D306" s="16"/>
      <c r="E306" s="15" t="s">
        <v>58</v>
      </c>
      <c r="F306" s="15" t="str">
        <f>IF(OR(F305="",D306=""),"", ROUND(PRODUCT(D306,F305)/100,2))</f>
        <v/>
      </c>
      <c r="G306" s="14" t="str">
        <f>IF(D306="", "Nurodykite taikomą PVM dydį", "")</f>
        <v>Nurodykite taikomą PVM dydį</v>
      </c>
    </row>
    <row r="307" spans="1:9" x14ac:dyDescent="0.25">
      <c r="E307" s="15" t="s">
        <v>59</v>
      </c>
      <c r="F307" s="15">
        <f>IF(ISBLANK(F306), "", ROUND(SUM(F305:F306),2))</f>
        <v>0</v>
      </c>
    </row>
    <row r="311" spans="1:9" x14ac:dyDescent="0.25">
      <c r="A311" s="12" t="s">
        <v>253</v>
      </c>
      <c r="B311" s="12" t="s">
        <v>254</v>
      </c>
    </row>
    <row r="313" spans="1:9" x14ac:dyDescent="0.25">
      <c r="A313" s="12" t="s">
        <v>28</v>
      </c>
    </row>
    <row r="314" spans="1:9" ht="45" x14ac:dyDescent="0.25">
      <c r="A314" s="32" t="s">
        <v>29</v>
      </c>
      <c r="B314" s="32" t="s">
        <v>30</v>
      </c>
      <c r="C314" s="32" t="s">
        <v>31</v>
      </c>
      <c r="D314" s="32" t="s">
        <v>32</v>
      </c>
      <c r="E314" s="32" t="s">
        <v>33</v>
      </c>
      <c r="F314" s="32" t="s">
        <v>34</v>
      </c>
      <c r="G314" s="32" t="s">
        <v>35</v>
      </c>
      <c r="H314" s="32" t="s">
        <v>36</v>
      </c>
      <c r="I314" s="32" t="s">
        <v>37</v>
      </c>
    </row>
    <row r="315" spans="1:9" x14ac:dyDescent="0.25">
      <c r="A315" s="28" t="s">
        <v>255</v>
      </c>
      <c r="B315" s="28" t="s">
        <v>256</v>
      </c>
      <c r="C315" s="29"/>
      <c r="D315" s="29"/>
      <c r="E315" s="29"/>
      <c r="F315" s="29"/>
      <c r="G315" s="29"/>
      <c r="H315" s="29"/>
      <c r="I315" s="29"/>
    </row>
    <row r="316" spans="1:9" ht="75" x14ac:dyDescent="0.25">
      <c r="A316" s="29" t="s">
        <v>257</v>
      </c>
      <c r="B316" s="29" t="s">
        <v>256</v>
      </c>
      <c r="C316" s="33">
        <v>3</v>
      </c>
      <c r="D316" s="33" t="s">
        <v>41</v>
      </c>
      <c r="E316" s="30">
        <v>820</v>
      </c>
      <c r="F316" s="29">
        <f>IF(ISBLANK(E316),"", PRODUCT(C316,E316))</f>
        <v>2460</v>
      </c>
      <c r="G316" s="31" t="s">
        <v>504</v>
      </c>
      <c r="H316" s="29"/>
      <c r="I316" s="29"/>
    </row>
    <row r="317" spans="1:9" x14ac:dyDescent="0.25">
      <c r="A317" s="29" t="s">
        <v>258</v>
      </c>
      <c r="B317" s="29" t="s">
        <v>43</v>
      </c>
      <c r="C317" s="29"/>
      <c r="D317" s="29"/>
      <c r="E317" s="29"/>
      <c r="F317" s="29"/>
      <c r="G317" s="29"/>
      <c r="H317" s="31" t="s">
        <v>43</v>
      </c>
      <c r="I317" s="31" t="s">
        <v>479</v>
      </c>
    </row>
    <row r="318" spans="1:9" x14ac:dyDescent="0.25">
      <c r="A318" s="29" t="s">
        <v>259</v>
      </c>
      <c r="B318" s="29" t="s">
        <v>45</v>
      </c>
      <c r="C318" s="29"/>
      <c r="D318" s="29"/>
      <c r="E318" s="29"/>
      <c r="F318" s="29"/>
      <c r="G318" s="29"/>
      <c r="H318" s="31" t="s">
        <v>45</v>
      </c>
      <c r="I318" s="31" t="s">
        <v>479</v>
      </c>
    </row>
    <row r="319" spans="1:9" x14ac:dyDescent="0.25">
      <c r="A319" s="29" t="s">
        <v>260</v>
      </c>
      <c r="B319" s="29" t="s">
        <v>47</v>
      </c>
      <c r="C319" s="29"/>
      <c r="D319" s="29"/>
      <c r="E319" s="29"/>
      <c r="F319" s="29"/>
      <c r="G319" s="29"/>
      <c r="H319" s="31" t="s">
        <v>47</v>
      </c>
      <c r="I319" s="31" t="s">
        <v>479</v>
      </c>
    </row>
    <row r="320" spans="1:9" x14ac:dyDescent="0.25">
      <c r="A320" s="29" t="s">
        <v>261</v>
      </c>
      <c r="B320" s="29" t="s">
        <v>49</v>
      </c>
      <c r="C320" s="29"/>
      <c r="D320" s="29"/>
      <c r="E320" s="29"/>
      <c r="F320" s="29"/>
      <c r="G320" s="29"/>
      <c r="H320" s="31" t="s">
        <v>49</v>
      </c>
      <c r="I320" s="31" t="s">
        <v>479</v>
      </c>
    </row>
    <row r="321" spans="1:9" x14ac:dyDescent="0.25">
      <c r="A321" s="29" t="s">
        <v>262</v>
      </c>
      <c r="B321" s="29" t="s">
        <v>263</v>
      </c>
      <c r="C321" s="29"/>
      <c r="D321" s="29"/>
      <c r="E321" s="29"/>
      <c r="F321" s="29"/>
      <c r="G321" s="29"/>
      <c r="H321" s="31" t="s">
        <v>263</v>
      </c>
      <c r="I321" s="31" t="s">
        <v>479</v>
      </c>
    </row>
    <row r="322" spans="1:9" x14ac:dyDescent="0.25">
      <c r="A322" s="29" t="s">
        <v>264</v>
      </c>
      <c r="B322" s="29" t="s">
        <v>105</v>
      </c>
      <c r="C322" s="29"/>
      <c r="D322" s="29"/>
      <c r="E322" s="29"/>
      <c r="F322" s="29"/>
      <c r="G322" s="29"/>
      <c r="H322" s="31" t="s">
        <v>419</v>
      </c>
      <c r="I322" s="31" t="s">
        <v>479</v>
      </c>
    </row>
    <row r="323" spans="1:9" x14ac:dyDescent="0.25">
      <c r="A323" s="29" t="s">
        <v>265</v>
      </c>
      <c r="B323" s="29" t="s">
        <v>90</v>
      </c>
      <c r="C323" s="29"/>
      <c r="D323" s="29"/>
      <c r="E323" s="29"/>
      <c r="F323" s="29"/>
      <c r="G323" s="29"/>
      <c r="H323" s="31" t="s">
        <v>478</v>
      </c>
      <c r="I323" s="31" t="s">
        <v>479</v>
      </c>
    </row>
    <row r="324" spans="1:9" ht="120" x14ac:dyDescent="0.25">
      <c r="A324" s="29" t="s">
        <v>266</v>
      </c>
      <c r="B324" s="29" t="s">
        <v>92</v>
      </c>
      <c r="C324" s="29"/>
      <c r="D324" s="29"/>
      <c r="E324" s="29"/>
      <c r="F324" s="29"/>
      <c r="G324" s="29"/>
      <c r="H324" s="31" t="s">
        <v>505</v>
      </c>
      <c r="I324" s="31" t="s">
        <v>479</v>
      </c>
    </row>
    <row r="325" spans="1:9" x14ac:dyDescent="0.25">
      <c r="E325" s="15" t="s">
        <v>56</v>
      </c>
      <c r="F325" s="15">
        <f>IF((COUNT(C316:C324)&lt;&gt;COUNT(F316:F324)),"", ROUND(SUM(F316:F324),2))</f>
        <v>2460</v>
      </c>
      <c r="G325" s="14" t="str">
        <f>IF((COUNT(C316:C324)&lt;&gt;COUNT(F316:F324)),"Neužpildytos visų objektų kainos", "")</f>
        <v/>
      </c>
    </row>
    <row r="326" spans="1:9" ht="30" x14ac:dyDescent="0.25">
      <c r="C326" s="22" t="s">
        <v>57</v>
      </c>
      <c r="D326" s="16">
        <v>5</v>
      </c>
      <c r="E326" s="15" t="s">
        <v>58</v>
      </c>
      <c r="F326" s="15">
        <f>IF(OR(F325="",D326=""),"", ROUND(PRODUCT(D326,F325)/100,2))</f>
        <v>123</v>
      </c>
      <c r="G326" s="14" t="str">
        <f>IF(D326="", "Nurodykite taikomą PVM dydį", "")</f>
        <v/>
      </c>
    </row>
    <row r="327" spans="1:9" x14ac:dyDescent="0.25">
      <c r="E327" s="15" t="s">
        <v>59</v>
      </c>
      <c r="F327" s="15">
        <f>IF(ISBLANK(F326), "", ROUND(SUM(F325:F326),2))</f>
        <v>2583</v>
      </c>
    </row>
    <row r="331" spans="1:9" x14ac:dyDescent="0.25">
      <c r="A331" s="12" t="s">
        <v>267</v>
      </c>
      <c r="B331" s="12" t="s">
        <v>268</v>
      </c>
    </row>
    <row r="333" spans="1:9" x14ac:dyDescent="0.25">
      <c r="A333" s="12" t="s">
        <v>28</v>
      </c>
    </row>
    <row r="334" spans="1:9" ht="45" x14ac:dyDescent="0.25">
      <c r="A334" s="26" t="s">
        <v>29</v>
      </c>
      <c r="B334" s="26" t="s">
        <v>30</v>
      </c>
      <c r="C334" s="26" t="s">
        <v>31</v>
      </c>
      <c r="D334" s="26" t="s">
        <v>32</v>
      </c>
      <c r="E334" s="26" t="s">
        <v>33</v>
      </c>
      <c r="F334" s="26" t="s">
        <v>34</v>
      </c>
      <c r="G334" s="26" t="s">
        <v>35</v>
      </c>
      <c r="H334" s="26" t="s">
        <v>36</v>
      </c>
      <c r="I334" s="26" t="s">
        <v>37</v>
      </c>
    </row>
    <row r="335" spans="1:9" ht="30" x14ac:dyDescent="0.25">
      <c r="A335" s="22" t="s">
        <v>269</v>
      </c>
      <c r="B335" s="22" t="s">
        <v>270</v>
      </c>
      <c r="C335" s="23"/>
      <c r="D335" s="23"/>
      <c r="E335" s="23"/>
      <c r="F335" s="23"/>
      <c r="G335" s="23"/>
      <c r="H335" s="23"/>
      <c r="I335" s="23"/>
    </row>
    <row r="336" spans="1:9" ht="30" x14ac:dyDescent="0.25">
      <c r="A336" s="23" t="s">
        <v>271</v>
      </c>
      <c r="B336" s="23" t="s">
        <v>270</v>
      </c>
      <c r="C336" s="27">
        <v>2</v>
      </c>
      <c r="D336" s="27" t="s">
        <v>41</v>
      </c>
      <c r="E336" s="24"/>
      <c r="F336" s="23" t="str">
        <f>IF(ISBLANK(E336),"", PRODUCT(C336,E336))</f>
        <v/>
      </c>
      <c r="G336" s="25"/>
      <c r="H336" s="23"/>
      <c r="I336" s="23"/>
    </row>
    <row r="337" spans="1:9" x14ac:dyDescent="0.25">
      <c r="A337" s="23" t="s">
        <v>272</v>
      </c>
      <c r="B337" s="23" t="s">
        <v>43</v>
      </c>
      <c r="C337" s="23"/>
      <c r="D337" s="23"/>
      <c r="E337" s="23"/>
      <c r="F337" s="23"/>
      <c r="G337" s="23"/>
      <c r="H337" s="25"/>
      <c r="I337" s="25"/>
    </row>
    <row r="338" spans="1:9" x14ac:dyDescent="0.25">
      <c r="A338" s="23" t="s">
        <v>273</v>
      </c>
      <c r="B338" s="23" t="s">
        <v>45</v>
      </c>
      <c r="C338" s="23"/>
      <c r="D338" s="23"/>
      <c r="E338" s="23"/>
      <c r="F338" s="23"/>
      <c r="G338" s="23"/>
      <c r="H338" s="25"/>
      <c r="I338" s="25"/>
    </row>
    <row r="339" spans="1:9" x14ac:dyDescent="0.25">
      <c r="A339" s="23" t="s">
        <v>274</v>
      </c>
      <c r="B339" s="23" t="s">
        <v>68</v>
      </c>
      <c r="C339" s="23"/>
      <c r="D339" s="23"/>
      <c r="E339" s="23"/>
      <c r="F339" s="23"/>
      <c r="G339" s="23"/>
      <c r="H339" s="25"/>
      <c r="I339" s="25"/>
    </row>
    <row r="340" spans="1:9" x14ac:dyDescent="0.25">
      <c r="A340" s="23" t="s">
        <v>275</v>
      </c>
      <c r="B340" s="23" t="s">
        <v>49</v>
      </c>
      <c r="C340" s="23"/>
      <c r="D340" s="23"/>
      <c r="E340" s="23"/>
      <c r="F340" s="23"/>
      <c r="G340" s="23"/>
      <c r="H340" s="25"/>
      <c r="I340" s="25"/>
    </row>
    <row r="341" spans="1:9" x14ac:dyDescent="0.25">
      <c r="A341" s="23" t="s">
        <v>276</v>
      </c>
      <c r="B341" s="23" t="s">
        <v>277</v>
      </c>
      <c r="C341" s="23"/>
      <c r="D341" s="23"/>
      <c r="E341" s="23"/>
      <c r="F341" s="23"/>
      <c r="G341" s="23"/>
      <c r="H341" s="25"/>
      <c r="I341" s="25"/>
    </row>
    <row r="342" spans="1:9" x14ac:dyDescent="0.25">
      <c r="A342" s="23" t="s">
        <v>278</v>
      </c>
      <c r="B342" s="23" t="s">
        <v>53</v>
      </c>
      <c r="C342" s="23"/>
      <c r="D342" s="23"/>
      <c r="E342" s="23"/>
      <c r="F342" s="23"/>
      <c r="G342" s="23"/>
      <c r="H342" s="25"/>
      <c r="I342" s="25"/>
    </row>
    <row r="343" spans="1:9" x14ac:dyDescent="0.25">
      <c r="A343" s="23" t="s">
        <v>279</v>
      </c>
      <c r="B343" s="23" t="s">
        <v>90</v>
      </c>
      <c r="C343" s="23"/>
      <c r="D343" s="23"/>
      <c r="E343" s="23"/>
      <c r="F343" s="23"/>
      <c r="G343" s="23"/>
      <c r="H343" s="25"/>
      <c r="I343" s="25"/>
    </row>
    <row r="344" spans="1:9" ht="120" x14ac:dyDescent="0.25">
      <c r="A344" s="23" t="s">
        <v>280</v>
      </c>
      <c r="B344" s="23" t="s">
        <v>92</v>
      </c>
      <c r="C344" s="23"/>
      <c r="D344" s="23"/>
      <c r="E344" s="23"/>
      <c r="F344" s="23"/>
      <c r="G344" s="23"/>
      <c r="H344" s="25"/>
      <c r="I344" s="25"/>
    </row>
    <row r="345" spans="1:9" x14ac:dyDescent="0.25">
      <c r="E345" s="15" t="s">
        <v>56</v>
      </c>
      <c r="F345" s="15" t="str">
        <f>IF((COUNT(C336:C344)&lt;&gt;COUNT(F336:F344)),"", ROUND(SUM(F336:F344),2))</f>
        <v/>
      </c>
      <c r="G345" s="14" t="str">
        <f>IF((COUNT(C336:C344)&lt;&gt;COUNT(F336:F344)),"Neužpildytos visų objektų kainos", "")</f>
        <v>Neužpildytos visų objektų kainos</v>
      </c>
    </row>
    <row r="346" spans="1:9" ht="30" x14ac:dyDescent="0.25">
      <c r="C346" s="22" t="s">
        <v>57</v>
      </c>
      <c r="D346" s="16"/>
      <c r="E346" s="15" t="s">
        <v>58</v>
      </c>
      <c r="F346" s="15" t="str">
        <f>IF(OR(F345="",D346=""),"", ROUND(PRODUCT(D346,F345)/100,2))</f>
        <v/>
      </c>
      <c r="G346" s="14" t="str">
        <f>IF(D346="", "Nurodykite taikomą PVM dydį", "")</f>
        <v>Nurodykite taikomą PVM dydį</v>
      </c>
    </row>
    <row r="347" spans="1:9" x14ac:dyDescent="0.25">
      <c r="E347" s="15" t="s">
        <v>59</v>
      </c>
      <c r="F347" s="15">
        <f>IF(ISBLANK(F346), "", ROUND(SUM(F345:F346),2))</f>
        <v>0</v>
      </c>
    </row>
    <row r="351" spans="1:9" x14ac:dyDescent="0.25">
      <c r="A351" s="12" t="s">
        <v>281</v>
      </c>
      <c r="B351" s="12" t="s">
        <v>282</v>
      </c>
    </row>
    <row r="353" spans="1:9" x14ac:dyDescent="0.25">
      <c r="A353" s="12" t="s">
        <v>28</v>
      </c>
    </row>
    <row r="354" spans="1:9" ht="45" x14ac:dyDescent="0.25">
      <c r="A354" s="32" t="s">
        <v>29</v>
      </c>
      <c r="B354" s="32" t="s">
        <v>30</v>
      </c>
      <c r="C354" s="32" t="s">
        <v>31</v>
      </c>
      <c r="D354" s="32" t="s">
        <v>32</v>
      </c>
      <c r="E354" s="32" t="s">
        <v>33</v>
      </c>
      <c r="F354" s="32" t="s">
        <v>34</v>
      </c>
      <c r="G354" s="32" t="s">
        <v>35</v>
      </c>
      <c r="H354" s="32" t="s">
        <v>36</v>
      </c>
      <c r="I354" s="32" t="s">
        <v>37</v>
      </c>
    </row>
    <row r="355" spans="1:9" x14ac:dyDescent="0.25">
      <c r="A355" s="28" t="s">
        <v>283</v>
      </c>
      <c r="B355" s="28" t="s">
        <v>284</v>
      </c>
      <c r="C355" s="29"/>
      <c r="D355" s="29"/>
      <c r="E355" s="29"/>
      <c r="F355" s="29"/>
      <c r="G355" s="29"/>
      <c r="H355" s="29"/>
      <c r="I355" s="29"/>
    </row>
    <row r="356" spans="1:9" x14ac:dyDescent="0.25">
      <c r="A356" s="29" t="s">
        <v>285</v>
      </c>
      <c r="B356" s="29" t="s">
        <v>284</v>
      </c>
      <c r="C356" s="33">
        <v>1</v>
      </c>
      <c r="D356" s="33" t="s">
        <v>41</v>
      </c>
      <c r="E356" s="30"/>
      <c r="F356" s="29" t="str">
        <f>IF(ISBLANK(E356),"", PRODUCT(C356,E356))</f>
        <v/>
      </c>
      <c r="G356" s="31"/>
      <c r="H356" s="29"/>
      <c r="I356" s="29"/>
    </row>
    <row r="357" spans="1:9" x14ac:dyDescent="0.25">
      <c r="A357" s="29" t="s">
        <v>286</v>
      </c>
      <c r="B357" s="29" t="s">
        <v>43</v>
      </c>
      <c r="C357" s="29"/>
      <c r="D357" s="29"/>
      <c r="E357" s="29"/>
      <c r="F357" s="29"/>
      <c r="G357" s="29"/>
      <c r="H357" s="31"/>
      <c r="I357" s="31"/>
    </row>
    <row r="358" spans="1:9" x14ac:dyDescent="0.25">
      <c r="A358" s="29" t="s">
        <v>287</v>
      </c>
      <c r="B358" s="29" t="s">
        <v>45</v>
      </c>
      <c r="C358" s="29"/>
      <c r="D358" s="29"/>
      <c r="E358" s="29"/>
      <c r="F358" s="29"/>
      <c r="G358" s="29"/>
      <c r="H358" s="31"/>
      <c r="I358" s="31"/>
    </row>
    <row r="359" spans="1:9" x14ac:dyDescent="0.25">
      <c r="A359" s="29" t="s">
        <v>288</v>
      </c>
      <c r="B359" s="29" t="s">
        <v>47</v>
      </c>
      <c r="C359" s="29"/>
      <c r="D359" s="29"/>
      <c r="E359" s="29"/>
      <c r="F359" s="29"/>
      <c r="G359" s="29"/>
      <c r="H359" s="31"/>
      <c r="I359" s="31"/>
    </row>
    <row r="360" spans="1:9" x14ac:dyDescent="0.25">
      <c r="A360" s="29" t="s">
        <v>289</v>
      </c>
      <c r="B360" s="29" t="s">
        <v>49</v>
      </c>
      <c r="C360" s="29"/>
      <c r="D360" s="29"/>
      <c r="E360" s="29"/>
      <c r="F360" s="29"/>
      <c r="G360" s="29"/>
      <c r="H360" s="31"/>
      <c r="I360" s="31"/>
    </row>
    <row r="361" spans="1:9" x14ac:dyDescent="0.25">
      <c r="A361" s="29" t="s">
        <v>290</v>
      </c>
      <c r="B361" s="29" t="s">
        <v>291</v>
      </c>
      <c r="C361" s="29"/>
      <c r="D361" s="29"/>
      <c r="E361" s="29"/>
      <c r="F361" s="29"/>
      <c r="G361" s="29"/>
      <c r="H361" s="31"/>
      <c r="I361" s="31"/>
    </row>
    <row r="362" spans="1:9" x14ac:dyDescent="0.25">
      <c r="A362" s="29" t="s">
        <v>292</v>
      </c>
      <c r="B362" s="29" t="s">
        <v>105</v>
      </c>
      <c r="C362" s="29"/>
      <c r="D362" s="29"/>
      <c r="E362" s="29"/>
      <c r="F362" s="29"/>
      <c r="G362" s="29"/>
      <c r="H362" s="31"/>
      <c r="I362" s="31"/>
    </row>
    <row r="363" spans="1:9" x14ac:dyDescent="0.25">
      <c r="A363" s="29" t="s">
        <v>293</v>
      </c>
      <c r="B363" s="29" t="s">
        <v>164</v>
      </c>
      <c r="C363" s="29"/>
      <c r="D363" s="29"/>
      <c r="E363" s="29"/>
      <c r="F363" s="29"/>
      <c r="G363" s="29"/>
      <c r="H363" s="31"/>
      <c r="I363" s="31"/>
    </row>
    <row r="364" spans="1:9" ht="120" x14ac:dyDescent="0.25">
      <c r="A364" s="29" t="s">
        <v>294</v>
      </c>
      <c r="B364" s="29" t="s">
        <v>92</v>
      </c>
      <c r="C364" s="29"/>
      <c r="D364" s="29"/>
      <c r="E364" s="29"/>
      <c r="F364" s="29"/>
      <c r="G364" s="29"/>
      <c r="H364" s="31"/>
      <c r="I364" s="31"/>
    </row>
    <row r="365" spans="1:9" x14ac:dyDescent="0.25">
      <c r="E365" s="15" t="s">
        <v>56</v>
      </c>
      <c r="F365" s="15" t="str">
        <f>IF((COUNT(C356:C364)&lt;&gt;COUNT(F356:F364)),"", ROUND(SUM(F356:F364),2))</f>
        <v/>
      </c>
      <c r="G365" s="14" t="str">
        <f>IF((COUNT(C356:C364)&lt;&gt;COUNT(F356:F364)),"Neužpildytos visų objektų kainos", "")</f>
        <v>Neužpildytos visų objektų kainos</v>
      </c>
    </row>
    <row r="366" spans="1:9" ht="30" x14ac:dyDescent="0.25">
      <c r="C366" s="22" t="s">
        <v>57</v>
      </c>
      <c r="D366" s="16"/>
      <c r="E366" s="15" t="s">
        <v>58</v>
      </c>
      <c r="F366" s="15" t="str">
        <f>IF(OR(F365="",D366=""),"", ROUND(PRODUCT(D366,F365)/100,2))</f>
        <v/>
      </c>
      <c r="G366" s="14" t="str">
        <f>IF(D366="", "Nurodykite taikomą PVM dydį", "")</f>
        <v>Nurodykite taikomą PVM dydį</v>
      </c>
    </row>
    <row r="367" spans="1:9" x14ac:dyDescent="0.25">
      <c r="E367" s="15" t="s">
        <v>59</v>
      </c>
      <c r="F367" s="15">
        <f>IF(ISBLANK(F366), "", ROUND(SUM(F365:F366),2))</f>
        <v>0</v>
      </c>
    </row>
    <row r="371" spans="1:9" x14ac:dyDescent="0.25">
      <c r="A371" s="12" t="s">
        <v>295</v>
      </c>
      <c r="B371" s="12" t="s">
        <v>296</v>
      </c>
    </row>
    <row r="373" spans="1:9" x14ac:dyDescent="0.25">
      <c r="A373" s="12" t="s">
        <v>28</v>
      </c>
    </row>
    <row r="374" spans="1:9" ht="45" x14ac:dyDescent="0.25">
      <c r="A374" s="32" t="s">
        <v>29</v>
      </c>
      <c r="B374" s="32" t="s">
        <v>30</v>
      </c>
      <c r="C374" s="32" t="s">
        <v>31</v>
      </c>
      <c r="D374" s="32" t="s">
        <v>32</v>
      </c>
      <c r="E374" s="32" t="s">
        <v>33</v>
      </c>
      <c r="F374" s="32" t="s">
        <v>34</v>
      </c>
      <c r="G374" s="32" t="s">
        <v>35</v>
      </c>
      <c r="H374" s="32" t="s">
        <v>36</v>
      </c>
      <c r="I374" s="32" t="s">
        <v>37</v>
      </c>
    </row>
    <row r="375" spans="1:9" x14ac:dyDescent="0.25">
      <c r="A375" s="28" t="s">
        <v>297</v>
      </c>
      <c r="B375" s="28" t="s">
        <v>298</v>
      </c>
      <c r="C375" s="29"/>
      <c r="D375" s="29"/>
      <c r="E375" s="29"/>
      <c r="F375" s="29"/>
      <c r="G375" s="29"/>
      <c r="H375" s="29"/>
      <c r="I375" s="29"/>
    </row>
    <row r="376" spans="1:9" ht="60" x14ac:dyDescent="0.25">
      <c r="A376" s="29" t="s">
        <v>299</v>
      </c>
      <c r="B376" s="29" t="s">
        <v>298</v>
      </c>
      <c r="C376" s="33">
        <v>1</v>
      </c>
      <c r="D376" s="33" t="s">
        <v>41</v>
      </c>
      <c r="E376" s="30">
        <v>450</v>
      </c>
      <c r="F376" s="29">
        <f>IF(ISBLANK(E376),"", PRODUCT(C376,E376))</f>
        <v>450</v>
      </c>
      <c r="G376" s="31" t="s">
        <v>506</v>
      </c>
      <c r="H376" s="29"/>
      <c r="I376" s="29"/>
    </row>
    <row r="377" spans="1:9" x14ac:dyDescent="0.25">
      <c r="A377" s="29" t="s">
        <v>300</v>
      </c>
      <c r="B377" s="29" t="s">
        <v>43</v>
      </c>
      <c r="C377" s="29"/>
      <c r="D377" s="29"/>
      <c r="E377" s="29"/>
      <c r="F377" s="29"/>
      <c r="G377" s="29"/>
      <c r="H377" s="31" t="s">
        <v>43</v>
      </c>
      <c r="I377" s="31" t="s">
        <v>479</v>
      </c>
    </row>
    <row r="378" spans="1:9" x14ac:dyDescent="0.25">
      <c r="A378" s="29" t="s">
        <v>301</v>
      </c>
      <c r="B378" s="29" t="s">
        <v>45</v>
      </c>
      <c r="C378" s="29"/>
      <c r="D378" s="29"/>
      <c r="E378" s="29"/>
      <c r="F378" s="29"/>
      <c r="G378" s="29"/>
      <c r="H378" s="31" t="s">
        <v>45</v>
      </c>
      <c r="I378" s="31" t="s">
        <v>479</v>
      </c>
    </row>
    <row r="379" spans="1:9" x14ac:dyDescent="0.25">
      <c r="A379" s="29" t="s">
        <v>302</v>
      </c>
      <c r="B379" s="29" t="s">
        <v>68</v>
      </c>
      <c r="C379" s="29"/>
      <c r="D379" s="29"/>
      <c r="E379" s="29"/>
      <c r="F379" s="29"/>
      <c r="G379" s="29"/>
      <c r="H379" s="31" t="s">
        <v>68</v>
      </c>
      <c r="I379" s="31" t="s">
        <v>479</v>
      </c>
    </row>
    <row r="380" spans="1:9" x14ac:dyDescent="0.25">
      <c r="A380" s="29" t="s">
        <v>303</v>
      </c>
      <c r="B380" s="29" t="s">
        <v>49</v>
      </c>
      <c r="C380" s="29"/>
      <c r="D380" s="29"/>
      <c r="E380" s="29"/>
      <c r="F380" s="29"/>
      <c r="G380" s="29"/>
      <c r="H380" s="31" t="s">
        <v>49</v>
      </c>
      <c r="I380" s="31" t="s">
        <v>479</v>
      </c>
    </row>
    <row r="381" spans="1:9" x14ac:dyDescent="0.25">
      <c r="A381" s="29" t="s">
        <v>304</v>
      </c>
      <c r="B381" s="29" t="s">
        <v>305</v>
      </c>
      <c r="C381" s="29"/>
      <c r="D381" s="29"/>
      <c r="E381" s="29"/>
      <c r="F381" s="29"/>
      <c r="G381" s="29"/>
      <c r="H381" s="31" t="s">
        <v>305</v>
      </c>
      <c r="I381" s="31" t="s">
        <v>479</v>
      </c>
    </row>
    <row r="382" spans="1:9" x14ac:dyDescent="0.25">
      <c r="A382" s="29" t="s">
        <v>306</v>
      </c>
      <c r="B382" s="29" t="s">
        <v>105</v>
      </c>
      <c r="C382" s="29"/>
      <c r="D382" s="29"/>
      <c r="E382" s="29"/>
      <c r="F382" s="29"/>
      <c r="G382" s="29"/>
      <c r="H382" s="31" t="s">
        <v>419</v>
      </c>
      <c r="I382" s="31" t="s">
        <v>479</v>
      </c>
    </row>
    <row r="383" spans="1:9" x14ac:dyDescent="0.25">
      <c r="A383" s="29" t="s">
        <v>307</v>
      </c>
      <c r="B383" s="29" t="s">
        <v>90</v>
      </c>
      <c r="C383" s="29"/>
      <c r="D383" s="29"/>
      <c r="E383" s="29"/>
      <c r="F383" s="29"/>
      <c r="G383" s="29"/>
      <c r="H383" s="31" t="s">
        <v>478</v>
      </c>
      <c r="I383" s="31" t="s">
        <v>479</v>
      </c>
    </row>
    <row r="384" spans="1:9" ht="120" x14ac:dyDescent="0.25">
      <c r="A384" s="29" t="s">
        <v>308</v>
      </c>
      <c r="B384" s="29" t="s">
        <v>92</v>
      </c>
      <c r="C384" s="29"/>
      <c r="D384" s="29"/>
      <c r="E384" s="29"/>
      <c r="F384" s="29"/>
      <c r="G384" s="29"/>
      <c r="H384" s="31" t="s">
        <v>507</v>
      </c>
      <c r="I384" s="31" t="s">
        <v>479</v>
      </c>
    </row>
    <row r="385" spans="1:9" x14ac:dyDescent="0.25">
      <c r="E385" s="15" t="s">
        <v>56</v>
      </c>
      <c r="F385" s="15">
        <f>IF((COUNT(C376:C384)&lt;&gt;COUNT(F376:F384)),"", ROUND(SUM(F376:F384),2))</f>
        <v>450</v>
      </c>
      <c r="G385" s="14" t="str">
        <f>IF((COUNT(C376:C384)&lt;&gt;COUNT(F376:F384)),"Neužpildytos visų objektų kainos", "")</f>
        <v/>
      </c>
    </row>
    <row r="386" spans="1:9" ht="30" x14ac:dyDescent="0.25">
      <c r="C386" s="22" t="s">
        <v>57</v>
      </c>
      <c r="D386" s="16">
        <v>5</v>
      </c>
      <c r="E386" s="15" t="s">
        <v>58</v>
      </c>
      <c r="F386" s="15">
        <f>IF(OR(F385="",D386=""),"", ROUND(PRODUCT(D386,F385)/100,2))</f>
        <v>22.5</v>
      </c>
      <c r="G386" s="14" t="str">
        <f>IF(D386="", "Nurodykite taikomą PVM dydį", "")</f>
        <v/>
      </c>
    </row>
    <row r="387" spans="1:9" x14ac:dyDescent="0.25">
      <c r="E387" s="15" t="s">
        <v>59</v>
      </c>
      <c r="F387" s="15">
        <f>IF(ISBLANK(F386), "", ROUND(SUM(F385:F386),2))</f>
        <v>472.5</v>
      </c>
    </row>
    <row r="391" spans="1:9" x14ac:dyDescent="0.25">
      <c r="A391" s="12" t="s">
        <v>309</v>
      </c>
      <c r="B391" s="12" t="s">
        <v>310</v>
      </c>
    </row>
    <row r="393" spans="1:9" x14ac:dyDescent="0.25">
      <c r="A393" s="12" t="s">
        <v>28</v>
      </c>
    </row>
    <row r="394" spans="1:9" ht="45" x14ac:dyDescent="0.25">
      <c r="A394" s="32" t="s">
        <v>29</v>
      </c>
      <c r="B394" s="32" t="s">
        <v>30</v>
      </c>
      <c r="C394" s="32" t="s">
        <v>31</v>
      </c>
      <c r="D394" s="32" t="s">
        <v>32</v>
      </c>
      <c r="E394" s="32" t="s">
        <v>33</v>
      </c>
      <c r="F394" s="32" t="s">
        <v>34</v>
      </c>
      <c r="G394" s="32" t="s">
        <v>35</v>
      </c>
      <c r="H394" s="32" t="s">
        <v>36</v>
      </c>
      <c r="I394" s="32" t="s">
        <v>37</v>
      </c>
    </row>
    <row r="395" spans="1:9" x14ac:dyDescent="0.25">
      <c r="A395" s="28" t="s">
        <v>311</v>
      </c>
      <c r="B395" s="28" t="s">
        <v>312</v>
      </c>
      <c r="C395" s="29"/>
      <c r="D395" s="29"/>
      <c r="E395" s="29"/>
      <c r="F395" s="29"/>
      <c r="G395" s="29"/>
      <c r="H395" s="29"/>
      <c r="I395" s="29"/>
    </row>
    <row r="396" spans="1:9" ht="60" x14ac:dyDescent="0.25">
      <c r="A396" s="29" t="s">
        <v>313</v>
      </c>
      <c r="B396" s="29" t="s">
        <v>312</v>
      </c>
      <c r="C396" s="33">
        <v>1</v>
      </c>
      <c r="D396" s="33" t="s">
        <v>41</v>
      </c>
      <c r="E396" s="30">
        <v>798</v>
      </c>
      <c r="F396" s="29">
        <f>IF(ISBLANK(E396),"", PRODUCT(C396,E396))</f>
        <v>798</v>
      </c>
      <c r="G396" s="31" t="s">
        <v>508</v>
      </c>
      <c r="H396" s="29"/>
      <c r="I396" s="29"/>
    </row>
    <row r="397" spans="1:9" x14ac:dyDescent="0.25">
      <c r="A397" s="29" t="s">
        <v>314</v>
      </c>
      <c r="B397" s="29" t="s">
        <v>43</v>
      </c>
      <c r="C397" s="29"/>
      <c r="D397" s="29"/>
      <c r="E397" s="29"/>
      <c r="F397" s="29"/>
      <c r="G397" s="29"/>
      <c r="H397" s="31" t="s">
        <v>43</v>
      </c>
      <c r="I397" s="31" t="s">
        <v>479</v>
      </c>
    </row>
    <row r="398" spans="1:9" x14ac:dyDescent="0.25">
      <c r="A398" s="29" t="s">
        <v>315</v>
      </c>
      <c r="B398" s="29" t="s">
        <v>45</v>
      </c>
      <c r="C398" s="29"/>
      <c r="D398" s="29"/>
      <c r="E398" s="29"/>
      <c r="F398" s="29"/>
      <c r="G398" s="29"/>
      <c r="H398" s="31" t="s">
        <v>45</v>
      </c>
      <c r="I398" s="31" t="s">
        <v>479</v>
      </c>
    </row>
    <row r="399" spans="1:9" x14ac:dyDescent="0.25">
      <c r="A399" s="29" t="s">
        <v>316</v>
      </c>
      <c r="B399" s="29" t="s">
        <v>68</v>
      </c>
      <c r="C399" s="29"/>
      <c r="D399" s="29"/>
      <c r="E399" s="29"/>
      <c r="F399" s="29"/>
      <c r="G399" s="29"/>
      <c r="H399" s="31" t="s">
        <v>68</v>
      </c>
      <c r="I399" s="31" t="s">
        <v>479</v>
      </c>
    </row>
    <row r="400" spans="1:9" x14ac:dyDescent="0.25">
      <c r="A400" s="29" t="s">
        <v>317</v>
      </c>
      <c r="B400" s="29" t="s">
        <v>49</v>
      </c>
      <c r="C400" s="29"/>
      <c r="D400" s="29"/>
      <c r="E400" s="29"/>
      <c r="F400" s="29"/>
      <c r="G400" s="29"/>
      <c r="H400" s="31" t="s">
        <v>49</v>
      </c>
      <c r="I400" s="31" t="s">
        <v>479</v>
      </c>
    </row>
    <row r="401" spans="1:9" x14ac:dyDescent="0.25">
      <c r="A401" s="29" t="s">
        <v>318</v>
      </c>
      <c r="B401" s="29" t="s">
        <v>319</v>
      </c>
      <c r="C401" s="29"/>
      <c r="D401" s="29"/>
      <c r="E401" s="29"/>
      <c r="F401" s="29"/>
      <c r="G401" s="29"/>
      <c r="H401" s="31" t="s">
        <v>319</v>
      </c>
      <c r="I401" s="31" t="s">
        <v>479</v>
      </c>
    </row>
    <row r="402" spans="1:9" x14ac:dyDescent="0.25">
      <c r="A402" s="29" t="s">
        <v>320</v>
      </c>
      <c r="B402" s="29" t="s">
        <v>105</v>
      </c>
      <c r="C402" s="29"/>
      <c r="D402" s="29"/>
      <c r="E402" s="29"/>
      <c r="F402" s="29"/>
      <c r="G402" s="29"/>
      <c r="H402" s="31" t="s">
        <v>419</v>
      </c>
      <c r="I402" s="31" t="s">
        <v>479</v>
      </c>
    </row>
    <row r="403" spans="1:9" x14ac:dyDescent="0.25">
      <c r="A403" s="29" t="s">
        <v>321</v>
      </c>
      <c r="B403" s="29" t="s">
        <v>90</v>
      </c>
      <c r="C403" s="29"/>
      <c r="D403" s="29"/>
      <c r="E403" s="29"/>
      <c r="F403" s="29"/>
      <c r="G403" s="29"/>
      <c r="H403" s="31" t="s">
        <v>478</v>
      </c>
      <c r="I403" s="31" t="s">
        <v>479</v>
      </c>
    </row>
    <row r="404" spans="1:9" ht="120" x14ac:dyDescent="0.25">
      <c r="A404" s="29" t="s">
        <v>322</v>
      </c>
      <c r="B404" s="29" t="s">
        <v>92</v>
      </c>
      <c r="C404" s="29"/>
      <c r="D404" s="29"/>
      <c r="E404" s="29"/>
      <c r="F404" s="29"/>
      <c r="G404" s="29"/>
      <c r="H404" s="31" t="s">
        <v>509</v>
      </c>
      <c r="I404" s="31" t="s">
        <v>479</v>
      </c>
    </row>
    <row r="405" spans="1:9" x14ac:dyDescent="0.25">
      <c r="E405" s="15" t="s">
        <v>56</v>
      </c>
      <c r="F405" s="15">
        <f>IF((COUNT(C396:C404)&lt;&gt;COUNT(F396:F404)),"", ROUND(SUM(F396:F404),2))</f>
        <v>798</v>
      </c>
      <c r="G405" s="14" t="str">
        <f>IF((COUNT(C396:C404)&lt;&gt;COUNT(F396:F404)),"Neužpildytos visų objektų kainos", "")</f>
        <v/>
      </c>
    </row>
    <row r="406" spans="1:9" ht="30" x14ac:dyDescent="0.25">
      <c r="C406" s="22" t="s">
        <v>57</v>
      </c>
      <c r="D406" s="16">
        <v>5</v>
      </c>
      <c r="E406" s="15" t="s">
        <v>58</v>
      </c>
      <c r="F406" s="15">
        <f>IF(OR(F405="",D406=""),"", ROUND(PRODUCT(D406,F405)/100,2))</f>
        <v>39.9</v>
      </c>
      <c r="G406" s="14" t="str">
        <f>IF(D406="", "Nurodykite taikomą PVM dydį", "")</f>
        <v/>
      </c>
    </row>
    <row r="407" spans="1:9" x14ac:dyDescent="0.25">
      <c r="E407" s="15" t="s">
        <v>59</v>
      </c>
      <c r="F407" s="15">
        <f>IF(ISBLANK(F406), "", ROUND(SUM(F405:F406),2))</f>
        <v>837.9</v>
      </c>
    </row>
    <row r="411" spans="1:9" x14ac:dyDescent="0.25">
      <c r="A411" s="12" t="s">
        <v>323</v>
      </c>
      <c r="B411" s="12" t="s">
        <v>324</v>
      </c>
    </row>
    <row r="413" spans="1:9" x14ac:dyDescent="0.25">
      <c r="A413" s="12" t="s">
        <v>28</v>
      </c>
    </row>
    <row r="414" spans="1:9" ht="45" x14ac:dyDescent="0.25">
      <c r="A414" s="32" t="s">
        <v>29</v>
      </c>
      <c r="B414" s="32" t="s">
        <v>30</v>
      </c>
      <c r="C414" s="32" t="s">
        <v>31</v>
      </c>
      <c r="D414" s="32" t="s">
        <v>32</v>
      </c>
      <c r="E414" s="32" t="s">
        <v>33</v>
      </c>
      <c r="F414" s="32" t="s">
        <v>34</v>
      </c>
      <c r="G414" s="32" t="s">
        <v>35</v>
      </c>
      <c r="H414" s="32" t="s">
        <v>36</v>
      </c>
      <c r="I414" s="32" t="s">
        <v>37</v>
      </c>
    </row>
    <row r="415" spans="1:9" x14ac:dyDescent="0.25">
      <c r="A415" s="28" t="s">
        <v>325</v>
      </c>
      <c r="B415" s="28" t="s">
        <v>326</v>
      </c>
      <c r="C415" s="29"/>
      <c r="D415" s="29"/>
      <c r="E415" s="29"/>
      <c r="F415" s="29"/>
      <c r="G415" s="29"/>
      <c r="H415" s="29"/>
      <c r="I415" s="29"/>
    </row>
    <row r="416" spans="1:9" ht="45" x14ac:dyDescent="0.25">
      <c r="A416" s="29" t="s">
        <v>327</v>
      </c>
      <c r="B416" s="29" t="s">
        <v>326</v>
      </c>
      <c r="C416" s="33">
        <v>1</v>
      </c>
      <c r="D416" s="33" t="s">
        <v>41</v>
      </c>
      <c r="E416" s="30">
        <v>798</v>
      </c>
      <c r="F416" s="29">
        <f>IF(ISBLANK(E416),"", PRODUCT(C416,E416))</f>
        <v>798</v>
      </c>
      <c r="G416" s="31" t="s">
        <v>510</v>
      </c>
      <c r="H416" s="29"/>
      <c r="I416" s="29"/>
    </row>
    <row r="417" spans="1:9" x14ac:dyDescent="0.25">
      <c r="A417" s="29" t="s">
        <v>328</v>
      </c>
      <c r="B417" s="29" t="s">
        <v>43</v>
      </c>
      <c r="C417" s="29"/>
      <c r="D417" s="29"/>
      <c r="E417" s="29"/>
      <c r="F417" s="29"/>
      <c r="G417" s="29"/>
      <c r="H417" s="31" t="s">
        <v>43</v>
      </c>
      <c r="I417" s="31" t="s">
        <v>479</v>
      </c>
    </row>
    <row r="418" spans="1:9" x14ac:dyDescent="0.25">
      <c r="A418" s="29" t="s">
        <v>329</v>
      </c>
      <c r="B418" s="29" t="s">
        <v>45</v>
      </c>
      <c r="C418" s="29"/>
      <c r="D418" s="29"/>
      <c r="E418" s="29"/>
      <c r="F418" s="29"/>
      <c r="G418" s="29"/>
      <c r="H418" s="31" t="s">
        <v>45</v>
      </c>
      <c r="I418" s="31" t="s">
        <v>479</v>
      </c>
    </row>
    <row r="419" spans="1:9" x14ac:dyDescent="0.25">
      <c r="A419" s="29" t="s">
        <v>330</v>
      </c>
      <c r="B419" s="29" t="s">
        <v>47</v>
      </c>
      <c r="C419" s="29"/>
      <c r="D419" s="29"/>
      <c r="E419" s="29"/>
      <c r="F419" s="29"/>
      <c r="G419" s="29"/>
      <c r="H419" s="31" t="s">
        <v>47</v>
      </c>
      <c r="I419" s="31" t="s">
        <v>479</v>
      </c>
    </row>
    <row r="420" spans="1:9" x14ac:dyDescent="0.25">
      <c r="A420" s="29" t="s">
        <v>331</v>
      </c>
      <c r="B420" s="29" t="s">
        <v>49</v>
      </c>
      <c r="C420" s="29"/>
      <c r="D420" s="29"/>
      <c r="E420" s="29"/>
      <c r="F420" s="29"/>
      <c r="G420" s="29"/>
      <c r="H420" s="31" t="s">
        <v>49</v>
      </c>
      <c r="I420" s="31" t="s">
        <v>479</v>
      </c>
    </row>
    <row r="421" spans="1:9" x14ac:dyDescent="0.25">
      <c r="A421" s="29" t="s">
        <v>332</v>
      </c>
      <c r="B421" s="29" t="s">
        <v>333</v>
      </c>
      <c r="C421" s="29"/>
      <c r="D421" s="29"/>
      <c r="E421" s="29"/>
      <c r="F421" s="29"/>
      <c r="G421" s="29"/>
      <c r="H421" s="31" t="s">
        <v>333</v>
      </c>
      <c r="I421" s="31" t="s">
        <v>479</v>
      </c>
    </row>
    <row r="422" spans="1:9" x14ac:dyDescent="0.25">
      <c r="A422" s="29" t="s">
        <v>334</v>
      </c>
      <c r="B422" s="29" t="s">
        <v>105</v>
      </c>
      <c r="C422" s="29"/>
      <c r="D422" s="29"/>
      <c r="E422" s="29"/>
      <c r="F422" s="29"/>
      <c r="G422" s="29"/>
      <c r="H422" s="31" t="s">
        <v>477</v>
      </c>
      <c r="I422" s="31" t="s">
        <v>479</v>
      </c>
    </row>
    <row r="423" spans="1:9" x14ac:dyDescent="0.25">
      <c r="A423" s="29" t="s">
        <v>335</v>
      </c>
      <c r="B423" s="29" t="s">
        <v>90</v>
      </c>
      <c r="C423" s="29"/>
      <c r="D423" s="29"/>
      <c r="E423" s="29"/>
      <c r="F423" s="29"/>
      <c r="G423" s="29"/>
      <c r="H423" s="31" t="s">
        <v>478</v>
      </c>
      <c r="I423" s="31" t="s">
        <v>479</v>
      </c>
    </row>
    <row r="424" spans="1:9" x14ac:dyDescent="0.25">
      <c r="E424" s="15" t="s">
        <v>56</v>
      </c>
      <c r="F424" s="15">
        <f>IF((COUNT(C416:C423)&lt;&gt;COUNT(F416:F423)),"", ROUND(SUM(F416:F423),2))</f>
        <v>798</v>
      </c>
      <c r="G424" s="14" t="str">
        <f>IF((COUNT(C416:C423)&lt;&gt;COUNT(F416:F423)),"Neužpildytos visų objektų kainos", "")</f>
        <v/>
      </c>
    </row>
    <row r="425" spans="1:9" x14ac:dyDescent="0.25">
      <c r="C425" s="15" t="s">
        <v>57</v>
      </c>
      <c r="D425" s="16">
        <v>5</v>
      </c>
      <c r="E425" s="15" t="s">
        <v>58</v>
      </c>
      <c r="F425" s="15">
        <f>IF(OR(F424="",D425=""),"", ROUND(PRODUCT(D425,F424)/100,2))</f>
        <v>39.9</v>
      </c>
      <c r="G425" s="14" t="str">
        <f>IF(D425="", "Nurodykite taikomą PVM dydį", "")</f>
        <v/>
      </c>
    </row>
    <row r="426" spans="1:9" x14ac:dyDescent="0.25">
      <c r="E426" s="15" t="s">
        <v>59</v>
      </c>
      <c r="F426" s="15">
        <f>IF(ISBLANK(F425), "", ROUND(SUM(F424:F425),2))</f>
        <v>837.9</v>
      </c>
    </row>
    <row r="430" spans="1:9" x14ac:dyDescent="0.25">
      <c r="A430" s="12" t="s">
        <v>336</v>
      </c>
      <c r="B430" s="12" t="s">
        <v>337</v>
      </c>
    </row>
    <row r="432" spans="1:9" x14ac:dyDescent="0.25">
      <c r="A432" s="12" t="s">
        <v>28</v>
      </c>
    </row>
    <row r="433" spans="1:9" ht="45" x14ac:dyDescent="0.25">
      <c r="A433" s="32" t="s">
        <v>29</v>
      </c>
      <c r="B433" s="32" t="s">
        <v>30</v>
      </c>
      <c r="C433" s="32" t="s">
        <v>31</v>
      </c>
      <c r="D433" s="32" t="s">
        <v>32</v>
      </c>
      <c r="E433" s="32" t="s">
        <v>33</v>
      </c>
      <c r="F433" s="32" t="s">
        <v>34</v>
      </c>
      <c r="G433" s="32" t="s">
        <v>35</v>
      </c>
      <c r="H433" s="32" t="s">
        <v>36</v>
      </c>
      <c r="I433" s="32" t="s">
        <v>37</v>
      </c>
    </row>
    <row r="434" spans="1:9" x14ac:dyDescent="0.25">
      <c r="A434" s="28" t="s">
        <v>338</v>
      </c>
      <c r="B434" s="28" t="s">
        <v>339</v>
      </c>
      <c r="C434" s="29"/>
      <c r="D434" s="29"/>
      <c r="E434" s="29"/>
      <c r="F434" s="29"/>
      <c r="G434" s="29"/>
      <c r="H434" s="29"/>
      <c r="I434" s="29"/>
    </row>
    <row r="435" spans="1:9" x14ac:dyDescent="0.25">
      <c r="A435" s="29" t="s">
        <v>340</v>
      </c>
      <c r="B435" s="29" t="s">
        <v>339</v>
      </c>
      <c r="C435" s="33">
        <v>2</v>
      </c>
      <c r="D435" s="33" t="s">
        <v>41</v>
      </c>
      <c r="E435" s="30"/>
      <c r="F435" s="29" t="str">
        <f>IF(ISBLANK(E435),"", PRODUCT(C435,E435))</f>
        <v/>
      </c>
      <c r="G435" s="31"/>
      <c r="H435" s="29"/>
      <c r="I435" s="29"/>
    </row>
    <row r="436" spans="1:9" x14ac:dyDescent="0.25">
      <c r="A436" s="29" t="s">
        <v>341</v>
      </c>
      <c r="B436" s="29" t="s">
        <v>43</v>
      </c>
      <c r="C436" s="29"/>
      <c r="D436" s="29"/>
      <c r="E436" s="29"/>
      <c r="F436" s="29"/>
      <c r="G436" s="29"/>
      <c r="H436" s="31"/>
      <c r="I436" s="31"/>
    </row>
    <row r="437" spans="1:9" x14ac:dyDescent="0.25">
      <c r="A437" s="29" t="s">
        <v>342</v>
      </c>
      <c r="B437" s="29" t="s">
        <v>45</v>
      </c>
      <c r="C437" s="29"/>
      <c r="D437" s="29"/>
      <c r="E437" s="29"/>
      <c r="F437" s="29"/>
      <c r="G437" s="29"/>
      <c r="H437" s="31"/>
      <c r="I437" s="31"/>
    </row>
    <row r="438" spans="1:9" x14ac:dyDescent="0.25">
      <c r="A438" s="29" t="s">
        <v>343</v>
      </c>
      <c r="B438" s="29" t="s">
        <v>68</v>
      </c>
      <c r="C438" s="29"/>
      <c r="D438" s="29"/>
      <c r="E438" s="29"/>
      <c r="F438" s="29"/>
      <c r="G438" s="29"/>
      <c r="H438" s="31"/>
      <c r="I438" s="31"/>
    </row>
    <row r="439" spans="1:9" x14ac:dyDescent="0.25">
      <c r="A439" s="29" t="s">
        <v>344</v>
      </c>
      <c r="B439" s="29" t="s">
        <v>49</v>
      </c>
      <c r="C439" s="29"/>
      <c r="D439" s="29"/>
      <c r="E439" s="29"/>
      <c r="F439" s="29"/>
      <c r="G439" s="29"/>
      <c r="H439" s="31"/>
      <c r="I439" s="31"/>
    </row>
    <row r="440" spans="1:9" x14ac:dyDescent="0.25">
      <c r="A440" s="29" t="s">
        <v>345</v>
      </c>
      <c r="B440" s="29" t="s">
        <v>346</v>
      </c>
      <c r="C440" s="29"/>
      <c r="D440" s="29"/>
      <c r="E440" s="29"/>
      <c r="F440" s="29"/>
      <c r="G440" s="29"/>
      <c r="H440" s="31"/>
      <c r="I440" s="31"/>
    </row>
    <row r="441" spans="1:9" x14ac:dyDescent="0.25">
      <c r="A441" s="29" t="s">
        <v>347</v>
      </c>
      <c r="B441" s="29" t="s">
        <v>105</v>
      </c>
      <c r="C441" s="29"/>
      <c r="D441" s="29"/>
      <c r="E441" s="29"/>
      <c r="F441" s="29"/>
      <c r="G441" s="29"/>
      <c r="H441" s="31"/>
      <c r="I441" s="31"/>
    </row>
    <row r="442" spans="1:9" x14ac:dyDescent="0.25">
      <c r="A442" s="29" t="s">
        <v>348</v>
      </c>
      <c r="B442" s="29" t="s">
        <v>90</v>
      </c>
      <c r="C442" s="29"/>
      <c r="D442" s="29"/>
      <c r="E442" s="29"/>
      <c r="F442" s="29"/>
      <c r="G442" s="29"/>
      <c r="H442" s="31"/>
      <c r="I442" s="31"/>
    </row>
    <row r="443" spans="1:9" ht="120" x14ac:dyDescent="0.25">
      <c r="A443" s="29" t="s">
        <v>349</v>
      </c>
      <c r="B443" s="29" t="s">
        <v>92</v>
      </c>
      <c r="C443" s="29"/>
      <c r="D443" s="29"/>
      <c r="E443" s="29"/>
      <c r="F443" s="29"/>
      <c r="G443" s="29"/>
      <c r="H443" s="31"/>
      <c r="I443" s="31"/>
    </row>
    <row r="444" spans="1:9" x14ac:dyDescent="0.25">
      <c r="E444" s="15" t="s">
        <v>56</v>
      </c>
      <c r="F444" s="15" t="str">
        <f>IF((COUNT(C435:C443)&lt;&gt;COUNT(F435:F443)),"", ROUND(SUM(F435:F443),2))</f>
        <v/>
      </c>
      <c r="G444" s="14" t="str">
        <f>IF((COUNT(C435:C443)&lt;&gt;COUNT(F435:F443)),"Neužpildytos visų objektų kainos", "")</f>
        <v>Neužpildytos visų objektų kainos</v>
      </c>
    </row>
    <row r="445" spans="1:9" ht="30" x14ac:dyDescent="0.25">
      <c r="C445" s="22" t="s">
        <v>57</v>
      </c>
      <c r="D445" s="16"/>
      <c r="E445" s="15" t="s">
        <v>58</v>
      </c>
      <c r="F445" s="15" t="str">
        <f>IF(OR(F444="",D445=""),"", ROUND(PRODUCT(D445,F444)/100,2))</f>
        <v/>
      </c>
      <c r="G445" s="14" t="str">
        <f>IF(D445="", "Nurodykite taikomą PVM dydį", "")</f>
        <v>Nurodykite taikomą PVM dydį</v>
      </c>
    </row>
    <row r="446" spans="1:9" x14ac:dyDescent="0.25">
      <c r="E446" s="15" t="s">
        <v>59</v>
      </c>
      <c r="F446" s="15">
        <f>IF(ISBLANK(F445), "", ROUND(SUM(F444:F445),2))</f>
        <v>0</v>
      </c>
    </row>
    <row r="450" spans="1:9" x14ac:dyDescent="0.25">
      <c r="A450" s="12" t="s">
        <v>350</v>
      </c>
      <c r="B450" s="12" t="s">
        <v>351</v>
      </c>
    </row>
    <row r="452" spans="1:9" x14ac:dyDescent="0.25">
      <c r="A452" s="12" t="s">
        <v>28</v>
      </c>
    </row>
    <row r="453" spans="1:9" ht="45" x14ac:dyDescent="0.25">
      <c r="A453" s="32" t="s">
        <v>29</v>
      </c>
      <c r="B453" s="32" t="s">
        <v>30</v>
      </c>
      <c r="C453" s="32" t="s">
        <v>31</v>
      </c>
      <c r="D453" s="32" t="s">
        <v>32</v>
      </c>
      <c r="E453" s="32" t="s">
        <v>33</v>
      </c>
      <c r="F453" s="32" t="s">
        <v>34</v>
      </c>
      <c r="G453" s="32" t="s">
        <v>35</v>
      </c>
      <c r="H453" s="32" t="s">
        <v>36</v>
      </c>
      <c r="I453" s="32" t="s">
        <v>37</v>
      </c>
    </row>
    <row r="454" spans="1:9" x14ac:dyDescent="0.25">
      <c r="A454" s="22" t="s">
        <v>352</v>
      </c>
      <c r="B454" s="22" t="s">
        <v>353</v>
      </c>
      <c r="C454" s="23"/>
      <c r="D454" s="23"/>
      <c r="E454" s="23"/>
      <c r="F454" s="23"/>
      <c r="G454" s="23"/>
      <c r="H454" s="23"/>
      <c r="I454" s="23"/>
    </row>
    <row r="455" spans="1:9" x14ac:dyDescent="0.25">
      <c r="A455" s="23" t="s">
        <v>354</v>
      </c>
      <c r="B455" s="23" t="s">
        <v>353</v>
      </c>
      <c r="C455" s="27">
        <v>2</v>
      </c>
      <c r="D455" s="27" t="s">
        <v>41</v>
      </c>
      <c r="E455" s="24"/>
      <c r="F455" s="23" t="str">
        <f>IF(ISBLANK(E455),"", PRODUCT(C455,E455))</f>
        <v/>
      </c>
      <c r="G455" s="25"/>
      <c r="H455" s="23"/>
      <c r="I455" s="23"/>
    </row>
    <row r="456" spans="1:9" x14ac:dyDescent="0.25">
      <c r="A456" s="23" t="s">
        <v>355</v>
      </c>
      <c r="B456" s="23" t="s">
        <v>43</v>
      </c>
      <c r="C456" s="23"/>
      <c r="D456" s="23"/>
      <c r="E456" s="23"/>
      <c r="F456" s="23"/>
      <c r="G456" s="23"/>
      <c r="H456" s="25"/>
      <c r="I456" s="25"/>
    </row>
    <row r="457" spans="1:9" x14ac:dyDescent="0.25">
      <c r="A457" s="23" t="s">
        <v>356</v>
      </c>
      <c r="B457" s="23" t="s">
        <v>45</v>
      </c>
      <c r="C457" s="23"/>
      <c r="D457" s="23"/>
      <c r="E457" s="23"/>
      <c r="F457" s="23"/>
      <c r="G457" s="23"/>
      <c r="H457" s="25"/>
      <c r="I457" s="25"/>
    </row>
    <row r="458" spans="1:9" x14ac:dyDescent="0.25">
      <c r="A458" s="23" t="s">
        <v>357</v>
      </c>
      <c r="B458" s="23" t="s">
        <v>47</v>
      </c>
      <c r="C458" s="23"/>
      <c r="D458" s="23"/>
      <c r="E458" s="23"/>
      <c r="F458" s="23"/>
      <c r="G458" s="23"/>
      <c r="H458" s="25"/>
      <c r="I458" s="25"/>
    </row>
    <row r="459" spans="1:9" x14ac:dyDescent="0.25">
      <c r="A459" s="23" t="s">
        <v>358</v>
      </c>
      <c r="B459" s="23" t="s">
        <v>49</v>
      </c>
      <c r="C459" s="23"/>
      <c r="D459" s="23"/>
      <c r="E459" s="23"/>
      <c r="F459" s="23"/>
      <c r="G459" s="23"/>
      <c r="H459" s="25"/>
      <c r="I459" s="25"/>
    </row>
    <row r="460" spans="1:9" x14ac:dyDescent="0.25">
      <c r="A460" s="23" t="s">
        <v>359</v>
      </c>
      <c r="B460" s="23" t="s">
        <v>360</v>
      </c>
      <c r="C460" s="23"/>
      <c r="D460" s="23"/>
      <c r="E460" s="23"/>
      <c r="F460" s="23"/>
      <c r="G460" s="23"/>
      <c r="H460" s="25"/>
      <c r="I460" s="25"/>
    </row>
    <row r="461" spans="1:9" x14ac:dyDescent="0.25">
      <c r="A461" s="23" t="s">
        <v>361</v>
      </c>
      <c r="B461" s="23" t="s">
        <v>53</v>
      </c>
      <c r="C461" s="23"/>
      <c r="D461" s="23"/>
      <c r="E461" s="23"/>
      <c r="F461" s="23"/>
      <c r="G461" s="23"/>
      <c r="H461" s="25"/>
      <c r="I461" s="25"/>
    </row>
    <row r="462" spans="1:9" x14ac:dyDescent="0.25">
      <c r="A462" s="23" t="s">
        <v>362</v>
      </c>
      <c r="B462" s="23" t="s">
        <v>90</v>
      </c>
      <c r="C462" s="23"/>
      <c r="D462" s="23"/>
      <c r="E462" s="23"/>
      <c r="F462" s="23"/>
      <c r="G462" s="23"/>
      <c r="H462" s="25"/>
      <c r="I462" s="25"/>
    </row>
    <row r="463" spans="1:9" ht="135" x14ac:dyDescent="0.25">
      <c r="A463" s="23" t="s">
        <v>363</v>
      </c>
      <c r="B463" s="23" t="s">
        <v>364</v>
      </c>
      <c r="C463" s="23"/>
      <c r="D463" s="23"/>
      <c r="E463" s="23"/>
      <c r="F463" s="23"/>
      <c r="G463" s="23"/>
      <c r="H463" s="25"/>
      <c r="I463" s="25"/>
    </row>
    <row r="464" spans="1:9" x14ac:dyDescent="0.25">
      <c r="E464" s="15" t="s">
        <v>56</v>
      </c>
      <c r="F464" s="15" t="str">
        <f>IF((COUNT(C455:C463)&lt;&gt;COUNT(F455:F463)),"", ROUND(SUM(F455:F463),2))</f>
        <v/>
      </c>
      <c r="G464" s="14" t="str">
        <f>IF((COUNT(C455:C463)&lt;&gt;COUNT(F455:F463)),"Neužpildytos visų objektų kainos", "")</f>
        <v>Neužpildytos visų objektų kainos</v>
      </c>
    </row>
    <row r="465" spans="1:9" ht="30" x14ac:dyDescent="0.25">
      <c r="C465" s="22" t="s">
        <v>57</v>
      </c>
      <c r="D465" s="16"/>
      <c r="E465" s="15" t="s">
        <v>58</v>
      </c>
      <c r="F465" s="15" t="str">
        <f>IF(OR(F464="",D465=""),"", ROUND(PRODUCT(D465,F464)/100,2))</f>
        <v/>
      </c>
      <c r="G465" s="14" t="str">
        <f>IF(D465="", "Nurodykite taikomą PVM dydį", "")</f>
        <v>Nurodykite taikomą PVM dydį</v>
      </c>
    </row>
    <row r="466" spans="1:9" x14ac:dyDescent="0.25">
      <c r="E466" s="15" t="s">
        <v>59</v>
      </c>
      <c r="F466" s="15">
        <f>IF(ISBLANK(F465), "", ROUND(SUM(F464:F465),2))</f>
        <v>0</v>
      </c>
    </row>
    <row r="470" spans="1:9" x14ac:dyDescent="0.25">
      <c r="A470" s="12" t="s">
        <v>365</v>
      </c>
      <c r="B470" s="12" t="s">
        <v>366</v>
      </c>
    </row>
    <row r="472" spans="1:9" x14ac:dyDescent="0.25">
      <c r="A472" s="12" t="s">
        <v>28</v>
      </c>
    </row>
    <row r="473" spans="1:9" ht="45" x14ac:dyDescent="0.25">
      <c r="A473" s="32" t="s">
        <v>29</v>
      </c>
      <c r="B473" s="32" t="s">
        <v>30</v>
      </c>
      <c r="C473" s="32" t="s">
        <v>31</v>
      </c>
      <c r="D473" s="32" t="s">
        <v>32</v>
      </c>
      <c r="E473" s="32" t="s">
        <v>33</v>
      </c>
      <c r="F473" s="32" t="s">
        <v>34</v>
      </c>
      <c r="G473" s="32" t="s">
        <v>35</v>
      </c>
      <c r="H473" s="32" t="s">
        <v>36</v>
      </c>
      <c r="I473" s="32" t="s">
        <v>37</v>
      </c>
    </row>
    <row r="474" spans="1:9" x14ac:dyDescent="0.25">
      <c r="A474" s="28" t="s">
        <v>367</v>
      </c>
      <c r="B474" s="28" t="s">
        <v>368</v>
      </c>
      <c r="C474" s="29"/>
      <c r="D474" s="29"/>
      <c r="E474" s="29"/>
      <c r="F474" s="29"/>
      <c r="G474" s="29"/>
      <c r="H474" s="29"/>
      <c r="I474" s="29"/>
    </row>
    <row r="475" spans="1:9" ht="75" x14ac:dyDescent="0.25">
      <c r="A475" s="29" t="s">
        <v>369</v>
      </c>
      <c r="B475" s="29" t="s">
        <v>368</v>
      </c>
      <c r="C475" s="33">
        <v>2</v>
      </c>
      <c r="D475" s="33" t="s">
        <v>41</v>
      </c>
      <c r="E475" s="30">
        <v>358</v>
      </c>
      <c r="F475" s="29">
        <f>IF(ISBLANK(E475),"", PRODUCT(C475,E475))</f>
        <v>716</v>
      </c>
      <c r="G475" s="31" t="s">
        <v>511</v>
      </c>
      <c r="H475" s="29"/>
      <c r="I475" s="29"/>
    </row>
    <row r="476" spans="1:9" x14ac:dyDescent="0.25">
      <c r="A476" s="29" t="s">
        <v>370</v>
      </c>
      <c r="B476" s="29" t="s">
        <v>43</v>
      </c>
      <c r="C476" s="29"/>
      <c r="D476" s="29"/>
      <c r="E476" s="29"/>
      <c r="F476" s="29"/>
      <c r="G476" s="29"/>
      <c r="H476" s="31" t="s">
        <v>43</v>
      </c>
      <c r="I476" s="31" t="s">
        <v>479</v>
      </c>
    </row>
    <row r="477" spans="1:9" x14ac:dyDescent="0.25">
      <c r="A477" s="29" t="s">
        <v>371</v>
      </c>
      <c r="B477" s="29" t="s">
        <v>45</v>
      </c>
      <c r="C477" s="29"/>
      <c r="D477" s="29"/>
      <c r="E477" s="29"/>
      <c r="F477" s="29"/>
      <c r="G477" s="29"/>
      <c r="H477" s="31" t="s">
        <v>45</v>
      </c>
      <c r="I477" s="31" t="s">
        <v>479</v>
      </c>
    </row>
    <row r="478" spans="1:9" x14ac:dyDescent="0.25">
      <c r="A478" s="29" t="s">
        <v>372</v>
      </c>
      <c r="B478" s="29" t="s">
        <v>68</v>
      </c>
      <c r="C478" s="29"/>
      <c r="D478" s="29"/>
      <c r="E478" s="29"/>
      <c r="F478" s="29"/>
      <c r="G478" s="29"/>
      <c r="H478" s="31" t="s">
        <v>68</v>
      </c>
      <c r="I478" s="31" t="s">
        <v>479</v>
      </c>
    </row>
    <row r="479" spans="1:9" x14ac:dyDescent="0.25">
      <c r="A479" s="29" t="s">
        <v>373</v>
      </c>
      <c r="B479" s="29" t="s">
        <v>374</v>
      </c>
      <c r="C479" s="29"/>
      <c r="D479" s="29"/>
      <c r="E479" s="29"/>
      <c r="F479" s="29"/>
      <c r="G479" s="29"/>
      <c r="H479" s="31" t="s">
        <v>374</v>
      </c>
      <c r="I479" s="31" t="s">
        <v>479</v>
      </c>
    </row>
    <row r="480" spans="1:9" x14ac:dyDescent="0.25">
      <c r="A480" s="29" t="s">
        <v>375</v>
      </c>
      <c r="B480" s="29" t="s">
        <v>376</v>
      </c>
      <c r="C480" s="29"/>
      <c r="D480" s="29"/>
      <c r="E480" s="29"/>
      <c r="F480" s="29"/>
      <c r="G480" s="29"/>
      <c r="H480" s="31" t="s">
        <v>376</v>
      </c>
      <c r="I480" s="31" t="s">
        <v>479</v>
      </c>
    </row>
    <row r="481" spans="1:9" x14ac:dyDescent="0.25">
      <c r="A481" s="29" t="s">
        <v>377</v>
      </c>
      <c r="B481" s="29" t="s">
        <v>105</v>
      </c>
      <c r="C481" s="29"/>
      <c r="D481" s="29"/>
      <c r="E481" s="29"/>
      <c r="F481" s="29"/>
      <c r="G481" s="29"/>
      <c r="H481" s="31" t="s">
        <v>477</v>
      </c>
      <c r="I481" s="31" t="s">
        <v>479</v>
      </c>
    </row>
    <row r="482" spans="1:9" x14ac:dyDescent="0.25">
      <c r="A482" s="29" t="s">
        <v>378</v>
      </c>
      <c r="B482" s="29" t="s">
        <v>90</v>
      </c>
      <c r="C482" s="29"/>
      <c r="D482" s="29"/>
      <c r="E482" s="29"/>
      <c r="F482" s="29"/>
      <c r="G482" s="29"/>
      <c r="H482" s="31" t="s">
        <v>478</v>
      </c>
      <c r="I482" s="31" t="s">
        <v>479</v>
      </c>
    </row>
    <row r="483" spans="1:9" ht="120" x14ac:dyDescent="0.25">
      <c r="A483" s="29" t="s">
        <v>379</v>
      </c>
      <c r="B483" s="29" t="s">
        <v>92</v>
      </c>
      <c r="C483" s="29"/>
      <c r="D483" s="29"/>
      <c r="E483" s="29"/>
      <c r="F483" s="29"/>
      <c r="G483" s="29"/>
      <c r="H483" s="31" t="s">
        <v>512</v>
      </c>
      <c r="I483" s="31" t="s">
        <v>479</v>
      </c>
    </row>
    <row r="484" spans="1:9" x14ac:dyDescent="0.25">
      <c r="E484" s="15" t="s">
        <v>56</v>
      </c>
      <c r="F484" s="15">
        <f>IF((COUNT(C475:C483)&lt;&gt;COUNT(F475:F483)),"", ROUND(SUM(F475:F483),2))</f>
        <v>716</v>
      </c>
      <c r="G484" s="14" t="str">
        <f>IF((COUNT(C475:C483)&lt;&gt;COUNT(F475:F483)),"Neužpildytos visų objektų kainos", "")</f>
        <v/>
      </c>
    </row>
    <row r="485" spans="1:9" ht="30" x14ac:dyDescent="0.25">
      <c r="C485" s="22" t="s">
        <v>57</v>
      </c>
      <c r="D485" s="16">
        <v>5</v>
      </c>
      <c r="E485" s="15" t="s">
        <v>58</v>
      </c>
      <c r="F485" s="15">
        <f>IF(OR(F484="",D485=""),"", ROUND(PRODUCT(D485,F484)/100,2))</f>
        <v>35.799999999999997</v>
      </c>
      <c r="G485" s="14" t="str">
        <f>IF(D485="", "Nurodykite taikomą PVM dydį", "")</f>
        <v/>
      </c>
    </row>
    <row r="486" spans="1:9" x14ac:dyDescent="0.25">
      <c r="E486" s="15" t="s">
        <v>59</v>
      </c>
      <c r="F486" s="15">
        <f>IF(ISBLANK(F485), "", ROUND(SUM(F484:F485),2))</f>
        <v>751.8</v>
      </c>
    </row>
    <row r="490" spans="1:9" x14ac:dyDescent="0.25">
      <c r="A490" s="12" t="s">
        <v>380</v>
      </c>
      <c r="B490" s="12" t="s">
        <v>381</v>
      </c>
    </row>
    <row r="492" spans="1:9" x14ac:dyDescent="0.25">
      <c r="A492" s="12" t="s">
        <v>28</v>
      </c>
    </row>
    <row r="493" spans="1:9" ht="45" x14ac:dyDescent="0.25">
      <c r="A493" s="32" t="s">
        <v>29</v>
      </c>
      <c r="B493" s="32" t="s">
        <v>30</v>
      </c>
      <c r="C493" s="32" t="s">
        <v>31</v>
      </c>
      <c r="D493" s="32" t="s">
        <v>32</v>
      </c>
      <c r="E493" s="32" t="s">
        <v>33</v>
      </c>
      <c r="F493" s="32" t="s">
        <v>34</v>
      </c>
      <c r="G493" s="32" t="s">
        <v>35</v>
      </c>
      <c r="H493" s="32" t="s">
        <v>36</v>
      </c>
      <c r="I493" s="32" t="s">
        <v>37</v>
      </c>
    </row>
    <row r="494" spans="1:9" x14ac:dyDescent="0.25">
      <c r="A494" s="28" t="s">
        <v>382</v>
      </c>
      <c r="B494" s="28" t="s">
        <v>383</v>
      </c>
      <c r="C494" s="29"/>
      <c r="D494" s="29"/>
      <c r="E494" s="29"/>
      <c r="F494" s="29"/>
      <c r="G494" s="29"/>
      <c r="H494" s="29"/>
      <c r="I494" s="29"/>
    </row>
    <row r="495" spans="1:9" ht="75" x14ac:dyDescent="0.25">
      <c r="A495" s="29" t="s">
        <v>384</v>
      </c>
      <c r="B495" s="29" t="s">
        <v>383</v>
      </c>
      <c r="C495" s="33">
        <v>1</v>
      </c>
      <c r="D495" s="33" t="s">
        <v>41</v>
      </c>
      <c r="E495" s="30">
        <v>652</v>
      </c>
      <c r="F495" s="29">
        <f>IF(ISBLANK(E495),"", PRODUCT(C495,E495))</f>
        <v>652</v>
      </c>
      <c r="G495" s="31" t="s">
        <v>513</v>
      </c>
      <c r="H495" s="29"/>
      <c r="I495" s="29"/>
    </row>
    <row r="496" spans="1:9" x14ac:dyDescent="0.25">
      <c r="A496" s="29" t="s">
        <v>385</v>
      </c>
      <c r="B496" s="29" t="s">
        <v>43</v>
      </c>
      <c r="C496" s="29"/>
      <c r="D496" s="29"/>
      <c r="E496" s="29"/>
      <c r="F496" s="29"/>
      <c r="G496" s="29"/>
      <c r="H496" s="31" t="s">
        <v>43</v>
      </c>
      <c r="I496" s="31" t="s">
        <v>479</v>
      </c>
    </row>
    <row r="497" spans="1:9" x14ac:dyDescent="0.25">
      <c r="A497" s="29" t="s">
        <v>386</v>
      </c>
      <c r="B497" s="29" t="s">
        <v>45</v>
      </c>
      <c r="C497" s="29"/>
      <c r="D497" s="29"/>
      <c r="E497" s="29"/>
      <c r="F497" s="29"/>
      <c r="G497" s="29"/>
      <c r="H497" s="31" t="s">
        <v>45</v>
      </c>
      <c r="I497" s="31" t="s">
        <v>479</v>
      </c>
    </row>
    <row r="498" spans="1:9" x14ac:dyDescent="0.25">
      <c r="A498" s="29" t="s">
        <v>387</v>
      </c>
      <c r="B498" s="29" t="s">
        <v>68</v>
      </c>
      <c r="C498" s="29"/>
      <c r="D498" s="29"/>
      <c r="E498" s="29"/>
      <c r="F498" s="29"/>
      <c r="G498" s="29"/>
      <c r="H498" s="31" t="s">
        <v>68</v>
      </c>
      <c r="I498" s="31" t="s">
        <v>479</v>
      </c>
    </row>
    <row r="499" spans="1:9" x14ac:dyDescent="0.25">
      <c r="A499" s="29" t="s">
        <v>388</v>
      </c>
      <c r="B499" s="29" t="s">
        <v>49</v>
      </c>
      <c r="C499" s="29"/>
      <c r="D499" s="29"/>
      <c r="E499" s="29"/>
      <c r="F499" s="29"/>
      <c r="G499" s="29"/>
      <c r="H499" s="31" t="s">
        <v>49</v>
      </c>
      <c r="I499" s="31" t="s">
        <v>479</v>
      </c>
    </row>
    <row r="500" spans="1:9" x14ac:dyDescent="0.25">
      <c r="A500" s="29" t="s">
        <v>389</v>
      </c>
      <c r="B500" s="29" t="s">
        <v>390</v>
      </c>
      <c r="C500" s="29"/>
      <c r="D500" s="29"/>
      <c r="E500" s="29"/>
      <c r="F500" s="29"/>
      <c r="G500" s="29"/>
      <c r="H500" s="31" t="s">
        <v>390</v>
      </c>
      <c r="I500" s="31" t="s">
        <v>479</v>
      </c>
    </row>
    <row r="501" spans="1:9" x14ac:dyDescent="0.25">
      <c r="A501" s="29" t="s">
        <v>391</v>
      </c>
      <c r="B501" s="29" t="s">
        <v>105</v>
      </c>
      <c r="C501" s="29"/>
      <c r="D501" s="29"/>
      <c r="E501" s="29"/>
      <c r="F501" s="29"/>
      <c r="G501" s="29"/>
      <c r="H501" s="31" t="s">
        <v>419</v>
      </c>
      <c r="I501" s="31" t="s">
        <v>479</v>
      </c>
    </row>
    <row r="502" spans="1:9" x14ac:dyDescent="0.25">
      <c r="A502" s="29" t="s">
        <v>392</v>
      </c>
      <c r="B502" s="29" t="s">
        <v>90</v>
      </c>
      <c r="C502" s="29"/>
      <c r="D502" s="29"/>
      <c r="E502" s="29"/>
      <c r="F502" s="29"/>
      <c r="G502" s="29"/>
      <c r="H502" s="31" t="s">
        <v>478</v>
      </c>
      <c r="I502" s="31" t="s">
        <v>479</v>
      </c>
    </row>
    <row r="503" spans="1:9" x14ac:dyDescent="0.25">
      <c r="E503" s="15" t="s">
        <v>56</v>
      </c>
      <c r="F503" s="15">
        <f>IF((COUNT(C495:C502)&lt;&gt;COUNT(F495:F502)),"", ROUND(SUM(F495:F502),2))</f>
        <v>652</v>
      </c>
      <c r="G503" s="14" t="str">
        <f>IF((COUNT(C495:C502)&lt;&gt;COUNT(F495:F502)),"Neužpildytos visų objektų kainos", "")</f>
        <v/>
      </c>
    </row>
    <row r="504" spans="1:9" ht="30" x14ac:dyDescent="0.25">
      <c r="C504" s="22" t="s">
        <v>57</v>
      </c>
      <c r="D504" s="16">
        <v>5</v>
      </c>
      <c r="E504" s="15" t="s">
        <v>58</v>
      </c>
      <c r="F504" s="15">
        <f>IF(OR(F503="",D504=""),"", ROUND(PRODUCT(D504,F503)/100,2))</f>
        <v>32.6</v>
      </c>
      <c r="G504" s="14" t="str">
        <f>IF(D504="", "Nurodykite taikomą PVM dydį", "")</f>
        <v/>
      </c>
    </row>
    <row r="505" spans="1:9" x14ac:dyDescent="0.25">
      <c r="E505" s="15" t="s">
        <v>59</v>
      </c>
      <c r="F505" s="15">
        <f>IF(ISBLANK(F504), "", ROUND(SUM(F503:F504),2))</f>
        <v>684.6</v>
      </c>
    </row>
    <row r="509" spans="1:9" x14ac:dyDescent="0.25">
      <c r="A509" s="12" t="s">
        <v>393</v>
      </c>
      <c r="B509" s="12" t="s">
        <v>394</v>
      </c>
    </row>
    <row r="511" spans="1:9" x14ac:dyDescent="0.25">
      <c r="A511" s="12" t="s">
        <v>28</v>
      </c>
    </row>
    <row r="512" spans="1:9" ht="45" x14ac:dyDescent="0.25">
      <c r="A512" s="32" t="s">
        <v>29</v>
      </c>
      <c r="B512" s="32" t="s">
        <v>30</v>
      </c>
      <c r="C512" s="32" t="s">
        <v>31</v>
      </c>
      <c r="D512" s="32" t="s">
        <v>32</v>
      </c>
      <c r="E512" s="32" t="s">
        <v>33</v>
      </c>
      <c r="F512" s="32" t="s">
        <v>34</v>
      </c>
      <c r="G512" s="32" t="s">
        <v>35</v>
      </c>
      <c r="H512" s="32" t="s">
        <v>36</v>
      </c>
      <c r="I512" s="32" t="s">
        <v>37</v>
      </c>
    </row>
    <row r="513" spans="1:9" x14ac:dyDescent="0.25">
      <c r="A513" s="28" t="s">
        <v>395</v>
      </c>
      <c r="B513" s="28" t="s">
        <v>396</v>
      </c>
      <c r="C513" s="29"/>
      <c r="D513" s="29"/>
      <c r="E513" s="29"/>
      <c r="F513" s="29"/>
      <c r="G513" s="29"/>
      <c r="H513" s="29"/>
      <c r="I513" s="29"/>
    </row>
    <row r="514" spans="1:9" x14ac:dyDescent="0.25">
      <c r="A514" s="29" t="s">
        <v>397</v>
      </c>
      <c r="B514" s="29" t="s">
        <v>396</v>
      </c>
      <c r="C514" s="33">
        <v>0.5</v>
      </c>
      <c r="D514" s="33" t="s">
        <v>41</v>
      </c>
      <c r="E514" s="30"/>
      <c r="F514" s="29" t="str">
        <f>IF(ISBLANK(E514),"", PRODUCT(C514,E514))</f>
        <v/>
      </c>
      <c r="G514" s="31"/>
      <c r="H514" s="29"/>
      <c r="I514" s="29"/>
    </row>
    <row r="515" spans="1:9" x14ac:dyDescent="0.25">
      <c r="A515" s="29" t="s">
        <v>398</v>
      </c>
      <c r="B515" s="29" t="s">
        <v>43</v>
      </c>
      <c r="C515" s="29"/>
      <c r="D515" s="29"/>
      <c r="E515" s="29"/>
      <c r="F515" s="29"/>
      <c r="G515" s="29"/>
      <c r="H515" s="31"/>
      <c r="I515" s="31"/>
    </row>
    <row r="516" spans="1:9" x14ac:dyDescent="0.25">
      <c r="A516" s="29" t="s">
        <v>399</v>
      </c>
      <c r="B516" s="29" t="s">
        <v>45</v>
      </c>
      <c r="C516" s="29"/>
      <c r="D516" s="29"/>
      <c r="E516" s="29"/>
      <c r="F516" s="29"/>
      <c r="G516" s="29"/>
      <c r="H516" s="31"/>
      <c r="I516" s="31"/>
    </row>
    <row r="517" spans="1:9" x14ac:dyDescent="0.25">
      <c r="A517" s="29" t="s">
        <v>400</v>
      </c>
      <c r="B517" s="29" t="s">
        <v>47</v>
      </c>
      <c r="C517" s="29"/>
      <c r="D517" s="29"/>
      <c r="E517" s="29"/>
      <c r="F517" s="29"/>
      <c r="G517" s="29"/>
      <c r="H517" s="31"/>
      <c r="I517" s="31"/>
    </row>
    <row r="518" spans="1:9" x14ac:dyDescent="0.25">
      <c r="A518" s="29" t="s">
        <v>401</v>
      </c>
      <c r="B518" s="29" t="s">
        <v>49</v>
      </c>
      <c r="C518" s="29"/>
      <c r="D518" s="29"/>
      <c r="E518" s="29"/>
      <c r="F518" s="29"/>
      <c r="G518" s="29"/>
      <c r="H518" s="31"/>
      <c r="I518" s="31"/>
    </row>
    <row r="519" spans="1:9" x14ac:dyDescent="0.25">
      <c r="A519" s="29" t="s">
        <v>402</v>
      </c>
      <c r="B519" s="29" t="s">
        <v>403</v>
      </c>
      <c r="C519" s="29"/>
      <c r="D519" s="29"/>
      <c r="E519" s="29"/>
      <c r="F519" s="29"/>
      <c r="G519" s="29"/>
      <c r="H519" s="31"/>
      <c r="I519" s="31"/>
    </row>
    <row r="520" spans="1:9" x14ac:dyDescent="0.25">
      <c r="A520" s="29" t="s">
        <v>404</v>
      </c>
      <c r="B520" s="29" t="s">
        <v>53</v>
      </c>
      <c r="C520" s="29"/>
      <c r="D520" s="29"/>
      <c r="E520" s="29"/>
      <c r="F520" s="29"/>
      <c r="G520" s="29"/>
      <c r="H520" s="31"/>
      <c r="I520" s="31"/>
    </row>
    <row r="521" spans="1:9" x14ac:dyDescent="0.25">
      <c r="A521" s="29" t="s">
        <v>405</v>
      </c>
      <c r="B521" s="29" t="s">
        <v>164</v>
      </c>
      <c r="C521" s="29"/>
      <c r="D521" s="29"/>
      <c r="E521" s="29"/>
      <c r="F521" s="29"/>
      <c r="G521" s="29"/>
      <c r="H521" s="31"/>
      <c r="I521" s="31"/>
    </row>
    <row r="522" spans="1:9" ht="120" x14ac:dyDescent="0.25">
      <c r="A522" s="29" t="s">
        <v>406</v>
      </c>
      <c r="B522" s="29" t="s">
        <v>76</v>
      </c>
      <c r="C522" s="29"/>
      <c r="D522" s="29"/>
      <c r="E522" s="29"/>
      <c r="F522" s="29"/>
      <c r="G522" s="29"/>
      <c r="H522" s="31"/>
      <c r="I522" s="31"/>
    </row>
    <row r="523" spans="1:9" x14ac:dyDescent="0.25">
      <c r="E523" s="15" t="s">
        <v>56</v>
      </c>
      <c r="F523" s="15" t="str">
        <f>IF((COUNT(C514:C522)&lt;&gt;COUNT(F514:F522)),"", ROUND(SUM(F514:F522),2))</f>
        <v/>
      </c>
      <c r="G523" s="14" t="str">
        <f>IF((COUNT(C514:C522)&lt;&gt;COUNT(F514:F522)),"Neužpildytos visų objektų kainos", "")</f>
        <v>Neužpildytos visų objektų kainos</v>
      </c>
    </row>
    <row r="524" spans="1:9" ht="30" x14ac:dyDescent="0.25">
      <c r="C524" s="22" t="s">
        <v>57</v>
      </c>
      <c r="D524" s="16"/>
      <c r="E524" s="15" t="s">
        <v>58</v>
      </c>
      <c r="F524" s="15" t="str">
        <f>IF(OR(F523="",D524=""),"", ROUND(PRODUCT(D524,F523)/100,2))</f>
        <v/>
      </c>
      <c r="G524" s="14" t="str">
        <f>IF(D524="", "Nurodykite taikomą PVM dydį", "")</f>
        <v>Nurodykite taikomą PVM dydį</v>
      </c>
    </row>
    <row r="525" spans="1:9" x14ac:dyDescent="0.25">
      <c r="E525" s="15" t="s">
        <v>59</v>
      </c>
      <c r="F525" s="15">
        <f>IF(ISBLANK(F524), "", ROUND(SUM(F523:F524),2))</f>
        <v>0</v>
      </c>
    </row>
    <row r="529" spans="1:9" x14ac:dyDescent="0.25">
      <c r="A529" s="12" t="s">
        <v>407</v>
      </c>
      <c r="B529" s="12" t="s">
        <v>408</v>
      </c>
    </row>
    <row r="531" spans="1:9" x14ac:dyDescent="0.25">
      <c r="A531" s="12" t="s">
        <v>28</v>
      </c>
    </row>
    <row r="532" spans="1:9" ht="45" x14ac:dyDescent="0.25">
      <c r="A532" s="32" t="s">
        <v>29</v>
      </c>
      <c r="B532" s="32" t="s">
        <v>30</v>
      </c>
      <c r="C532" s="32" t="s">
        <v>31</v>
      </c>
      <c r="D532" s="32" t="s">
        <v>32</v>
      </c>
      <c r="E532" s="32" t="s">
        <v>33</v>
      </c>
      <c r="F532" s="32" t="s">
        <v>34</v>
      </c>
      <c r="G532" s="32" t="s">
        <v>35</v>
      </c>
      <c r="H532" s="32" t="s">
        <v>36</v>
      </c>
      <c r="I532" s="32" t="s">
        <v>37</v>
      </c>
    </row>
    <row r="533" spans="1:9" ht="30" x14ac:dyDescent="0.25">
      <c r="A533" s="28" t="s">
        <v>409</v>
      </c>
      <c r="B533" s="28" t="s">
        <v>410</v>
      </c>
      <c r="C533" s="29"/>
      <c r="D533" s="29"/>
      <c r="E533" s="29"/>
      <c r="F533" s="29"/>
      <c r="G533" s="29"/>
      <c r="H533" s="29"/>
      <c r="I533" s="29"/>
    </row>
    <row r="534" spans="1:9" ht="30" x14ac:dyDescent="0.25">
      <c r="A534" s="29" t="s">
        <v>411</v>
      </c>
      <c r="B534" s="29" t="s">
        <v>410</v>
      </c>
      <c r="C534" s="33">
        <v>1</v>
      </c>
      <c r="D534" s="33" t="s">
        <v>41</v>
      </c>
      <c r="E534" s="30"/>
      <c r="F534" s="29" t="str">
        <f>IF(ISBLANK(E534),"", PRODUCT(C534,E534))</f>
        <v/>
      </c>
      <c r="G534" s="31"/>
      <c r="H534" s="29"/>
      <c r="I534" s="29"/>
    </row>
    <row r="535" spans="1:9" x14ac:dyDescent="0.25">
      <c r="A535" s="29" t="s">
        <v>412</v>
      </c>
      <c r="B535" s="29" t="s">
        <v>43</v>
      </c>
      <c r="C535" s="29"/>
      <c r="D535" s="29"/>
      <c r="E535" s="29"/>
      <c r="F535" s="29"/>
      <c r="G535" s="29"/>
      <c r="H535" s="31"/>
      <c r="I535" s="31"/>
    </row>
    <row r="536" spans="1:9" x14ac:dyDescent="0.25">
      <c r="A536" s="29" t="s">
        <v>413</v>
      </c>
      <c r="B536" s="29" t="s">
        <v>45</v>
      </c>
      <c r="C536" s="29"/>
      <c r="D536" s="29"/>
      <c r="E536" s="29"/>
      <c r="F536" s="29"/>
      <c r="G536" s="29"/>
      <c r="H536" s="31"/>
      <c r="I536" s="31"/>
    </row>
    <row r="537" spans="1:9" x14ac:dyDescent="0.25">
      <c r="A537" s="29" t="s">
        <v>414</v>
      </c>
      <c r="B537" s="29" t="s">
        <v>68</v>
      </c>
      <c r="C537" s="29"/>
      <c r="D537" s="29"/>
      <c r="E537" s="29"/>
      <c r="F537" s="29"/>
      <c r="G537" s="29"/>
      <c r="H537" s="31"/>
      <c r="I537" s="31"/>
    </row>
    <row r="538" spans="1:9" x14ac:dyDescent="0.25">
      <c r="A538" s="29" t="s">
        <v>415</v>
      </c>
      <c r="B538" s="29" t="s">
        <v>49</v>
      </c>
      <c r="C538" s="29"/>
      <c r="D538" s="29"/>
      <c r="E538" s="29"/>
      <c r="F538" s="29"/>
      <c r="G538" s="29"/>
      <c r="H538" s="31"/>
      <c r="I538" s="31"/>
    </row>
    <row r="539" spans="1:9" x14ac:dyDescent="0.25">
      <c r="A539" s="29" t="s">
        <v>416</v>
      </c>
      <c r="B539" s="29" t="s">
        <v>417</v>
      </c>
      <c r="C539" s="29"/>
      <c r="D539" s="29"/>
      <c r="E539" s="29"/>
      <c r="F539" s="29"/>
      <c r="G539" s="29"/>
      <c r="H539" s="31"/>
      <c r="I539" s="31"/>
    </row>
    <row r="540" spans="1:9" x14ac:dyDescent="0.25">
      <c r="A540" s="29" t="s">
        <v>418</v>
      </c>
      <c r="B540" s="29" t="s">
        <v>419</v>
      </c>
      <c r="C540" s="29"/>
      <c r="D540" s="29"/>
      <c r="E540" s="29"/>
      <c r="F540" s="29"/>
      <c r="G540" s="29"/>
      <c r="H540" s="31"/>
      <c r="I540" s="31"/>
    </row>
    <row r="541" spans="1:9" x14ac:dyDescent="0.25">
      <c r="A541" s="29" t="s">
        <v>420</v>
      </c>
      <c r="B541" s="29" t="s">
        <v>421</v>
      </c>
      <c r="C541" s="29"/>
      <c r="D541" s="29"/>
      <c r="E541" s="29"/>
      <c r="F541" s="29"/>
      <c r="G541" s="29"/>
      <c r="H541" s="31"/>
      <c r="I541" s="31"/>
    </row>
    <row r="542" spans="1:9" ht="120" x14ac:dyDescent="0.25">
      <c r="A542" s="29" t="s">
        <v>422</v>
      </c>
      <c r="B542" s="29" t="s">
        <v>76</v>
      </c>
      <c r="C542" s="29"/>
      <c r="D542" s="29"/>
      <c r="E542" s="29"/>
      <c r="F542" s="29"/>
      <c r="G542" s="29"/>
      <c r="H542" s="31"/>
      <c r="I542" s="31"/>
    </row>
    <row r="543" spans="1:9" x14ac:dyDescent="0.25">
      <c r="E543" s="15" t="s">
        <v>56</v>
      </c>
      <c r="F543" s="15" t="str">
        <f>IF((COUNT(C534:C542)&lt;&gt;COUNT(F534:F542)),"", ROUND(SUM(F534:F542),2))</f>
        <v/>
      </c>
      <c r="G543" s="14" t="str">
        <f>IF((COUNT(C534:C542)&lt;&gt;COUNT(F534:F542)),"Neužpildytos visų objektų kainos", "")</f>
        <v>Neužpildytos visų objektų kainos</v>
      </c>
    </row>
    <row r="544" spans="1:9" ht="30" x14ac:dyDescent="0.25">
      <c r="C544" s="22" t="s">
        <v>57</v>
      </c>
      <c r="D544" s="16"/>
      <c r="E544" s="15" t="s">
        <v>58</v>
      </c>
      <c r="F544" s="15" t="str">
        <f>IF(OR(F543="",D544=""),"", ROUND(PRODUCT(D544,F543)/100,2))</f>
        <v/>
      </c>
      <c r="G544" s="14" t="str">
        <f>IF(D544="", "Nurodykite taikomą PVM dydį", "")</f>
        <v>Nurodykite taikomą PVM dydį</v>
      </c>
    </row>
    <row r="545" spans="1:9" x14ac:dyDescent="0.25">
      <c r="E545" s="15" t="s">
        <v>59</v>
      </c>
      <c r="F545" s="15">
        <f>IF(ISBLANK(F544), "", ROUND(SUM(F543:F544),2))</f>
        <v>0</v>
      </c>
    </row>
    <row r="549" spans="1:9" x14ac:dyDescent="0.25">
      <c r="A549" s="12" t="s">
        <v>423</v>
      </c>
      <c r="B549" s="12" t="s">
        <v>424</v>
      </c>
    </row>
    <row r="551" spans="1:9" x14ac:dyDescent="0.25">
      <c r="A551" s="12" t="s">
        <v>28</v>
      </c>
    </row>
    <row r="552" spans="1:9" ht="45" x14ac:dyDescent="0.25">
      <c r="A552" s="32" t="s">
        <v>29</v>
      </c>
      <c r="B552" s="32" t="s">
        <v>30</v>
      </c>
      <c r="C552" s="32" t="s">
        <v>31</v>
      </c>
      <c r="D552" s="32" t="s">
        <v>32</v>
      </c>
      <c r="E552" s="32" t="s">
        <v>33</v>
      </c>
      <c r="F552" s="32" t="s">
        <v>34</v>
      </c>
      <c r="G552" s="32" t="s">
        <v>35</v>
      </c>
      <c r="H552" s="32" t="s">
        <v>36</v>
      </c>
      <c r="I552" s="32" t="s">
        <v>37</v>
      </c>
    </row>
    <row r="553" spans="1:9" x14ac:dyDescent="0.25">
      <c r="A553" s="28" t="s">
        <v>425</v>
      </c>
      <c r="B553" s="28" t="s">
        <v>426</v>
      </c>
      <c r="C553" s="29"/>
      <c r="D553" s="29"/>
      <c r="E553" s="29"/>
      <c r="F553" s="29"/>
      <c r="G553" s="29"/>
      <c r="H553" s="29"/>
      <c r="I553" s="29"/>
    </row>
    <row r="554" spans="1:9" x14ac:dyDescent="0.25">
      <c r="A554" s="29" t="s">
        <v>427</v>
      </c>
      <c r="B554" s="29" t="s">
        <v>426</v>
      </c>
      <c r="C554" s="33">
        <v>1</v>
      </c>
      <c r="D554" s="33" t="s">
        <v>41</v>
      </c>
      <c r="E554" s="30"/>
      <c r="F554" s="29" t="str">
        <f>IF(ISBLANK(E554),"", PRODUCT(C554,E554))</f>
        <v/>
      </c>
      <c r="G554" s="31"/>
      <c r="H554" s="29"/>
      <c r="I554" s="29"/>
    </row>
    <row r="555" spans="1:9" x14ac:dyDescent="0.25">
      <c r="A555" s="29" t="s">
        <v>428</v>
      </c>
      <c r="B555" s="29" t="s">
        <v>43</v>
      </c>
      <c r="C555" s="29"/>
      <c r="D555" s="29"/>
      <c r="E555" s="29"/>
      <c r="F555" s="29"/>
      <c r="G555" s="29"/>
      <c r="H555" s="31"/>
      <c r="I555" s="31"/>
    </row>
    <row r="556" spans="1:9" x14ac:dyDescent="0.25">
      <c r="A556" s="29" t="s">
        <v>429</v>
      </c>
      <c r="B556" s="29" t="s">
        <v>45</v>
      </c>
      <c r="C556" s="29"/>
      <c r="D556" s="29"/>
      <c r="E556" s="29"/>
      <c r="F556" s="29"/>
      <c r="G556" s="29"/>
      <c r="H556" s="31"/>
      <c r="I556" s="31"/>
    </row>
    <row r="557" spans="1:9" x14ac:dyDescent="0.25">
      <c r="A557" s="29" t="s">
        <v>430</v>
      </c>
      <c r="B557" s="29" t="s">
        <v>431</v>
      </c>
      <c r="C557" s="29"/>
      <c r="D557" s="29"/>
      <c r="E557" s="29"/>
      <c r="F557" s="29"/>
      <c r="G557" s="29"/>
      <c r="H557" s="31"/>
      <c r="I557" s="31"/>
    </row>
    <row r="558" spans="1:9" x14ac:dyDescent="0.25">
      <c r="A558" s="29" t="s">
        <v>432</v>
      </c>
      <c r="B558" s="29" t="s">
        <v>49</v>
      </c>
      <c r="C558" s="29"/>
      <c r="D558" s="29"/>
      <c r="E558" s="29"/>
      <c r="F558" s="29"/>
      <c r="G558" s="29"/>
      <c r="H558" s="31"/>
      <c r="I558" s="31"/>
    </row>
    <row r="559" spans="1:9" x14ac:dyDescent="0.25">
      <c r="A559" s="29" t="s">
        <v>433</v>
      </c>
      <c r="B559" s="29" t="s">
        <v>434</v>
      </c>
      <c r="C559" s="29"/>
      <c r="D559" s="29"/>
      <c r="E559" s="29"/>
      <c r="F559" s="29"/>
      <c r="G559" s="29"/>
      <c r="H559" s="31"/>
      <c r="I559" s="31"/>
    </row>
    <row r="560" spans="1:9" x14ac:dyDescent="0.25">
      <c r="A560" s="29" t="s">
        <v>435</v>
      </c>
      <c r="B560" s="29" t="s">
        <v>436</v>
      </c>
      <c r="C560" s="29"/>
      <c r="D560" s="29"/>
      <c r="E560" s="29"/>
      <c r="F560" s="29"/>
      <c r="G560" s="29"/>
      <c r="H560" s="31"/>
      <c r="I560" s="31"/>
    </row>
    <row r="561" spans="1:9" x14ac:dyDescent="0.25">
      <c r="A561" s="29" t="s">
        <v>437</v>
      </c>
      <c r="B561" s="29" t="s">
        <v>438</v>
      </c>
      <c r="C561" s="29"/>
      <c r="D561" s="29"/>
      <c r="E561" s="29"/>
      <c r="F561" s="29"/>
      <c r="G561" s="29"/>
      <c r="H561" s="31"/>
      <c r="I561" s="31"/>
    </row>
    <row r="562" spans="1:9" x14ac:dyDescent="0.25">
      <c r="E562" s="15" t="s">
        <v>56</v>
      </c>
      <c r="F562" s="15" t="str">
        <f>IF((COUNT(C554:C561)&lt;&gt;COUNT(F554:F561)),"", ROUND(SUM(F554:F561),2))</f>
        <v/>
      </c>
      <c r="G562" s="14" t="str">
        <f>IF((COUNT(C554:C561)&lt;&gt;COUNT(F554:F561)),"Neužpildytos visų objektų kainos", "")</f>
        <v>Neužpildytos visų objektų kainos</v>
      </c>
    </row>
    <row r="563" spans="1:9" ht="30" x14ac:dyDescent="0.25">
      <c r="C563" s="22" t="s">
        <v>57</v>
      </c>
      <c r="D563" s="16"/>
      <c r="E563" s="15" t="s">
        <v>58</v>
      </c>
      <c r="F563" s="15" t="str">
        <f>IF(OR(F562="",D563=""),"", ROUND(PRODUCT(D563,F562)/100,2))</f>
        <v/>
      </c>
      <c r="G563" s="14" t="str">
        <f>IF(D563="", "Nurodykite taikomą PVM dydį", "")</f>
        <v>Nurodykite taikomą PVM dydį</v>
      </c>
    </row>
    <row r="564" spans="1:9" x14ac:dyDescent="0.25">
      <c r="E564" s="15" t="s">
        <v>59</v>
      </c>
      <c r="F564" s="15">
        <f>IF(ISBLANK(F563), "", ROUND(SUM(F562:F563),2))</f>
        <v>0</v>
      </c>
    </row>
    <row r="568" spans="1:9" x14ac:dyDescent="0.25">
      <c r="A568" s="12" t="s">
        <v>439</v>
      </c>
      <c r="B568" s="12" t="s">
        <v>440</v>
      </c>
    </row>
    <row r="570" spans="1:9" x14ac:dyDescent="0.25">
      <c r="A570" s="12" t="s">
        <v>28</v>
      </c>
    </row>
    <row r="571" spans="1:9" ht="45" x14ac:dyDescent="0.25">
      <c r="A571" s="32" t="s">
        <v>29</v>
      </c>
      <c r="B571" s="32" t="s">
        <v>30</v>
      </c>
      <c r="C571" s="32" t="s">
        <v>31</v>
      </c>
      <c r="D571" s="32" t="s">
        <v>32</v>
      </c>
      <c r="E571" s="32" t="s">
        <v>33</v>
      </c>
      <c r="F571" s="32" t="s">
        <v>34</v>
      </c>
      <c r="G571" s="32" t="s">
        <v>35</v>
      </c>
      <c r="H571" s="32" t="s">
        <v>36</v>
      </c>
      <c r="I571" s="32" t="s">
        <v>37</v>
      </c>
    </row>
    <row r="572" spans="1:9" x14ac:dyDescent="0.25">
      <c r="A572" s="28" t="s">
        <v>441</v>
      </c>
      <c r="B572" s="28" t="s">
        <v>442</v>
      </c>
      <c r="C572" s="29"/>
      <c r="D572" s="29"/>
      <c r="E572" s="29"/>
      <c r="F572" s="29"/>
      <c r="G572" s="29"/>
      <c r="H572" s="29"/>
      <c r="I572" s="29"/>
    </row>
    <row r="573" spans="1:9" x14ac:dyDescent="0.25">
      <c r="A573" s="29" t="s">
        <v>443</v>
      </c>
      <c r="B573" s="29" t="s">
        <v>442</v>
      </c>
      <c r="C573" s="33">
        <v>1</v>
      </c>
      <c r="D573" s="33" t="s">
        <v>41</v>
      </c>
      <c r="E573" s="30"/>
      <c r="F573" s="29" t="str">
        <f>IF(ISBLANK(E573),"", PRODUCT(C573,E573))</f>
        <v/>
      </c>
      <c r="G573" s="31"/>
      <c r="H573" s="29"/>
      <c r="I573" s="29"/>
    </row>
    <row r="574" spans="1:9" x14ac:dyDescent="0.25">
      <c r="A574" s="29" t="s">
        <v>444</v>
      </c>
      <c r="B574" s="29" t="s">
        <v>43</v>
      </c>
      <c r="C574" s="29"/>
      <c r="D574" s="29"/>
      <c r="E574" s="29"/>
      <c r="F574" s="29"/>
      <c r="G574" s="29"/>
      <c r="H574" s="31"/>
      <c r="I574" s="31"/>
    </row>
    <row r="575" spans="1:9" x14ac:dyDescent="0.25">
      <c r="A575" s="29" t="s">
        <v>445</v>
      </c>
      <c r="B575" s="29" t="s">
        <v>45</v>
      </c>
      <c r="C575" s="29"/>
      <c r="D575" s="29"/>
      <c r="E575" s="29"/>
      <c r="F575" s="29"/>
      <c r="G575" s="29"/>
      <c r="H575" s="31"/>
      <c r="I575" s="31"/>
    </row>
    <row r="576" spans="1:9" x14ac:dyDescent="0.25">
      <c r="A576" s="29" t="s">
        <v>446</v>
      </c>
      <c r="B576" s="29" t="s">
        <v>68</v>
      </c>
      <c r="C576" s="29"/>
      <c r="D576" s="29"/>
      <c r="E576" s="29"/>
      <c r="F576" s="29"/>
      <c r="G576" s="29"/>
      <c r="H576" s="31"/>
      <c r="I576" s="31"/>
    </row>
    <row r="577" spans="1:9" x14ac:dyDescent="0.25">
      <c r="A577" s="29" t="s">
        <v>447</v>
      </c>
      <c r="B577" s="29" t="s">
        <v>49</v>
      </c>
      <c r="C577" s="29"/>
      <c r="D577" s="29"/>
      <c r="E577" s="29"/>
      <c r="F577" s="29"/>
      <c r="G577" s="29"/>
      <c r="H577" s="31"/>
      <c r="I577" s="31"/>
    </row>
    <row r="578" spans="1:9" x14ac:dyDescent="0.25">
      <c r="A578" s="29" t="s">
        <v>448</v>
      </c>
      <c r="B578" s="29" t="s">
        <v>449</v>
      </c>
      <c r="C578" s="29"/>
      <c r="D578" s="29"/>
      <c r="E578" s="29"/>
      <c r="F578" s="29"/>
      <c r="G578" s="29"/>
      <c r="H578" s="31"/>
      <c r="I578" s="31"/>
    </row>
    <row r="579" spans="1:9" x14ac:dyDescent="0.25">
      <c r="A579" s="29" t="s">
        <v>450</v>
      </c>
      <c r="B579" s="29" t="s">
        <v>451</v>
      </c>
      <c r="C579" s="29"/>
      <c r="D579" s="29"/>
      <c r="E579" s="29"/>
      <c r="F579" s="29"/>
      <c r="G579" s="29"/>
      <c r="H579" s="31"/>
      <c r="I579" s="31"/>
    </row>
    <row r="580" spans="1:9" x14ac:dyDescent="0.25">
      <c r="A580" s="29" t="s">
        <v>452</v>
      </c>
      <c r="B580" s="29" t="s">
        <v>90</v>
      </c>
      <c r="C580" s="29"/>
      <c r="D580" s="29"/>
      <c r="E580" s="29"/>
      <c r="F580" s="29"/>
      <c r="G580" s="29"/>
      <c r="H580" s="31"/>
      <c r="I580" s="31"/>
    </row>
    <row r="581" spans="1:9" ht="120" x14ac:dyDescent="0.25">
      <c r="A581" s="29" t="s">
        <v>453</v>
      </c>
      <c r="B581" s="29" t="s">
        <v>76</v>
      </c>
      <c r="C581" s="29"/>
      <c r="D581" s="29"/>
      <c r="E581" s="29"/>
      <c r="F581" s="29"/>
      <c r="G581" s="29"/>
      <c r="H581" s="31"/>
      <c r="I581" s="31"/>
    </row>
    <row r="582" spans="1:9" x14ac:dyDescent="0.25">
      <c r="E582" s="15" t="s">
        <v>56</v>
      </c>
      <c r="F582" s="15" t="str">
        <f>IF((COUNT(C573:C581)&lt;&gt;COUNT(F573:F581)),"", ROUND(SUM(F573:F581),2))</f>
        <v/>
      </c>
      <c r="G582" s="14" t="str">
        <f>IF((COUNT(C573:C581)&lt;&gt;COUNT(F573:F581)),"Neužpildytos visų objektų kainos", "")</f>
        <v>Neužpildytos visų objektų kainos</v>
      </c>
    </row>
    <row r="583" spans="1:9" ht="30" x14ac:dyDescent="0.25">
      <c r="C583" s="22" t="s">
        <v>57</v>
      </c>
      <c r="D583" s="16"/>
      <c r="E583" s="15" t="s">
        <v>58</v>
      </c>
      <c r="F583" s="15" t="str">
        <f>IF(OR(F582="",D583=""),"", ROUND(PRODUCT(D583,F582)/100,2))</f>
        <v/>
      </c>
      <c r="G583" s="14" t="str">
        <f>IF(D583="", "Nurodykite taikomą PVM dydį", "")</f>
        <v>Nurodykite taikomą PVM dydį</v>
      </c>
    </row>
    <row r="584" spans="1:9" x14ac:dyDescent="0.25">
      <c r="E584" s="15" t="s">
        <v>59</v>
      </c>
      <c r="F584" s="15">
        <f>IF(ISBLANK(F583), "", ROUND(SUM(F582:F583),2))</f>
        <v>0</v>
      </c>
    </row>
  </sheetData>
  <sheetProtection algorithmName="SHA-512" hashValue="YJeGK60BnCYqMnAQ5R15hdrevzYpj55HaYrohF/Bqnhcwweu6P8L4QXxMFL0+o6j5Cmur61FNFb1DL1yoZLFQg==" saltValue="/vItrB+mz4R5ZIqMfc9yl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0866141732283472" right="0.70866141732283472" top="0.74803149606299213" bottom="0.74803149606299213" header="0.31496062992125984" footer="0.31496062992125984"/>
  <pageSetup paperSize="9" scale="47"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33" workbookViewId="0">
      <selection activeCell="C13" sqref="C13:H1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0" t="s">
        <v>454</v>
      </c>
      <c r="B2" s="42"/>
      <c r="C2" s="42"/>
      <c r="D2" s="42"/>
      <c r="E2" s="42"/>
      <c r="F2" s="42"/>
      <c r="G2" s="42"/>
      <c r="H2" s="42"/>
      <c r="I2" s="42"/>
      <c r="J2" s="42"/>
      <c r="K2" s="42"/>
    </row>
    <row r="3" spans="1:11" x14ac:dyDescent="0.25">
      <c r="A3" s="42"/>
      <c r="B3" s="42"/>
      <c r="C3" s="42"/>
      <c r="D3" s="42"/>
      <c r="E3" s="42"/>
      <c r="F3" s="42"/>
      <c r="G3" s="42"/>
      <c r="H3" s="42"/>
      <c r="I3" s="42"/>
      <c r="J3" s="42"/>
      <c r="K3" s="42"/>
    </row>
    <row r="4" spans="1:11" ht="15.95" customHeight="1" thickBot="1" x14ac:dyDescent="0.3">
      <c r="A4" s="7"/>
      <c r="B4" s="7"/>
      <c r="C4" s="7"/>
      <c r="D4" s="7"/>
      <c r="E4" s="7"/>
      <c r="F4" s="7"/>
      <c r="G4" s="7"/>
      <c r="H4" s="7"/>
      <c r="I4" s="7"/>
      <c r="J4" s="7"/>
    </row>
    <row r="5" spans="1:11" ht="48" customHeight="1" x14ac:dyDescent="0.25">
      <c r="A5" s="86" t="s">
        <v>455</v>
      </c>
      <c r="B5" s="72"/>
      <c r="C5" s="70" t="s">
        <v>456</v>
      </c>
      <c r="D5" s="71"/>
      <c r="E5" s="72"/>
      <c r="F5" s="70" t="s">
        <v>457</v>
      </c>
      <c r="G5" s="71"/>
      <c r="H5" s="72"/>
      <c r="I5" s="70" t="s">
        <v>458</v>
      </c>
      <c r="J5" s="72"/>
      <c r="K5" s="9" t="s">
        <v>459</v>
      </c>
    </row>
    <row r="6" spans="1:11" ht="48.95" customHeight="1" x14ac:dyDescent="0.25">
      <c r="A6" s="63" t="s">
        <v>475</v>
      </c>
      <c r="B6" s="47"/>
      <c r="C6" s="75" t="s">
        <v>475</v>
      </c>
      <c r="D6" s="62"/>
      <c r="E6" s="47"/>
      <c r="F6" s="75" t="s">
        <v>475</v>
      </c>
      <c r="G6" s="62"/>
      <c r="H6" s="47"/>
      <c r="I6" s="75" t="s">
        <v>475</v>
      </c>
      <c r="J6" s="47"/>
      <c r="K6" s="34" t="s">
        <v>475</v>
      </c>
    </row>
    <row r="7" spans="1:11" ht="48.95" customHeight="1" x14ac:dyDescent="0.25">
      <c r="A7" s="65"/>
      <c r="B7" s="47"/>
      <c r="C7" s="64"/>
      <c r="D7" s="62"/>
      <c r="E7" s="47"/>
      <c r="F7" s="64"/>
      <c r="G7" s="62"/>
      <c r="H7" s="47"/>
      <c r="I7" s="64"/>
      <c r="J7" s="47"/>
      <c r="K7" s="17"/>
    </row>
    <row r="8" spans="1:11" ht="48.95" customHeight="1" x14ac:dyDescent="0.25">
      <c r="A8" s="65"/>
      <c r="B8" s="47"/>
      <c r="C8" s="64"/>
      <c r="D8" s="62"/>
      <c r="E8" s="47"/>
      <c r="F8" s="64"/>
      <c r="G8" s="62"/>
      <c r="H8" s="47"/>
      <c r="I8" s="64"/>
      <c r="J8" s="47"/>
      <c r="K8" s="17"/>
    </row>
    <row r="9" spans="1:11" ht="48.95" customHeight="1" x14ac:dyDescent="0.25">
      <c r="A9" s="65"/>
      <c r="B9" s="47"/>
      <c r="C9" s="64"/>
      <c r="D9" s="62"/>
      <c r="E9" s="47"/>
      <c r="F9" s="64"/>
      <c r="G9" s="62"/>
      <c r="H9" s="47"/>
      <c r="I9" s="64"/>
      <c r="J9" s="47"/>
      <c r="K9" s="17"/>
    </row>
    <row r="10" spans="1:11" ht="48.95" customHeight="1" x14ac:dyDescent="0.25">
      <c r="A10" s="65"/>
      <c r="B10" s="47"/>
      <c r="C10" s="64"/>
      <c r="D10" s="62"/>
      <c r="E10" s="47"/>
      <c r="F10" s="64"/>
      <c r="G10" s="62"/>
      <c r="H10" s="47"/>
      <c r="I10" s="64"/>
      <c r="J10" s="47"/>
      <c r="K10" s="17"/>
    </row>
    <row r="11" spans="1:11" ht="48.95" customHeight="1" x14ac:dyDescent="0.25">
      <c r="A11" s="65"/>
      <c r="B11" s="47"/>
      <c r="C11" s="64"/>
      <c r="D11" s="62"/>
      <c r="E11" s="47"/>
      <c r="F11" s="64"/>
      <c r="G11" s="62"/>
      <c r="H11" s="47"/>
      <c r="I11" s="64"/>
      <c r="J11" s="47"/>
      <c r="K11" s="17"/>
    </row>
    <row r="12" spans="1:11" ht="48.95" customHeight="1" x14ac:dyDescent="0.25">
      <c r="A12" s="65"/>
      <c r="B12" s="47"/>
      <c r="C12" s="64"/>
      <c r="D12" s="62"/>
      <c r="E12" s="47"/>
      <c r="F12" s="64"/>
      <c r="G12" s="62"/>
      <c r="H12" s="47"/>
      <c r="I12" s="64"/>
      <c r="J12" s="47"/>
      <c r="K12" s="17"/>
    </row>
    <row r="13" spans="1:11" ht="48.95" customHeight="1" x14ac:dyDescent="0.25">
      <c r="A13" s="65"/>
      <c r="B13" s="47"/>
      <c r="C13" s="64"/>
      <c r="D13" s="62"/>
      <c r="E13" s="47"/>
      <c r="F13" s="64"/>
      <c r="G13" s="62"/>
      <c r="H13" s="47"/>
      <c r="I13" s="64"/>
      <c r="J13" s="47"/>
      <c r="K13" s="17"/>
    </row>
    <row r="14" spans="1:11" ht="48.95" customHeight="1" x14ac:dyDescent="0.25">
      <c r="A14" s="65"/>
      <c r="B14" s="47"/>
      <c r="C14" s="64"/>
      <c r="D14" s="62"/>
      <c r="E14" s="47"/>
      <c r="F14" s="64"/>
      <c r="G14" s="62"/>
      <c r="H14" s="47"/>
      <c r="I14" s="64"/>
      <c r="J14" s="47"/>
      <c r="K14" s="17"/>
    </row>
    <row r="15" spans="1:11" ht="48" customHeight="1" thickBot="1" x14ac:dyDescent="0.3">
      <c r="A15" s="91"/>
      <c r="B15" s="79"/>
      <c r="C15" s="84"/>
      <c r="D15" s="78"/>
      <c r="E15" s="79"/>
      <c r="F15" s="84"/>
      <c r="G15" s="78"/>
      <c r="H15" s="79"/>
      <c r="I15" s="84"/>
      <c r="J15" s="79"/>
      <c r="K15" s="18"/>
    </row>
    <row r="16" spans="1:11" ht="18.95" customHeight="1" x14ac:dyDescent="0.25">
      <c r="A16" s="10"/>
      <c r="B16" s="10"/>
      <c r="C16" s="10"/>
      <c r="D16" s="10"/>
      <c r="E16" s="10"/>
      <c r="F16" s="10"/>
      <c r="G16" s="10"/>
      <c r="H16" s="10"/>
      <c r="I16" s="10"/>
      <c r="J16" s="10"/>
      <c r="K16" s="11"/>
    </row>
    <row r="17" spans="1:11" ht="48.95" customHeight="1" x14ac:dyDescent="0.25">
      <c r="A17" s="74" t="s">
        <v>460</v>
      </c>
      <c r="B17" s="42"/>
      <c r="C17" s="42"/>
      <c r="D17" s="42"/>
      <c r="E17" s="42"/>
      <c r="F17" s="42"/>
      <c r="G17" s="42"/>
      <c r="H17" s="42"/>
      <c r="I17" s="42"/>
      <c r="J17" s="42"/>
      <c r="K17" s="42"/>
    </row>
    <row r="18" spans="1:11" ht="15.95" customHeight="1" thickBot="1" x14ac:dyDescent="0.3">
      <c r="A18" s="10"/>
      <c r="B18" s="10"/>
      <c r="C18" s="10"/>
      <c r="D18" s="10"/>
      <c r="E18" s="10"/>
      <c r="F18" s="10"/>
      <c r="G18" s="10"/>
      <c r="H18" s="10"/>
      <c r="I18" s="10"/>
      <c r="J18" s="10"/>
      <c r="K18" s="11"/>
    </row>
    <row r="19" spans="1:11" ht="48.95" customHeight="1" x14ac:dyDescent="0.25">
      <c r="A19" s="86" t="s">
        <v>30</v>
      </c>
      <c r="B19" s="72"/>
      <c r="C19" s="70" t="s">
        <v>456</v>
      </c>
      <c r="D19" s="71"/>
      <c r="E19" s="72"/>
      <c r="F19" s="70" t="s">
        <v>461</v>
      </c>
      <c r="G19" s="71"/>
      <c r="H19" s="72"/>
      <c r="I19" s="89" t="s">
        <v>458</v>
      </c>
      <c r="J19" s="90"/>
      <c r="K19" s="11"/>
    </row>
    <row r="20" spans="1:11" ht="48.95" customHeight="1" x14ac:dyDescent="0.25">
      <c r="A20" s="63" t="s">
        <v>475</v>
      </c>
      <c r="B20" s="47"/>
      <c r="C20" s="75" t="s">
        <v>475</v>
      </c>
      <c r="D20" s="62"/>
      <c r="E20" s="47"/>
      <c r="F20" s="75" t="s">
        <v>475</v>
      </c>
      <c r="G20" s="62"/>
      <c r="H20" s="47"/>
      <c r="I20" s="85" t="s">
        <v>475</v>
      </c>
      <c r="J20" s="68"/>
      <c r="K20" s="11"/>
    </row>
    <row r="21" spans="1:11" ht="48.95" customHeight="1" x14ac:dyDescent="0.25">
      <c r="A21" s="65"/>
      <c r="B21" s="47"/>
      <c r="C21" s="64"/>
      <c r="D21" s="62"/>
      <c r="E21" s="47"/>
      <c r="F21" s="64"/>
      <c r="G21" s="62"/>
      <c r="H21" s="47"/>
      <c r="I21" s="69"/>
      <c r="J21" s="68"/>
      <c r="K21" s="11"/>
    </row>
    <row r="22" spans="1:11" ht="48.95" customHeight="1" x14ac:dyDescent="0.25">
      <c r="A22" s="65"/>
      <c r="B22" s="47"/>
      <c r="C22" s="64"/>
      <c r="D22" s="62"/>
      <c r="E22" s="47"/>
      <c r="F22" s="64"/>
      <c r="G22" s="62"/>
      <c r="H22" s="47"/>
      <c r="I22" s="69"/>
      <c r="J22" s="68"/>
      <c r="K22" s="11"/>
    </row>
    <row r="23" spans="1:11" ht="48.95" customHeight="1" x14ac:dyDescent="0.25">
      <c r="A23" s="65"/>
      <c r="B23" s="47"/>
      <c r="C23" s="64"/>
      <c r="D23" s="62"/>
      <c r="E23" s="47"/>
      <c r="F23" s="64"/>
      <c r="G23" s="62"/>
      <c r="H23" s="47"/>
      <c r="I23" s="69"/>
      <c r="J23" s="68"/>
      <c r="K23" s="11"/>
    </row>
    <row r="24" spans="1:11" ht="48.95" customHeight="1" x14ac:dyDescent="0.25">
      <c r="A24" s="65"/>
      <c r="B24" s="47"/>
      <c r="C24" s="64"/>
      <c r="D24" s="62"/>
      <c r="E24" s="47"/>
      <c r="F24" s="64"/>
      <c r="G24" s="62"/>
      <c r="H24" s="47"/>
      <c r="I24" s="69"/>
      <c r="J24" s="68"/>
      <c r="K24" s="11"/>
    </row>
    <row r="25" spans="1:11" ht="48.95" customHeight="1" x14ac:dyDescent="0.25">
      <c r="A25" s="65"/>
      <c r="B25" s="47"/>
      <c r="C25" s="64"/>
      <c r="D25" s="62"/>
      <c r="E25" s="47"/>
      <c r="F25" s="64"/>
      <c r="G25" s="62"/>
      <c r="H25" s="47"/>
      <c r="I25" s="69"/>
      <c r="J25" s="68"/>
      <c r="K25" s="11"/>
    </row>
    <row r="26" spans="1:11" ht="48.95" customHeight="1" x14ac:dyDescent="0.25">
      <c r="A26" s="65"/>
      <c r="B26" s="47"/>
      <c r="C26" s="64"/>
      <c r="D26" s="62"/>
      <c r="E26" s="47"/>
      <c r="F26" s="64"/>
      <c r="G26" s="62"/>
      <c r="H26" s="47"/>
      <c r="I26" s="69"/>
      <c r="J26" s="68"/>
      <c r="K26" s="11"/>
    </row>
    <row r="27" spans="1:11" ht="48.95" customHeight="1" x14ac:dyDescent="0.25">
      <c r="A27" s="65"/>
      <c r="B27" s="47"/>
      <c r="C27" s="64"/>
      <c r="D27" s="62"/>
      <c r="E27" s="47"/>
      <c r="F27" s="64"/>
      <c r="G27" s="62"/>
      <c r="H27" s="47"/>
      <c r="I27" s="69"/>
      <c r="J27" s="68"/>
      <c r="K27" s="11"/>
    </row>
    <row r="28" spans="1:11" ht="48.95" customHeight="1" x14ac:dyDescent="0.25">
      <c r="A28" s="65"/>
      <c r="B28" s="47"/>
      <c r="C28" s="64"/>
      <c r="D28" s="62"/>
      <c r="E28" s="47"/>
      <c r="F28" s="64"/>
      <c r="G28" s="62"/>
      <c r="H28" s="47"/>
      <c r="I28" s="69"/>
      <c r="J28" s="68"/>
      <c r="K28" s="11"/>
    </row>
    <row r="29" spans="1:11" ht="48.95" customHeight="1" x14ac:dyDescent="0.25">
      <c r="A29" s="65"/>
      <c r="B29" s="47"/>
      <c r="C29" s="64"/>
      <c r="D29" s="62"/>
      <c r="E29" s="47"/>
      <c r="F29" s="64"/>
      <c r="G29" s="62"/>
      <c r="H29" s="47"/>
      <c r="I29" s="69"/>
      <c r="J29" s="68"/>
      <c r="K29" s="11"/>
    </row>
    <row r="31" spans="1:11" ht="33" customHeight="1" x14ac:dyDescent="0.25">
      <c r="A31" s="76"/>
      <c r="B31" s="42"/>
      <c r="C31" s="42"/>
      <c r="D31" s="42"/>
      <c r="E31" s="42"/>
      <c r="F31" s="42"/>
      <c r="G31" s="42"/>
      <c r="H31" s="42"/>
      <c r="I31" s="42"/>
      <c r="J31" s="42"/>
    </row>
    <row r="33" spans="1:10" ht="15.95" customHeight="1" x14ac:dyDescent="0.25">
      <c r="A33" s="88" t="s">
        <v>462</v>
      </c>
      <c r="B33" s="42"/>
      <c r="C33" s="42"/>
      <c r="D33" s="42"/>
      <c r="E33" s="42"/>
      <c r="F33" s="42"/>
      <c r="G33" s="42"/>
      <c r="H33" s="42"/>
      <c r="I33" s="42"/>
      <c r="J33" s="42"/>
    </row>
    <row r="34" spans="1:10" ht="15.95" customHeight="1" thickBot="1" x14ac:dyDescent="0.3"/>
    <row r="35" spans="1:10" ht="15.95" customHeight="1" x14ac:dyDescent="0.25">
      <c r="A35" s="8" t="s">
        <v>29</v>
      </c>
      <c r="B35" s="92" t="s">
        <v>463</v>
      </c>
      <c r="C35" s="71"/>
      <c r="D35" s="71"/>
      <c r="E35" s="71"/>
      <c r="F35" s="71"/>
      <c r="G35" s="72"/>
      <c r="H35" s="93" t="s">
        <v>464</v>
      </c>
      <c r="I35" s="71"/>
      <c r="J35" s="90"/>
    </row>
    <row r="36" spans="1:10" ht="48" customHeight="1" x14ac:dyDescent="0.25">
      <c r="A36" s="19" t="s">
        <v>465</v>
      </c>
      <c r="B36" s="66" t="s">
        <v>466</v>
      </c>
      <c r="C36" s="62"/>
      <c r="D36" s="62"/>
      <c r="E36" s="62"/>
      <c r="F36" s="62"/>
      <c r="G36" s="47"/>
      <c r="H36" s="67" t="s">
        <v>518</v>
      </c>
      <c r="I36" s="62"/>
      <c r="J36" s="68"/>
    </row>
    <row r="37" spans="1:10" ht="48" customHeight="1" x14ac:dyDescent="0.25">
      <c r="A37" s="19" t="s">
        <v>467</v>
      </c>
      <c r="B37" s="66" t="s">
        <v>468</v>
      </c>
      <c r="C37" s="62"/>
      <c r="D37" s="62"/>
      <c r="E37" s="62"/>
      <c r="F37" s="62"/>
      <c r="G37" s="47"/>
      <c r="H37" s="67" t="s">
        <v>514</v>
      </c>
      <c r="I37" s="62"/>
      <c r="J37" s="68"/>
    </row>
    <row r="38" spans="1:10" ht="48" customHeight="1" x14ac:dyDescent="0.25">
      <c r="A38" s="19" t="s">
        <v>469</v>
      </c>
      <c r="B38" s="66" t="s">
        <v>470</v>
      </c>
      <c r="C38" s="62"/>
      <c r="D38" s="62"/>
      <c r="E38" s="62"/>
      <c r="F38" s="62"/>
      <c r="G38" s="47"/>
      <c r="H38" s="67" t="s">
        <v>518</v>
      </c>
      <c r="I38" s="62"/>
      <c r="J38" s="68"/>
    </row>
    <row r="39" spans="1:10" ht="48" customHeight="1" x14ac:dyDescent="0.25">
      <c r="A39" s="20">
        <v>4</v>
      </c>
      <c r="B39" s="61" t="s">
        <v>520</v>
      </c>
      <c r="C39" s="62"/>
      <c r="D39" s="62"/>
      <c r="E39" s="62"/>
      <c r="F39" s="62"/>
      <c r="G39" s="47"/>
      <c r="H39" s="73" t="s">
        <v>514</v>
      </c>
      <c r="I39" s="62"/>
      <c r="J39" s="68"/>
    </row>
    <row r="40" spans="1:10" ht="48" customHeight="1" x14ac:dyDescent="0.25">
      <c r="A40" s="20">
        <v>5</v>
      </c>
      <c r="B40" s="61" t="s">
        <v>521</v>
      </c>
      <c r="C40" s="62"/>
      <c r="D40" s="62"/>
      <c r="E40" s="62"/>
      <c r="F40" s="62"/>
      <c r="G40" s="47"/>
      <c r="H40" s="73" t="s">
        <v>514</v>
      </c>
      <c r="I40" s="62"/>
      <c r="J40" s="68"/>
    </row>
    <row r="41" spans="1:10" ht="48" customHeight="1" x14ac:dyDescent="0.25">
      <c r="A41" s="20">
        <v>6</v>
      </c>
      <c r="B41" s="61" t="s">
        <v>519</v>
      </c>
      <c r="C41" s="62"/>
      <c r="D41" s="62"/>
      <c r="E41" s="62"/>
      <c r="F41" s="62"/>
      <c r="G41" s="47"/>
      <c r="H41" s="73" t="s">
        <v>514</v>
      </c>
      <c r="I41" s="62"/>
      <c r="J41" s="68"/>
    </row>
    <row r="42" spans="1:10" ht="48" customHeight="1" x14ac:dyDescent="0.25">
      <c r="A42" s="20">
        <v>7</v>
      </c>
      <c r="B42" s="61" t="s">
        <v>515</v>
      </c>
      <c r="C42" s="62"/>
      <c r="D42" s="62"/>
      <c r="E42" s="62"/>
      <c r="F42" s="62"/>
      <c r="G42" s="47"/>
      <c r="H42" s="73" t="s">
        <v>514</v>
      </c>
      <c r="I42" s="62"/>
      <c r="J42" s="68"/>
    </row>
    <row r="43" spans="1:10" ht="48" customHeight="1" x14ac:dyDescent="0.25">
      <c r="A43" s="20">
        <v>8</v>
      </c>
      <c r="B43" s="61" t="s">
        <v>517</v>
      </c>
      <c r="C43" s="62"/>
      <c r="D43" s="62"/>
      <c r="E43" s="62"/>
      <c r="F43" s="62"/>
      <c r="G43" s="47"/>
      <c r="H43" s="73" t="s">
        <v>514</v>
      </c>
      <c r="I43" s="62"/>
      <c r="J43" s="68"/>
    </row>
    <row r="44" spans="1:10" ht="48" customHeight="1" x14ac:dyDescent="0.25">
      <c r="A44" s="20"/>
      <c r="B44" s="61"/>
      <c r="C44" s="62"/>
      <c r="D44" s="62"/>
      <c r="E44" s="62"/>
      <c r="F44" s="62"/>
      <c r="G44" s="47"/>
      <c r="H44" s="73"/>
      <c r="I44" s="62"/>
      <c r="J44" s="68"/>
    </row>
    <row r="45" spans="1:10" ht="48" customHeight="1" x14ac:dyDescent="0.25">
      <c r="A45" s="20"/>
      <c r="B45" s="61"/>
      <c r="C45" s="62"/>
      <c r="D45" s="62"/>
      <c r="E45" s="62"/>
      <c r="F45" s="62"/>
      <c r="G45" s="47"/>
      <c r="H45" s="73"/>
      <c r="I45" s="62"/>
      <c r="J45" s="68"/>
    </row>
    <row r="46" spans="1:10" ht="48.95" customHeight="1" thickBot="1" x14ac:dyDescent="0.3">
      <c r="A46" s="21"/>
      <c r="B46" s="77"/>
      <c r="C46" s="78"/>
      <c r="D46" s="78"/>
      <c r="E46" s="78"/>
      <c r="F46" s="78"/>
      <c r="G46" s="79"/>
      <c r="H46" s="80"/>
      <c r="I46" s="81"/>
      <c r="J46" s="82"/>
    </row>
    <row r="48" spans="1:10" ht="102" customHeight="1" x14ac:dyDescent="0.25">
      <c r="A48" s="76" t="s">
        <v>471</v>
      </c>
      <c r="B48" s="42"/>
      <c r="C48" s="42"/>
      <c r="D48" s="42"/>
      <c r="E48" s="42"/>
      <c r="F48" s="42"/>
      <c r="G48" s="42"/>
      <c r="H48" s="42"/>
      <c r="I48" s="42"/>
      <c r="J48" s="42"/>
    </row>
    <row r="51" spans="1:10" x14ac:dyDescent="0.25">
      <c r="A51" s="83" t="s">
        <v>472</v>
      </c>
      <c r="B51" s="42"/>
      <c r="C51" s="42"/>
      <c r="D51" s="42"/>
      <c r="E51" s="87"/>
      <c r="F51" s="42"/>
      <c r="G51" s="42"/>
      <c r="H51" s="42"/>
      <c r="I51" s="42"/>
      <c r="J51" s="42"/>
    </row>
    <row r="53" spans="1:10" x14ac:dyDescent="0.25">
      <c r="A53" s="83" t="s">
        <v>473</v>
      </c>
      <c r="B53" s="42"/>
      <c r="C53" s="42"/>
      <c r="D53" s="42"/>
      <c r="E53" s="87" t="s">
        <v>476</v>
      </c>
      <c r="F53" s="42"/>
      <c r="G53" s="42"/>
      <c r="H53" s="42"/>
      <c r="I53" s="42"/>
      <c r="J53" s="42"/>
    </row>
    <row r="100" spans="1:1" ht="15.75" x14ac:dyDescent="0.25">
      <c r="A100" t="s">
        <v>474</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cp:lastPrinted>2025-08-12T16:28:04Z</cp:lastPrinted>
  <dcterms:created xsi:type="dcterms:W3CDTF">2023-04-04T12:16:45Z</dcterms:created>
  <dcterms:modified xsi:type="dcterms:W3CDTF">2025-08-18T11:06:00Z</dcterms:modified>
</cp:coreProperties>
</file>