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60" yWindow="405" windowWidth="19440" windowHeight="11040"/>
  </bookViews>
  <sheets>
    <sheet name="Sheet1" sheetId="1" r:id="rId1"/>
    <sheet name="Sheet2" sheetId="2" r:id="rId2"/>
    <sheet name="Sheet3" sheetId="3" r:id="rId3"/>
    <sheet name="Sheet4" sheetId="4" r:id="rId4"/>
  </sheets>
  <calcPr calcId="125725"/>
</workbook>
</file>

<file path=xl/calcChain.xml><?xml version="1.0" encoding="utf-8"?>
<calcChain xmlns="http://schemas.openxmlformats.org/spreadsheetml/2006/main">
  <c r="I183" i="1"/>
  <c r="J182"/>
  <c r="K182" s="1"/>
  <c r="J183"/>
  <c r="K183" s="1"/>
  <c r="J184"/>
  <c r="K184" s="1"/>
  <c r="J185"/>
  <c r="K185" s="1"/>
  <c r="J181"/>
  <c r="K181" s="1"/>
  <c r="I182"/>
  <c r="I184"/>
  <c r="I185"/>
  <c r="I181"/>
  <c r="J230"/>
  <c r="K230" s="1"/>
  <c r="J231"/>
  <c r="K231" s="1"/>
  <c r="J229"/>
  <c r="K229" s="1"/>
  <c r="I230"/>
  <c r="I231"/>
  <c r="I229"/>
  <c r="J206"/>
  <c r="K206" s="1"/>
  <c r="J207"/>
  <c r="K207" s="1"/>
  <c r="J208"/>
  <c r="K208" s="1"/>
  <c r="J213"/>
  <c r="K213" s="1"/>
  <c r="J214"/>
  <c r="K214" s="1"/>
  <c r="J221"/>
  <c r="K221" s="1"/>
  <c r="J222"/>
  <c r="K222" s="1"/>
  <c r="J228"/>
  <c r="K228" s="1"/>
  <c r="I204"/>
  <c r="J205"/>
  <c r="K205" s="1"/>
  <c r="I206"/>
  <c r="I207"/>
  <c r="I208"/>
  <c r="I213"/>
  <c r="I214"/>
  <c r="I221"/>
  <c r="I222"/>
  <c r="I228"/>
  <c r="I205"/>
  <c r="J37"/>
  <c r="J38"/>
  <c r="K38" s="1"/>
  <c r="J39"/>
  <c r="K39" s="1"/>
  <c r="J40"/>
  <c r="K40" s="1"/>
  <c r="J44"/>
  <c r="K44" s="1"/>
  <c r="J45"/>
  <c r="K45" s="1"/>
  <c r="J48"/>
  <c r="K48" s="1"/>
  <c r="J52"/>
  <c r="K52" s="1"/>
  <c r="J56"/>
  <c r="K56" s="1"/>
  <c r="J60"/>
  <c r="K60" s="1"/>
  <c r="J64"/>
  <c r="K64" s="1"/>
  <c r="J68"/>
  <c r="K68" s="1"/>
  <c r="J72"/>
  <c r="K72" s="1"/>
  <c r="J76"/>
  <c r="K76" s="1"/>
  <c r="J80"/>
  <c r="K80" s="1"/>
  <c r="J84"/>
  <c r="K84" s="1"/>
  <c r="J88"/>
  <c r="K88" s="1"/>
  <c r="J89"/>
  <c r="K89" s="1"/>
  <c r="J92"/>
  <c r="K92" s="1"/>
  <c r="J96"/>
  <c r="K96" s="1"/>
  <c r="J101"/>
  <c r="K101" s="1"/>
  <c r="J102"/>
  <c r="K102" s="1"/>
  <c r="J103"/>
  <c r="K103" s="1"/>
  <c r="J104"/>
  <c r="K104" s="1"/>
  <c r="J108"/>
  <c r="K108" s="1"/>
  <c r="J112"/>
  <c r="K112" s="1"/>
  <c r="J116"/>
  <c r="K116" s="1"/>
  <c r="J120"/>
  <c r="K120" s="1"/>
  <c r="J124"/>
  <c r="K124" s="1"/>
  <c r="J128"/>
  <c r="K128" s="1"/>
  <c r="J132"/>
  <c r="K132" s="1"/>
  <c r="J133"/>
  <c r="K133" s="1"/>
  <c r="J134"/>
  <c r="K134" s="1"/>
  <c r="J135"/>
  <c r="K135" s="1"/>
  <c r="J136"/>
  <c r="K136" s="1"/>
  <c r="J137"/>
  <c r="K137" s="1"/>
  <c r="J138"/>
  <c r="K138" s="1"/>
  <c r="J139"/>
  <c r="K139" s="1"/>
  <c r="J140"/>
  <c r="K140" s="1"/>
  <c r="J141"/>
  <c r="K141" s="1"/>
  <c r="J142"/>
  <c r="K142" s="1"/>
  <c r="J143"/>
  <c r="K143" s="1"/>
  <c r="J144"/>
  <c r="K144" s="1"/>
  <c r="J145"/>
  <c r="K145" s="1"/>
  <c r="J146"/>
  <c r="K146" s="1"/>
  <c r="J147"/>
  <c r="K147" s="1"/>
  <c r="J148"/>
  <c r="K148" s="1"/>
  <c r="J36"/>
  <c r="K36" s="1"/>
  <c r="I37"/>
  <c r="I38"/>
  <c r="I39"/>
  <c r="I40"/>
  <c r="I44"/>
  <c r="I45"/>
  <c r="I48"/>
  <c r="I52"/>
  <c r="I56"/>
  <c r="I60"/>
  <c r="I64"/>
  <c r="I68"/>
  <c r="I72"/>
  <c r="I76"/>
  <c r="I80"/>
  <c r="I84"/>
  <c r="I88"/>
  <c r="I89"/>
  <c r="I92"/>
  <c r="I96"/>
  <c r="I101"/>
  <c r="I102"/>
  <c r="I103"/>
  <c r="I104"/>
  <c r="I108"/>
  <c r="I112"/>
  <c r="I116"/>
  <c r="I120"/>
  <c r="I124"/>
  <c r="I128"/>
  <c r="I132"/>
  <c r="I133"/>
  <c r="I134"/>
  <c r="I135"/>
  <c r="I136"/>
  <c r="I137"/>
  <c r="I138"/>
  <c r="I139"/>
  <c r="I140"/>
  <c r="I141"/>
  <c r="I142"/>
  <c r="I143"/>
  <c r="I144"/>
  <c r="I145"/>
  <c r="I146"/>
  <c r="I147"/>
  <c r="I148"/>
  <c r="I36"/>
  <c r="K186" l="1"/>
  <c r="J186"/>
  <c r="J232"/>
  <c r="K232" s="1"/>
  <c r="J149"/>
  <c r="K37"/>
  <c r="K149" s="1"/>
  <c r="N223"/>
  <c r="C223"/>
  <c r="C209" l="1"/>
  <c r="C215"/>
  <c r="C205"/>
  <c r="C40"/>
  <c r="N40" s="1"/>
  <c r="C44"/>
  <c r="N44" s="1"/>
  <c r="C48"/>
  <c r="C52"/>
  <c r="N52" s="1"/>
  <c r="C56"/>
  <c r="N56" s="1"/>
  <c r="C60"/>
  <c r="N60" s="1"/>
  <c r="C64"/>
  <c r="N64" s="1"/>
  <c r="C68"/>
  <c r="N68" s="1"/>
  <c r="C72"/>
  <c r="N72" s="1"/>
  <c r="C76"/>
  <c r="N76" s="1"/>
  <c r="C80"/>
  <c r="N80" s="1"/>
  <c r="C84"/>
  <c r="N84" s="1"/>
  <c r="C88"/>
  <c r="N88" s="1"/>
  <c r="C92"/>
  <c r="N92" s="1"/>
  <c r="C96"/>
  <c r="N96" s="1"/>
  <c r="C100"/>
  <c r="N100" s="1"/>
  <c r="C104"/>
  <c r="N104" s="1"/>
  <c r="C108"/>
  <c r="N108" s="1"/>
  <c r="C112"/>
  <c r="N112" s="1"/>
  <c r="C116"/>
  <c r="N116" s="1"/>
  <c r="C120"/>
  <c r="N120" s="1"/>
  <c r="C124"/>
  <c r="N124" s="1"/>
  <c r="C128"/>
  <c r="N128" s="1"/>
  <c r="C132"/>
  <c r="N132" s="1"/>
  <c r="C180"/>
  <c r="C36"/>
  <c r="N36" s="1"/>
  <c r="N209"/>
  <c r="N215"/>
  <c r="N205"/>
  <c r="N180"/>
  <c r="N48"/>
</calcChain>
</file>

<file path=xl/sharedStrings.xml><?xml version="1.0" encoding="utf-8"?>
<sst xmlns="http://schemas.openxmlformats.org/spreadsheetml/2006/main" count="916" uniqueCount="617">
  <si>
    <r>
      <rPr>
        <b/>
        <sz val="14"/>
        <color indexed="8"/>
        <rFont val="Times New Roman"/>
        <family val="1"/>
        <charset val="186"/>
      </rPr>
      <t>PASIŪLYMAS
DĖL LABORATORINIŲ REAGENTŲ PIRKIMO</t>
    </r>
    <r>
      <rPr>
        <sz val="12"/>
        <color indexed="8"/>
        <rFont val="Calibri"/>
        <family val="2"/>
      </rPr>
      <t xml:space="preserve">
____________ Nr.______
(Data)
 (Sudarymo vieta)
</t>
    </r>
  </si>
  <si>
    <t>Tiekėjo pavadinimas /Jeigu dalyvauja ūkio subjektų grupė, surašomi visi dalyvių pavadinimai</t>
  </si>
  <si>
    <t xml:space="preserve">Už pasiūlymą atsakingo asmens vardas, pavardė </t>
  </si>
  <si>
    <t>Tiekėjo adresas /Jeigu dalyvauja ūkio subjektų grupė, surašomi visi dalyvių adresai/</t>
  </si>
  <si>
    <t>Telefono numeris</t>
  </si>
  <si>
    <t>El. pašto adresas</t>
  </si>
  <si>
    <t>Įmonės kodas</t>
  </si>
  <si>
    <t>PVM kodas</t>
  </si>
  <si>
    <t>Bankas ir sąskaitos numeris</t>
  </si>
  <si>
    <t>Už Pardavėjo sutartinių įsipareigojimų vykdymą atsakingas asmuo (pareigos, vardas, pavardė, tel., el. paštas)</t>
  </si>
  <si>
    <t xml:space="preserve">Šiuo pasiūlymu pažymime, kad sutinkame su visomis pirkimo sąlygomis, nustatytomis:
1) atviro konkurso skelbime, paskelbtame Centrinėje Viešųjų pirkimų informacinėje sistemoje;
2) kituose pirkimo dokumentuose (jų paaiškinimuose, papildymuose).
</t>
  </si>
  <si>
    <t>3)* Vykdant sutartį, pasitelksime šiuos paslaugų subteikėjus:</t>
  </si>
  <si>
    <t>Subtiekėjo pavadinimas</t>
  </si>
  <si>
    <t>Rekvizitai</t>
  </si>
  <si>
    <t>*Pildyti tuomet, jei sutarties vykdymui bus pasitelkti subtiekėjai.</t>
  </si>
  <si>
    <t>Subtiekėjų ir subteikėjų nurodymas nekeičia mūsų, kaip pagrindinio tiekėjo atsakomybės dėl numatomos sudaryti pirkimo sutarties įvykdymo.</t>
  </si>
  <si>
    <t>Eil.Nr.</t>
  </si>
  <si>
    <t>1 DALIS</t>
  </si>
  <si>
    <t xml:space="preserve">Eil. Nr. </t>
  </si>
  <si>
    <t>Tyrimų/ diagnostinių reagentų, papildomų tyrimo priemonių pavadinimas</t>
  </si>
  <si>
    <t>Pakuotės talpa</t>
  </si>
  <si>
    <t>Techniniai ir kokybiniai reikalavimai tyrimams</t>
  </si>
  <si>
    <t>Siūlomos pakuotės kaina Eur  
be PVM</t>
  </si>
  <si>
    <t>PVM tarifas</t>
  </si>
  <si>
    <t>Siūlomos pakuotės kaina Eur  
su PVM</t>
  </si>
  <si>
    <t>Viso prašomo kiekio suma Eur be PVM</t>
  </si>
  <si>
    <t>Gamintojas, 
komercinis 
prekės 
pavadinimas</t>
  </si>
  <si>
    <t>TECHNINĖ SPECIFIKACIJA</t>
  </si>
  <si>
    <t>Reikalaujami techniniai parametrai</t>
  </si>
  <si>
    <t>2.1.</t>
  </si>
  <si>
    <t>2 DALIS</t>
  </si>
  <si>
    <t>Preliminarus tyrimų/ matavimo vienetų skaičius per 12 mėn.</t>
  </si>
  <si>
    <t>Techninė priežiūra</t>
  </si>
  <si>
    <t xml:space="preserve">Bendra pasiūlymo kaina turi būti nurodyta dviejų skaičių po kablelio tikslumu. Siekiant išvengti apskaičiavimo klaidų, vienetų kainos gali būti nurodomos iki 4 skaičių po kablelio tikslumu.
Svarbu! Sudarius sutartį, PVM sąskaita faktūra privalės būti išrašoma pasiūlyme nurodytu firminiu prekės pavadinimu arba pasiūlyme nurodytu jo sutrumpinimu , o kaina turės būti nurodoma tiek skaičių po kablelio, kiek buvo pateikta pasiūlyme.
</t>
  </si>
  <si>
    <t xml:space="preserve">Į šią sumą įeina visos išlaidos ir visi mokesčiai, taip pat ir PVM.
Tais atvejais, kai pagal galiojančius teisės aktus tiekėjui nereikia mokėti PVM, jis nurodo priežastis, dėl kurių PVM nemoka.
</t>
  </si>
  <si>
    <t>Kartu su pasiūlymu pateikiami šie dokumentai:</t>
  </si>
  <si>
    <t>Pateiktų dokumentų pavadinimas</t>
  </si>
  <si>
    <t>Dokumento puslapių skaičius</t>
  </si>
  <si>
    <t>Pasiūlymas galioja iki termino, nustatyto pirkimo dokumentuose.</t>
  </si>
  <si>
    <t>____________________________</t>
  </si>
  <si>
    <t>(Tiekėjo arba jo įgalioto asmens pareigų pavadinimas)</t>
  </si>
  <si>
    <t xml:space="preserve">                  (parašas)</t>
  </si>
  <si>
    <t>(Vardas ir pavardė)</t>
  </si>
  <si>
    <t>___________________________________________</t>
  </si>
  <si>
    <t>Maksimalus, galimas išpirkti tyrimų skaičius per 36 mėn.</t>
  </si>
  <si>
    <t>Tiekiamos prekės, apimtis Eur arba %</t>
  </si>
  <si>
    <t>1. Reagentai ir papildomos priemonės klinikinės chemijos tyrimams automatiniam biocheminiam analizatoriui, įsigyjamam panaudos būdu, ir jo techninė priežiūra</t>
  </si>
  <si>
    <t>Albuminas</t>
  </si>
  <si>
    <t>Bromkrezolio žaliojo metodas.</t>
  </si>
  <si>
    <t>Bendrasis baltymas</t>
  </si>
  <si>
    <t>C reaktyvusis baltymas</t>
  </si>
  <si>
    <t>Šarminė fosfatazė</t>
  </si>
  <si>
    <t>Alaninaminotransferazė (ALT)</t>
  </si>
  <si>
    <t>Pankreatinė amilazė</t>
  </si>
  <si>
    <t>Aspartataminotransferazė (AST)</t>
  </si>
  <si>
    <t>Laktatdehidrogenazė</t>
  </si>
  <si>
    <t>Gama glutamiltransferazė (GGT)</t>
  </si>
  <si>
    <t>Bilirubinas, bendrasis</t>
  </si>
  <si>
    <t>Bilirubinas, tiesioginis</t>
  </si>
  <si>
    <t>DTL cholesterolis</t>
  </si>
  <si>
    <t>MTL cholesterolis</t>
  </si>
  <si>
    <t>Trigliceridai</t>
  </si>
  <si>
    <r>
      <t>Elektrolitai (Na</t>
    </r>
    <r>
      <rPr>
        <vertAlign val="superscript"/>
        <sz val="10"/>
        <color theme="1"/>
        <rFont val="Times New Roman"/>
        <family val="1"/>
        <charset val="186"/>
      </rPr>
      <t>+</t>
    </r>
    <r>
      <rPr>
        <sz val="10"/>
        <color theme="1"/>
        <rFont val="Times New Roman"/>
        <family val="1"/>
        <charset val="186"/>
      </rPr>
      <t>, K</t>
    </r>
    <r>
      <rPr>
        <vertAlign val="superscript"/>
        <sz val="10"/>
        <color theme="1"/>
        <rFont val="Times New Roman"/>
        <family val="1"/>
        <charset val="186"/>
      </rPr>
      <t>+</t>
    </r>
    <r>
      <rPr>
        <sz val="10"/>
        <color theme="1"/>
        <rFont val="Times New Roman"/>
        <family val="1"/>
        <charset val="186"/>
      </rPr>
      <t>,Cl</t>
    </r>
    <r>
      <rPr>
        <vertAlign val="superscript"/>
        <sz val="10"/>
        <color theme="1"/>
        <rFont val="Times New Roman"/>
        <family val="1"/>
        <charset val="186"/>
      </rPr>
      <t>-</t>
    </r>
    <r>
      <rPr>
        <sz val="10"/>
        <color theme="1"/>
        <rFont val="Times New Roman"/>
        <family val="1"/>
        <charset val="186"/>
      </rPr>
      <t>)</t>
    </r>
  </si>
  <si>
    <t>Kreatininas</t>
  </si>
  <si>
    <t>Šlapalas</t>
  </si>
  <si>
    <t>Šlapimo rūgštis</t>
  </si>
  <si>
    <t>Geležis</t>
  </si>
  <si>
    <t>Magnis</t>
  </si>
  <si>
    <t>Fosforas, neorganinis</t>
  </si>
  <si>
    <t>Gliukozė</t>
  </si>
  <si>
    <t>Vankomicinas</t>
  </si>
  <si>
    <t>Biureto metodas.</t>
  </si>
  <si>
    <t xml:space="preserve">Imunoturbidimetrinis metodas. </t>
  </si>
  <si>
    <t>Metodas atliekamas pagal IFCC rekomendacijas.</t>
  </si>
  <si>
    <t>IFCC metodu paremtas kolorimetrinis metodas.</t>
  </si>
  <si>
    <t>Tyrimo metodas paremtas IFCC rekomenduojama negrįžtama reakcija, kurios metu mėginio LDH katalizuoja laktato virtimą piruvatu.</t>
  </si>
  <si>
    <t>Mėginio GGT katalizuoja gama glutamil grupės perkėlimą nuo L-gama glutamil-3-karboksi-4-nitroanilido.</t>
  </si>
  <si>
    <t>Metodas paremtas diazo reakcija.</t>
  </si>
  <si>
    <t>Išmatuojamas tiesiogiai..</t>
  </si>
  <si>
    <t>Išmatuojamas tiesiogiai.</t>
  </si>
  <si>
    <t xml:space="preserve">Tiesioginis jonams selektyvių elektrodų (ISE) metodas. </t>
  </si>
  <si>
    <t>Metodas paremtas kreatininazės katalizuojama kreatinino hidrolize iki kreatino. Matavimo atkartojamumui neturi reikšmingo poveikio gelta (konjuguoto ir nekonjuguoto bilirubino koncentracija iki ne mažiau kaip 300 µmol/l) ir lipemija, esant lipemijos indeksui ne mažesniam kaip 1000.</t>
  </si>
  <si>
    <t>Metodas paremtas ureazės katalizuojama šlapalo hidrolize iki amoniako ir anglies dioksido.</t>
  </si>
  <si>
    <t>Metodas paremtas urikazės dalyvavimu reakcijoje.</t>
  </si>
  <si>
    <t>Fereno metodas.</t>
  </si>
  <si>
    <t>Kolorimetrinis, naudojant chorofosfanazą III.</t>
  </si>
  <si>
    <t>Metodas paremtas fosfomolibdato susidarymu.</t>
  </si>
  <si>
    <t>Metodas paremtas heksokinazės dalyvavimu reakcijoje.</t>
  </si>
  <si>
    <t>Turi būti pateikiamos terapinės koncentracijos normos ribos.</t>
  </si>
  <si>
    <t>1.2</t>
  </si>
  <si>
    <t>1.1</t>
  </si>
  <si>
    <t>Viso prašomo kiekio suma Eur su PVM</t>
  </si>
  <si>
    <t>1 pirkimo dalies kaina</t>
  </si>
  <si>
    <t>1.1.1</t>
  </si>
  <si>
    <t>1.2.1</t>
  </si>
  <si>
    <t>1.3</t>
  </si>
  <si>
    <t>1.3.1</t>
  </si>
  <si>
    <t>1.4</t>
  </si>
  <si>
    <t>1.4.1</t>
  </si>
  <si>
    <t>1.5</t>
  </si>
  <si>
    <t>1.5.1</t>
  </si>
  <si>
    <t>1.6</t>
  </si>
  <si>
    <t>1.6.1</t>
  </si>
  <si>
    <t>1.7</t>
  </si>
  <si>
    <t>1.7.1</t>
  </si>
  <si>
    <t>Gamintojas, komercinis prekės pavadinimas, katalogo Nr., nuoroda į gamintojo katalogo puslapį</t>
  </si>
  <si>
    <t>1.8</t>
  </si>
  <si>
    <t>1.8.1</t>
  </si>
  <si>
    <t>1.9</t>
  </si>
  <si>
    <t>1.9.1</t>
  </si>
  <si>
    <t>1.10</t>
  </si>
  <si>
    <t>1.10.1</t>
  </si>
  <si>
    <t>1.11</t>
  </si>
  <si>
    <t>1.11.1</t>
  </si>
  <si>
    <t>1.12</t>
  </si>
  <si>
    <t>1.12.1</t>
  </si>
  <si>
    <t>1.13</t>
  </si>
  <si>
    <t>1.13.1</t>
  </si>
  <si>
    <t>1.14</t>
  </si>
  <si>
    <t>1.14.1</t>
  </si>
  <si>
    <t>1.15</t>
  </si>
  <si>
    <t>1.15.1</t>
  </si>
  <si>
    <t>1.16</t>
  </si>
  <si>
    <t>1.16.1</t>
  </si>
  <si>
    <t>1.17</t>
  </si>
  <si>
    <t>1.17.1</t>
  </si>
  <si>
    <t>1.18</t>
  </si>
  <si>
    <t>1.18.1</t>
  </si>
  <si>
    <t>1.19</t>
  </si>
  <si>
    <t>1.19.1</t>
  </si>
  <si>
    <t>1.20</t>
  </si>
  <si>
    <t>1.20.1</t>
  </si>
  <si>
    <t>1.21</t>
  </si>
  <si>
    <t>1.21.1</t>
  </si>
  <si>
    <t>1.22</t>
  </si>
  <si>
    <t>1.22.1</t>
  </si>
  <si>
    <t>1.23</t>
  </si>
  <si>
    <t>1.23.1</t>
  </si>
  <si>
    <t>1.24</t>
  </si>
  <si>
    <t>1.24.1</t>
  </si>
  <si>
    <t>1.25</t>
  </si>
  <si>
    <t>1.25.1</t>
  </si>
  <si>
    <t>1.26</t>
  </si>
  <si>
    <t>Pavadinimas/techninis parametras</t>
  </si>
  <si>
    <t>Atitikimas reikalavimams (siūlomos įrangos parametrai su nuoroda į gaminio kodą kataloge, psl. Nr.)</t>
  </si>
  <si>
    <t>Tyrimų spektras</t>
  </si>
  <si>
    <t>Ištyrimo režimai</t>
  </si>
  <si>
    <t>Matavimo metodai</t>
  </si>
  <si>
    <t>Našumas</t>
  </si>
  <si>
    <t>Mėginio kokybės patikrinimas</t>
  </si>
  <si>
    <t>Mėginio ir mėgintuvėlių tipai</t>
  </si>
  <si>
    <t>Mėginių įdėjimas</t>
  </si>
  <si>
    <t>Mėginių talpa analizatoriuje</t>
  </si>
  <si>
    <t>Reakcijų kiuvetės</t>
  </si>
  <si>
    <t>Galimybė naudoti mažo tūrio mėginius</t>
  </si>
  <si>
    <t>Reagentų rinkinių talpa analizatoriuje ir stabilumas</t>
  </si>
  <si>
    <t>Mėginių praskiedimas ir pakartotinis ištyrimas</t>
  </si>
  <si>
    <t>Reagentų stabilumo bei kiekio ir atliekų kiekio stebėjimas</t>
  </si>
  <si>
    <t>Kokybės kontrolės programa</t>
  </si>
  <si>
    <t>Nuotolinis prisijungimas</t>
  </si>
  <si>
    <t>Brūkšninių kodų identifikavimo sistema</t>
  </si>
  <si>
    <t>Analizatoriaus  ekranas</t>
  </si>
  <si>
    <t>Analizatoriaus spausdintuvas</t>
  </si>
  <si>
    <t>ALT, AST, šarminė fosfatazė, GGT, pankreatinė amilazė, laktatdehidrogenazė, bendrasis bilirubinas, tiesioginis bilirubinas, gliukozė (serume ir plazmoje), bendrasis baltymas,  albuminas, šlapimo rūgštis, šlapalas, kreatininas, bendrasis cholesterolis, MTL cholesterolis, DTL cholesterolis, trigliceridai, elektrolitų tyrimai (K+, Na+, Cl-), kalcis, geležis, fosforas, magnis, CRB, vankomicinas.</t>
  </si>
  <si>
    <t>Serijos, atsitiktinio pasirinkimo, skubūs. Galimybė pasirinkti prioritetinį skubių mėginių ištyrimą.</t>
  </si>
  <si>
    <t xml:space="preserve">Fotometrija, turbidimetrija, jonams selektyvi tiesioginė potenciometrija (Na, K, Cl), fluorescencijos poliarimetrija. </t>
  </si>
  <si>
    <t>Ne mažiau 350 tyrimų per valandą įskaitant  ISE.</t>
  </si>
  <si>
    <t>Turi būti krešulio ir oro burbuliukų aptikimo mėginyje sistema. Turi būti mėginio hemolizės, ikterijos ir lipemijos kokybinis ir pusiau kiekybinis įvertinimas.</t>
  </si>
  <si>
    <t>Turi tikti pirminiai mėgintuvėliai ir antriniai mėgintuvėliai, mėginių indeliai. Analizatorius turi naudoti vieno tipo mėgintuvėlių stovelius visiems mėginių tipams (serumo/plazmos, kokybės kontrolės, kalibravimo, skubių tyrimų). Analizatorius turi priimti skirtingo dydžio mėgintuvėlius viename stovelyje arba turėti galimybę skirtingo dydžio mėgintuvėlių talpinimui skirtinguose stoveliuose.</t>
  </si>
  <si>
    <t>Turi būti nuolatinio mėginių ir reagentų įdėjimo galimybė, nestabdant analizatoriaus darbo.</t>
  </si>
  <si>
    <t xml:space="preserve">Ne mažiau 80 mėginių vienu metu, ne mažiau 5 papildomų vietų skubiems mėginiams. </t>
  </si>
  <si>
    <t>Vienkartinės kiuvetės (siekiant išvengti jų užteršimo).</t>
  </si>
  <si>
    <t>Likutinis nenaudojamo mėginio tūris mėginio indelyje ne daugiau 50-100 μl.</t>
  </si>
  <si>
    <t>Vienu metu talpina reagentų rinkinius visam tyrimų spektrui  . Pagrindinių tyrimo metodų – kreatinino, gliukozės, šlapalo, ALT, AST, CRB  stabilumas analizatoriuje ne mažiau 8 sav.</t>
  </si>
  <si>
    <t>Turi būti mėginių automatinio praskiedimo, automatinio tyrimo pakartojimo ir susietų tyrimų (pagal pirmojo tyrimo rezultatą automatiškai atliekamų papildomų tyrimų) galimybė.</t>
  </si>
  <si>
    <t>Turi būti nuolatinis reagentų stabilumo ir kiekio, pagalbinių priemonių ir atliekų kiekio analizatoriuje sekimas.</t>
  </si>
  <si>
    <t>Integruota kokybės kontrolės programa, skaičiuojanti pagrindinius statistinius rodiklius ir vaizduojanti kontrolių rezultatus Levey-Jennings grafikais.</t>
  </si>
  <si>
    <t>Turi būti nuotolinio prisijungimo galimybė techninio aptarnavimo specialistui, leidžianti nuotoliniu būdu perduoti informaciją, atnaujinti tyrimų bylas, atlikti prevencinius ir diagnostinius veiksmus.</t>
  </si>
  <si>
    <t>Brūkšninių kodų identifikavimo sistema reagentams ir pacientų mėginiams.</t>
  </si>
  <si>
    <t>Ekrane turi būti gerai matomi naujai atsiradę pranešimai, klaidos, ženklai.</t>
  </si>
  <si>
    <t>Turi turėti galimybę spausdinti kelių tipų rezultatų ataskaitas. Pateikiamos paciento ataskaitos su patologinėmis ribomis, laboratorinės ataskaitos statistikos reikmėms.</t>
  </si>
  <si>
    <t xml:space="preserve"> Reagentai ir papildomos priemonės klinikinės chemijos tyrimams automatiniam biocheminiam analizatoriui, įsigyjamam panaudos būdu, ir jo techninė priežiūra. Vertinamas tik visas pasiūlymas, atitinkantis visus kokybinius ir techninius reikalavimus. Pirkimo dalis perkama iš vieno tiekėjo.</t>
  </si>
  <si>
    <t>Reagentai ir papildomos priemonės šlapimo tyrimams automatizuotu būdu, kartu su analizatoriu panaudai ir jo technine priežiūra. Vertinamas tik pilnas pasiūlymas, pilnai atitinkantis kokybinius ir techninius reikalavimus. Pirkimo dalis perkama iš vieno tiekėjo).</t>
  </si>
  <si>
    <t>2. Reagentai ir papildomos priemonės šlapimo  tyrimams pusiau automatiniam šlapimo analizatoriui, įsigyjamam panaudos būdu, ir jo techninė priežiūra</t>
  </si>
  <si>
    <t>2.1.1</t>
  </si>
  <si>
    <t>2.2</t>
  </si>
  <si>
    <t>Diagnostinės juostelės bilirubino, urobilinogeno, ketonų, gliukozės, baltymo, eritrocitų, pH, nitritų, leukocitų ir santykinio tankio matavimui, pasižyminčios atsparumu  askorbo rūgščiai.</t>
  </si>
  <si>
    <t>2.2.1</t>
  </si>
  <si>
    <t>2.2.2</t>
  </si>
  <si>
    <t>2.2.3</t>
  </si>
  <si>
    <t>2.2.4</t>
  </si>
  <si>
    <t>2.2.5</t>
  </si>
  <si>
    <t>2.2.6</t>
  </si>
  <si>
    <t>2.2.7</t>
  </si>
  <si>
    <t>2.2.8</t>
  </si>
  <si>
    <t>Pusiau automatinis šlapimo analizatorius - 1 vnt.</t>
  </si>
  <si>
    <t>Matavimo principas</t>
  </si>
  <si>
    <t>Tyrimo metodas</t>
  </si>
  <si>
    <t>Analizatoriaus našumas</t>
  </si>
  <si>
    <t>Analizatoriaus atminties talpa</t>
  </si>
  <si>
    <t>Mėginių identifikavimas</t>
  </si>
  <si>
    <t>Bilirubinas, urobilinogenas, ketonai, gliukozė, baltymai, eritrocitai, pH, nitritai, leukocitai,  santykinis tankis, spalva.</t>
  </si>
  <si>
    <t>Pusiauautomatinė šlapimo cheminė (sausos chemijos) analizė, naudojant juosteles (testus).</t>
  </si>
  <si>
    <t>Atspindžio fotometrija arba lygiavertis</t>
  </si>
  <si>
    <t>Ne mažiau  50 tyrimų per valandą</t>
  </si>
  <si>
    <t xml:space="preserve">Turi būti galimybė talpinti analizatoriaus atmintyje ne mažiau  900 pacientų tyrimų rezultatų ir ne mažiau 600 kokybės kontrolės rezultatų </t>
  </si>
  <si>
    <t>Brūkšninio kodo skaitytuvas</t>
  </si>
  <si>
    <t>1. Visoms nurodytoms konkrečioms medžiagoms ir/ar konkretiems prekių, metodų  pavadinimams taikoma „arba lygiavertis“. Tiekėjas, siūlantis lygiavertę prekę, privalo patikimomis priemonėmis įrodyti, kad siūloma prekė yra lygiavertė (pagal techninės specifikacijos reikalavimus) ir visiškai atitinka techninėje specifikacijoje keliamus reikalavimus.</t>
  </si>
  <si>
    <t>2. Tiekėjas privalo įvertinti ir nurodyti (įrašyti) visas reikiamas sudedamąsias dalis tyrimui atlikti. Tiekėjas privalo išvardinti visus reikiamus reagentus ir pagalbines priemones (įskaitant ir kalibravimo medžiagas, kontrolines medžiagas, elektrodus ir kitas eksploatacines priemones, nurodant prekių komercinius pavadinimus) tyrimui atlikti ir tiksliai užpildyti visas techninės specifikacijos lentelės grafas. Siūlomų reagentų, kontrolinių medžiagų (kasdien atliekama dviejų lygių kontrolė – normalių  ir patologinių verčių) ir eksploatacinių medžiagų kiekio turi pakakti numatytam preliminariam tyrimų kiekiui atlikti per 12 mėnesius, atsižvelgiant į tyrimų skaičių ir reagentų, kontrolinių bei eksploatacinių medžiagų galiojimo trukmę atidarius pakuotę.</t>
  </si>
  <si>
    <t>3. Siūlomos prekės turi būti skirtos in vitro diagnostikai. Reagentai ir papildomos priemonės turi būti paženklinti CE pagal IVD direktyvą 98/79/EC. Tiekėjas turi pateikti atitikties dokumentą pagal Europos direktyvų nuostatas, kuris atitinka Tarybos direktyvos 98/79/EC sąlygas in vitro diagnostikos medicinos prietaisams.</t>
  </si>
  <si>
    <t>5. Jei tiekėjas siūlo ne prietaiso gamintojo reagentus, kalibratorius, kontroles, privaloma pateikti prietaiso gamintojo išduotus adaptacinius protokolus bei prietaiso gamintojo išduotus analitinius klinikinės validacijos protokolus visiems siūlomiems reagentams, kontrolėms, kalibratoriams (reikalavimas nustatytas siekiant tinkamai įgyvendinti Lietuvos Respublikos Sveikatos apsaugos ministro 2010 m. gegužės 3 d. įsakymo Nr. V-383 „Dėl medicinos priemonių (prietaisų) naudojimo tvarkos aprašo patvirtinimo“ (įskaitant pakeitimus ir papildymus) 37.1.4 punkto nuostatas ir Lietuvos standarto LST EN ISO 15189 5.5.1.1 ir 5.5.1.2 punktų reikalavimus).</t>
  </si>
  <si>
    <t>8. Skaičiuojant tyrimų atlikimui reikalingų sudedamųjų priemonių kiekius, tiekėjas turi įvertinti tai, kad kalibratoriai, kontrolinės medžiagos, reagentai ir kt. priemonės bus naudojamos atsižvelgiant į gamintojo rekomendacijas,  nurodytus galiojimo, atidarius rinkinį, ir stabilumo terminus.</t>
  </si>
  <si>
    <t>11. Tiekėjas, suteikiantis analizatorių panaudos būdu, turi pateikti detalų analizatoriaus priežiūros planą, pateikti visas priežiūrai atlikti reikiamas priemones ir instrukcijas.</t>
  </si>
  <si>
    <t>4 DALIS</t>
  </si>
  <si>
    <t>Reagentai ir papildomos priemonės hematologiniams tyrimams automatizuotu būdu, kartu su analizatoriu panaudai ir jo technine priežiūra. Vertinamas tik pilnas pasiūlymas, pilnai atitinkantis kokybinius ir techninius reikalavimus. Pirkimo dalis perkama iš vieno tiekėjo).</t>
  </si>
  <si>
    <t>4. Reagentai ir papildomos priemonės hematologiniams  tyrimams  automatiniu hematologiniu analizatoriumi, įsigyjamu panaudos būdu, ir jo techninė priežiūra</t>
  </si>
  <si>
    <t>4.1.</t>
  </si>
  <si>
    <t>4.2</t>
  </si>
  <si>
    <t>4.3</t>
  </si>
  <si>
    <t>4.4</t>
  </si>
  <si>
    <t>CBC</t>
  </si>
  <si>
    <t>CBC + Diff</t>
  </si>
  <si>
    <t>CBC+Diff+RET</t>
  </si>
  <si>
    <t>CBC+ nebrandūs trombocitai</t>
  </si>
  <si>
    <t>4.5</t>
  </si>
  <si>
    <t>Automatinis  hematologinis analizatorius  - 1 vnt.</t>
  </si>
  <si>
    <t>Matuojami parametrai</t>
  </si>
  <si>
    <t>Tiriami mėginiai</t>
  </si>
  <si>
    <t>Matavimo režimai</t>
  </si>
  <si>
    <t>Įsiurbiamo mėginio kiekis, tiriant neskiestą mėginį</t>
  </si>
  <si>
    <t>Matavimų tikslumas</t>
  </si>
  <si>
    <t>Hemoglobino matavimo metodas</t>
  </si>
  <si>
    <t>Įspėjamųjų pranešimų pateikimas</t>
  </si>
  <si>
    <t>Kokybės kontrolės sistema</t>
  </si>
  <si>
    <t>Leukocitai (WBC); eritrocitai (RBC); hemoglobinas (HGB); hematokritas (HCT); vidutinis eritrocitų tūris (MCV); vidutinis hemoglobino kiekis eritrocituose (MCH); vidutinė hemoglobino koncentracija eritrocituose (MCHC); trombocitai (PLT); nebrandžių trombocitų frakcija; eritrocitų dydžio pasiskirstymas (RDW-SD); eritrocitų tūrio pasiskirstymas (RDW-CV);  vidutinis trombocitų tūris (MPV);  gigantinių /didelių trombocitų santykis (P-LCR);  trombocitų tūrio santykis (PCT); normoblastai (NRBC #/%); neutrofilai (NEU #/%); limfocitai (LYMPH #/%); monocitai (MONO #/%); eozinofilai (EO#/%); bazofilai (BASO#/%); nebrandūs granuliocitai (IG#/%); retikuliocitai (RET #/%); nebrandžių retikuliocitų frakcijos; retikuliocitų ekvivalentas hemoglobine RET-He (Chr).</t>
  </si>
  <si>
    <t>Ne mažesnis kaip 100 mėginių per 1 val.  CBC+DIFF režimu.</t>
  </si>
  <si>
    <t>Veninis ir kapiliarinis (mikrovetėse) kraujas su KEDTA antikoaguliantu.</t>
  </si>
  <si>
    <t>Galimybė tirti atviru ir uždaru būdu, tirti mėginius po vieną bei automatiniu mėginių padavimo įrenginiu, nuolatinio mėginių pakrovimo galimybė. Galimybė užsakyti tyrimus skirtingais režimais: CBC, CBC+DIFF, CBC+DIFF+RET,  CBC+ nebrandūs trombocitai.</t>
  </si>
  <si>
    <t>Ne daugiau kaip 90 µl</t>
  </si>
  <si>
    <t>Becianidinis.</t>
  </si>
  <si>
    <t>Apie nebrandžias ląsteles, galimą poslinkį į kairę (lazdelinius neutrofilus), blastus</t>
  </si>
  <si>
    <t>Kontrolinės medžiagos ne mažiau kaip trijų lygių: normos, žemos ir aukštos koncentracijos. Kontrolinių medžagų tyrimo rezultatų pateikimas/peržiūra/analizė, Levey-Jennings grafikai, Westgard'o taisyklių pritaikymas, ataskaitų pateikimas ir analizės duomenys pagal pageidaujamus kriterijus (vidurkis, SD, CV(%) pagal gamintoją,  rezultatus, kontrolines medžiagas, jų serijos numerius, nustatytam periodui ir kita).</t>
  </si>
  <si>
    <t>4. Visi siūlomi reagentai, kalibratoriai, kontrolės  turi pilnai atitikti techninius ir kokybinius reikalavimus, pateiktus lentelėse. Tiekėjas turi pateikti dokumentus, įrodančius parduodamos prekės atitikimą kokybės ir techniniams reikalavimams: gamintojo parengtus katalogus ir siūlomų prekių techninių charakteristikų aprašymus: metodikas, analizatoriaus darbo vadovą (pdf formatu) su vertimu į lietuvių kalbą. Šiuose dokumentuose tiekėjas turi grafiškai nurodyti (t.y. pastebimai pažymėti – spalvotai markiruoti, ir/ar nurodyti rodyklėmis, ir/ar pabraukti) konkrečias teikiamų dokumentų vietas, kur aprašomos reikalaujamų techninių charakteristikų reikšmės bei įrašyti, kurį techninių reikalavimų punktą jos atitinka. Taip pat tiekėjas turi pateikti nuorodą į gamintojo interneto svetainę, kurioje perkančiosios organizacijos vertintojai galėtų realiai patikrinti teikiamų duomenų autentiškumą. Perkančioji organizacija turi teisę reikalauti pateikti dokumentų  originalus. Visoms siūlomoms prekėms turi būti pateikti prekių gamintojo (-ų) išduotas (-i) oficialus atstovavimą Lietuvoje patvirtinantis (-ys) dokumentas (-ai). Kiti dokumentai, nenurodyti šiame punkte, nebus laikomi pakankama ir patikima informacija vertinimui atlikti. Nepateikus šiame punkte nurodytų dokumentų ar pateikus šio punkto reikalavimus neatitinkančius dokumentus arba pateikus suklastotą, klaidinančią informaciją, pasiūlymas bus atmetamas. Perkančioji organizacija turi teisę prašyti pateikti papildomus dokumentus informacijos patikslinimui.</t>
  </si>
  <si>
    <t>Kalcis, bendrasis</t>
  </si>
  <si>
    <t>Cholesterolis, bendrasis</t>
  </si>
  <si>
    <t>Techniniai reikalavimai automatiniam biocheminiam analizatoriui, įsigyjamam panaudos būdu (1 vnt.)</t>
  </si>
  <si>
    <t>Automatinis  biocheminis analizatorius, 1 vnt.</t>
  </si>
  <si>
    <t>Techniniai reikalavimai šlapimo analizatoriui, įsigyjamam panaudos būdu (1 vnt.)</t>
  </si>
  <si>
    <t>Techniniai reikalavimai hematologiniam analizatoriui, įsigyjamam panaudos būdu (1 vnt.)</t>
  </si>
  <si>
    <t xml:space="preserve"> Preliminarus tyrimų/ matavimo vienetų skaičius per 12 mėn.</t>
  </si>
  <si>
    <t>36 mėn.</t>
  </si>
  <si>
    <t>Bendras šlapimo tyrimas</t>
  </si>
  <si>
    <r>
      <t>6. Jei kontrolė galioja ilgiau nei 12 mėn. nuo pagamino datos, k</t>
    </r>
    <r>
      <rPr>
        <b/>
        <sz val="10"/>
        <color indexed="8"/>
        <rFont val="Times New Roman"/>
        <family val="1"/>
        <charset val="186"/>
      </rPr>
      <t xml:space="preserve">ontrolinė medžiaga turi turėti tą patį partijos numerį 12 mėn. </t>
    </r>
    <r>
      <rPr>
        <sz val="10"/>
        <color indexed="8"/>
        <rFont val="Times New Roman"/>
        <family val="1"/>
        <charset val="186"/>
      </rPr>
      <t>nuo pagaminimo(reikalavimas nustatytas vadovaujantis Lietuvos Respublikos Sveikatos apsaugos ministro 2007 m. gruodžio 5 d. įsakymo Nr. V-998 „Dėl asmens sveikatos priežiūros įstaigų laboratorijų veiklos vertinimo“).</t>
    </r>
  </si>
  <si>
    <r>
      <t xml:space="preserve">BENDROS SĄLYGOS </t>
    </r>
    <r>
      <rPr>
        <b/>
        <sz val="10"/>
        <rFont val="Times New Roman"/>
        <family val="1"/>
        <charset val="186"/>
      </rPr>
      <t>VISOMS</t>
    </r>
    <r>
      <rPr>
        <b/>
        <sz val="10"/>
        <color indexed="8"/>
        <rFont val="Times New Roman"/>
        <family val="1"/>
        <charset val="186"/>
      </rPr>
      <t xml:space="preserve"> PIRKIMO DALIMS:</t>
    </r>
  </si>
  <si>
    <t>9. Reagentai turi būti su brūkšniniais kodais. Reagentų galiojimo laikas ne trumpesnis kaip 6 mėn. nuo pristatymo dienos.</t>
  </si>
  <si>
    <t>7. Tiekėjas turi užtikrinti, kad kompetentingas specialistas, turintis konkurso sąlygose nurodytą kompetenciją įrodančius dokumentus, apmokys personalą naudotis įranga po jos instaliavimo pagal suderintą grafiką, konsultuos personalą tyrimų atlikimo vietoje, pagal perkančiosios organizacijos poreikį sutarties galiojimo laikotapiu.</t>
  </si>
  <si>
    <t>12. Turi būti pacientų ėminių, reagentų brūkšninių kodų identifikavimo sistema.</t>
  </si>
  <si>
    <t>13. Dokumentacija: tyrimų protokolai, aprašymai, naudojimo instrukcijos, saugos duomenų lapai  (pagal Reglamento ES Nr.830/2015 reikalavimus) ir kita su tyrimo procesu susijusi svarbi informacija turi būti pateikiami (esant gamintojo pakeitimams - skubiai atnaujinami): analizatoriuje (įdėjus reagentą), kartu su gaunamais reagentais, kompaktiniuose diskuose, nuotoliniu/elektroniniu ar kitu būdu.</t>
  </si>
  <si>
    <t>15. Tiekėjas turi gamintojo įgaliojimą techniškai aptarnauti siūlomą įrangą arba turi rašytinį susitarimą su kitu ūkio subjektu, kuris yra gamintojo įgaliotas atlikti šios įrangos techninį aptarnavimą. Pateikti dokumentą, patvirtinantį, kad tiekėjas yra gamintojo įgaliotas atlikti įrangos techninį aptarnavimą, arba turi rašytinį susitarimą su kitu ūkio subjektu, kuris atliks šios įrangos techninį aptarnavimą.</t>
  </si>
  <si>
    <t>16. Siekiant įvertinti siūlomos įrangos bei reagentų (įskaitant kontroles, kalibratorius, eksploatacines priemones) atitikimą diagnostinės klinikinės kokybės reikalavimams, tiekėjas, siūlantis lygiavertę įrangą bei reagentus, privalo pateikti išbandymui įrangą ir visų specifikuotų tyrimų atlikimui reikalingas sąnaudines medžiagas pagal su perkančiąja organizacija suderintą ir pagal tarptautiniais standartais pripažintą kiekvieno siūlomo tyrimo išbandymo ir klinikinės validacijos protokolą. Siūlomos įrangos įdiegimas ir patvirtinimas turi būti finansuojamas tiekėjo lėšomis. Vykdant patvirtinimo darbus, turi būti užtikrintas rutininių diagnostinių tyrimų atlikimas tiekėjo lėšomis. Privaloma pateikti tai patvirtinantį tiekėjo vadovo pasirašytą garantinį raštą.</t>
  </si>
  <si>
    <t>17. Atliekamų tyrimų klinikinė kokybė ir klinikinis saugumas turi atitikti Perkančiosios organizacijos kaip asmens sveikatos priežiūros įstaigos Kokybės vadovo reikalavimus (privaloma sąlyga, įgyvendinant Lietuvos Respublikos teisės aktų reikalavimus dėl sveikatos priežiūros paslaugų kokybės bei laboratorinės diagnostikos atlikimo sąlygų).</t>
  </si>
  <si>
    <r>
      <t>Naujas,</t>
    </r>
    <r>
      <rPr>
        <sz val="10"/>
        <rFont val="Times New Roman"/>
        <family val="1"/>
        <charset val="186"/>
      </rPr>
      <t xml:space="preserve"> pagamintas ne seniau kaip 2018 m.</t>
    </r>
    <r>
      <rPr>
        <sz val="10"/>
        <color indexed="8"/>
        <rFont val="Times New Roman"/>
        <family val="1"/>
        <charset val="186"/>
      </rPr>
      <t>, komplektacijoje kompiuteris su programine įranga, monitorius, pelė, klaviatūra, spausdintuvas, nepertraukiamo maitinimo šaltinis.</t>
    </r>
  </si>
  <si>
    <t>Pasiūlymo forma ir techninė specifikacija</t>
  </si>
  <si>
    <t xml:space="preserve">Sutartį pasirašantis asmuo (jei pasirašys ne Direktorius, prašome pridėti įgaliojimą), </t>
  </si>
  <si>
    <t>SPS 1 priedas</t>
  </si>
  <si>
    <t>10. Siūlomų panaudai analizatorių programinė įranga turi būti integruota ir suderinama  į LIS (laboratorijos informacinę sistemą) standartiniais serverio sąsajos protokolais ASTM ir HL7. Tiekėjas programinės įrangos suderinimą ir integraciją atlieka savo jėgomis ir lėšomis.</t>
  </si>
  <si>
    <t xml:space="preserve"> Preliminarus tyrimų/ matavimo vienetų skaičius per 36 mėn.</t>
  </si>
  <si>
    <t>Reagentų ir priemonių kiekis 
(ml./ vnt.) nurodytam 36 mėn. tyrimų skaičiui (3 stulp.)</t>
  </si>
  <si>
    <t>2  pirkimo dalies suma :</t>
  </si>
  <si>
    <t>Preliminarus tyrimų/ matavimo vienetų skaičius per 36 mėn.</t>
  </si>
  <si>
    <t>Pagamintas ne seniau kaip 2017 m., komplektacijoje  spausdintuvas</t>
  </si>
  <si>
    <t>4 pirkimo dalies suma :</t>
  </si>
  <si>
    <r>
      <t>Naujas,</t>
    </r>
    <r>
      <rPr>
        <sz val="10"/>
        <rFont val="Times New Roman"/>
        <family val="1"/>
        <charset val="186"/>
      </rPr>
      <t xml:space="preserve"> pagamintas ne seniau kaip 2017 m</t>
    </r>
    <r>
      <rPr>
        <sz val="10"/>
        <color indexed="8"/>
        <rFont val="Times New Roman"/>
        <family val="1"/>
        <charset val="186"/>
      </rPr>
      <t>.,  komplektacijoje kompiuteris su programine įranga, monitorius, pelė, klaviatūra, spausdintuvas, nepertraukiamo maitinimo šaltinis, brūkšninio kodo skaitytuvas</t>
    </r>
  </si>
  <si>
    <t>14. Tiekėjas privalo savo sąskaita užtikrinti perduoto analizatoriaus techninę priežiūrą laiku, galimų defektų ir/ar gedimų diagnostiką ir šalinimą/remontą visą panaudos sutarties galiojimo terminą.  Servisas suteikiamas gavus pranešimą apie įrangos darbo sutrikimą / gedimą prisijungiant prie įrangos nuotoliniu būdu per 2 val. darbo dienomis ir per 4 val. poilsio ir švenčių dienomis. Kai prie įrangos dėl techninių priežasčių neįmanoma prisijungti nuotoliniu būdu, gedimas, po pranešimo gavimo, turi būti pradėtas šalinti ne vėliau, kaip per 4 val. darbo dienomis ir per 6 val. poilsio ir švenčių dienomis.</t>
  </si>
  <si>
    <t>Modelis (tipas): cobas Integra 400 Plus                                         Gamintojas, kilmės šalis: Roche, Šveicarija                               Pagaminimo metai: ne senesnis, kaip 2018 m.</t>
  </si>
  <si>
    <t>Pasiūlymas teikiamas visam nurodytam tyrimų spektrui.</t>
  </si>
  <si>
    <t>Fotometrija, turbidimetrija, jonams selektyvi tiesioginė potenciometrija (Na, K, Cl), fluorescencijos poliarimetrija. Cobas Integra 400+ Naudotojo vadovas, A-39 psl., A-40 psl., H-6 psl., H-9 psl.</t>
  </si>
  <si>
    <t>Siūlomas analizatorius naujas, pagamintas ne seniau kaip 2018 m. Į komplektaciją įeina kompiuteris su programine įranga, monitorius, pelė, klaviatūra, spausdintuvas, nepertraukiamo maitinimo šaltinis. Cobas Integra 400+ Naudotojo vadovas, A-6 psl., A-7 psl.</t>
  </si>
  <si>
    <t>Ištyrimo režimai: serijos, atsitiktinio pasirinkimo, skubūs. Yra galimybė pasirinkti prioritetinį skubių mėginių ištyrimą. Cobas Integra 400+ Naudotojo vadovas, A-10 psl., B-103 psl., H-6 psl., H-7 psl., F-9 psl.</t>
  </si>
  <si>
    <t>Cobas Integra 400+ Naudotojo vadovas, H-7 psl., 400 tyrimų per valandą įskaitant JSE.</t>
  </si>
  <si>
    <t>Cobas Integra 400+ Naudotojo vadovas, A-23 psl., C-13 psl., F-43 psl.; Serumo indeksų metodikos aprašymas, 1 psl.; Mėginio hemolizės, ikterijos ir lipemijos kokybinis įvertinimas gaunamas sukuriant taisyklę cITm informacinėje programoje, siūlomoje kartu su analizatoriumi. Rezultatų kokybinis įvertinimas - H, L, I gautas skaitinis rezultatas gali būti cITm informacinės programos pakeistas į norimą simbolių seką (16 simbolių), kaip pvz. LIPEMINIS. Tai atliekama cITm "result convertion rule" funkcijos pagalba (rezultato keitimas -1, rezultato keitimas -2), iš cobas IT middleware serviso vadovo 394, 395 psl.</t>
  </si>
  <si>
    <t>Cobas Integra 400+ Naudotojo vadovas, B-96 psl.</t>
  </si>
  <si>
    <t>Cobas Integra 400+ Naudotojo vadovas, A-10 psl., A-11 psl.</t>
  </si>
  <si>
    <t>Cobas Integra 400+ Naudotojo vadovas, H-7 psl., B-103 psl.</t>
  </si>
  <si>
    <t>Cobas Integra 400+ Naudotojo vadovas, A-24 psl.</t>
  </si>
  <si>
    <t>Konfiguravimo vadovas (Cobas Integra configuration guide), 1-11 psl.</t>
  </si>
  <si>
    <t>Stabilumas analizatoriuje ne mažiau 8 sav. Pridedamų reagentų metodikų skyrius “Laikymo sąlygos ir stabilumas”.</t>
  </si>
  <si>
    <t xml:space="preserve">WBC matavimų linijiškumo ribos ne siauresnės kaip 0-400 x106/l , HGB - 0-250 g/l, PLT – 0-5000x109/l.
Trombocitopeninių mėginių (20-50 x109/l) PLT matavimų atkartojamumo CV ne daugiau kaip 5 %.
</t>
  </si>
  <si>
    <t>Cobas Integra 400+ Naudotojo vadovas, B-124 psl., B-129 psl.; Susietų tyrimų automatinis užsakymas - pagal gautą analitės rezultatą (pvz sąlyga cholesterolis &gt; 5,2 tada pridėti DTL), cITm informacinė programa (siūloma kartu su analizatoriumi) gali pridėti analitę/es prie užsakymo, tai atliekama cITm "rule engine" pagalba (sukuriama taisyklė) (analičių pridėjimas 0, analičių pridėjimas 1, analičių pridėjimas 2), iš cobas IT middleware serviso vadovo 785, 806, 807 psl.</t>
  </si>
  <si>
    <t>Cobas Integra 400+ Naudotojo vadovas, A-11 psl., A-12 psl., A-26 psl., B-52 psl., B-84 psl., B-85 psl.</t>
  </si>
  <si>
    <t>Modelis (tipas): XN-1000                                       Gamintojas, kilmės šalis: Sysmex, Japonija                                Pagaminimo metai: 2017 m.</t>
  </si>
  <si>
    <t>Naujas, pagamintas 2017 m., komplektacijoje kompiuteris su programine įranga, monitorius, pelė, klaviatūra, spausdintuvas, nepertraukiamo maitinimo šaltinis, brūkšninio kodo skaitytuvas.</t>
  </si>
  <si>
    <r>
      <t xml:space="preserve">Leukocitai (WBC); eritrocitai (RBC); hemoglobinas (HGB); hematokritas (HCT); vidutinis eritrocitų tūris (MCV); vidutinis hemoglobino kiekis eritrocituose (MCH); vidutinė hemoglobino koncentracija eritrocituose (MCHC); trombocitai (PLT); nebrandžių trombocitų frakcija; eritrocitų dydžio pasiskirstymas (RDW-SD); eritrocitų tūrio pasiskirstymas (RDW-CV);  vidutinis trombocitų tūris (MPV);  gigantinių /didelių trombocitų santykis (P-LCR);  trombocitų tūrio santykis (PCT); normoblastai (NRBC #/%); neutrofilai (NEU #/%); limfocitai (LYMPH #/%); monocitai (MONO #/%); eozinofilai (EO#/%); bazofilai (BASO#/%); nebrandūs granuliocitai (IG#/%); retikuliocitai (RET #/%); nebrandžių retikuliocitų frakcijos; retikuliocitų ekvivalentas hemoglobine RET-He. </t>
    </r>
    <r>
      <rPr>
        <b/>
        <sz val="9"/>
        <rFont val="Times New Roman"/>
        <family val="1"/>
      </rPr>
      <t>XN serijos Naudojimo instrukcija 10 psl.</t>
    </r>
  </si>
  <si>
    <r>
      <t xml:space="preserve"> 100 mėginių per 1 val.  CBC+DIFF režimu. </t>
    </r>
    <r>
      <rPr>
        <b/>
        <sz val="9"/>
        <rFont val="Times New Roman"/>
        <family val="1"/>
      </rPr>
      <t>XN serijos Naudojimo instrukcija 402 psl.</t>
    </r>
  </si>
  <si>
    <r>
      <t xml:space="preserve">Įsiurbiamo mėginio kiekis, tiriant neskiestą mėginį 88 µl. </t>
    </r>
    <r>
      <rPr>
        <b/>
        <sz val="9"/>
        <rFont val="Times New Roman"/>
        <family val="1"/>
      </rPr>
      <t>XN serijos Naudojimo instrukcija 402 psl.</t>
    </r>
  </si>
  <si>
    <t>Cobas Integra 400+ Naudotojo vadovas, A-12 psl.</t>
  </si>
  <si>
    <t>Cobas Integra 400+ Naudotojo vadovas, A-40 psl., A-41 psl., H-10 psl.</t>
  </si>
  <si>
    <t>Cobas Integra 400+ Naudotojo vadovas, A-4 psl., A-27 psl.</t>
  </si>
  <si>
    <t>Cobas Integra 400+ Naudotojo vadovas, E-3, E-4 psl.</t>
  </si>
  <si>
    <t>Cobas Integra 400+ Naudotojo vadovas, A-6 psl., B-63 psl.</t>
  </si>
  <si>
    <t>Techninė priežiūra - 36 mėn.</t>
  </si>
  <si>
    <t>4.1.2</t>
  </si>
  <si>
    <t>4.1.3</t>
  </si>
  <si>
    <t>4.1.1</t>
  </si>
  <si>
    <t>4.2.1</t>
  </si>
  <si>
    <t>4.2.2</t>
  </si>
  <si>
    <t>4.2.3</t>
  </si>
  <si>
    <t>4.2.4</t>
  </si>
  <si>
    <t>4.2.5</t>
  </si>
  <si>
    <t>4.3.1</t>
  </si>
  <si>
    <t>4.3.2</t>
  </si>
  <si>
    <t>4.3.3</t>
  </si>
  <si>
    <t>4.3.4</t>
  </si>
  <si>
    <t>4.3.5</t>
  </si>
  <si>
    <t>4.3.6</t>
  </si>
  <si>
    <t>4.3.7</t>
  </si>
  <si>
    <t>4.4.1</t>
  </si>
  <si>
    <t>4.4.2</t>
  </si>
  <si>
    <t>4.4.3</t>
  </si>
  <si>
    <t>4.4.4</t>
  </si>
  <si>
    <t>4.4.5</t>
  </si>
  <si>
    <t>1.1.2</t>
  </si>
  <si>
    <t>1.1.3</t>
  </si>
  <si>
    <t>1.2.2</t>
  </si>
  <si>
    <t>1.2.3</t>
  </si>
  <si>
    <t>1.3.2</t>
  </si>
  <si>
    <t>1.3.3</t>
  </si>
  <si>
    <t>1.4.2</t>
  </si>
  <si>
    <t>1.4.3</t>
  </si>
  <si>
    <t>1.5.2</t>
  </si>
  <si>
    <t>1.5.3</t>
  </si>
  <si>
    <t>1.6.2</t>
  </si>
  <si>
    <t>1.6.3</t>
  </si>
  <si>
    <t>1.8.2</t>
  </si>
  <si>
    <t>1.8.3</t>
  </si>
  <si>
    <t>1.7.2</t>
  </si>
  <si>
    <t>1.7.3</t>
  </si>
  <si>
    <t>1.9.2</t>
  </si>
  <si>
    <t>1.9.3</t>
  </si>
  <si>
    <t>2.1.2</t>
  </si>
  <si>
    <t>2.1.3</t>
  </si>
  <si>
    <t>2.1.4</t>
  </si>
  <si>
    <t>2.1.5</t>
  </si>
  <si>
    <t>Roche, ALB BCG Gen.2, 300Tests, cobas c, Int.; 03183688122</t>
  </si>
  <si>
    <t xml:space="preserve">Cfas </t>
  </si>
  <si>
    <t>12 x 3 ml</t>
  </si>
  <si>
    <t>Roche, Cfas, 10759350190</t>
  </si>
  <si>
    <t>20 x 5ml</t>
  </si>
  <si>
    <t>PreciControl ClinChem Multi 2 QCS</t>
  </si>
  <si>
    <t>PreciControl ClinChem Multi 1 QCS</t>
  </si>
  <si>
    <t>Roche, PreciControl ClinChem Multi 1 QCS,20x5ml; 05117208922</t>
  </si>
  <si>
    <t>Roche, PreciControl ClinChem Multi 2 QCS,20x5ml; 05117291922</t>
  </si>
  <si>
    <t>3</t>
  </si>
  <si>
    <t>36</t>
  </si>
  <si>
    <t>Roche, TP Gen.2, 300Tests, cobas c, Integra, 03183734190</t>
  </si>
  <si>
    <t>Roche, CRP LX, 300Tests, cobas c, Integra, 20764930322</t>
  </si>
  <si>
    <t>Cfas Proteins</t>
  </si>
  <si>
    <t>5 x 1 ml</t>
  </si>
  <si>
    <t>20 x 5 ml</t>
  </si>
  <si>
    <t>Roche, Cfas Proteins, 11355279216</t>
  </si>
  <si>
    <t>9</t>
  </si>
  <si>
    <t>81</t>
  </si>
  <si>
    <t>Roche, ALP IFCC Gen.2 L, 400T, cobas c, Int., 03333701190</t>
  </si>
  <si>
    <t>75</t>
  </si>
  <si>
    <t>Roche, ALTL,  500Tests, cobas c, Integra, 20764957322</t>
  </si>
  <si>
    <t>Roche, AMY-P,  200Tests, cobas c, Integra, 20766623322</t>
  </si>
  <si>
    <t>24</t>
  </si>
  <si>
    <t>Roche, ASTL,  500Tests, cobas c, Integra, 20764949322</t>
  </si>
  <si>
    <t>Roche, LDHI Gen.2 acc.IFCC, 300T, cobas c, Int., 3004732122</t>
  </si>
  <si>
    <t>Roche, GGT Gen.2, 400Tests, cobas c, Integra, 03002721122</t>
  </si>
  <si>
    <t>12</t>
  </si>
  <si>
    <t>1.10.2</t>
  </si>
  <si>
    <t>1.10.3</t>
  </si>
  <si>
    <t>1.11.2</t>
  </si>
  <si>
    <t>1.11.3</t>
  </si>
  <si>
    <t>1.12.2</t>
  </si>
  <si>
    <t>1.12.3</t>
  </si>
  <si>
    <t>Roche, BIL-T Gen.3, 250Tests cobas c,Integra, 05795397190</t>
  </si>
  <si>
    <t>138</t>
  </si>
  <si>
    <t>Roche, BIL-D Gen.2, 350Tests cobas c, Integra, 05589061190</t>
  </si>
  <si>
    <t>27</t>
  </si>
  <si>
    <t>Roche, CA, Gen.2, 300Tests, cobas c,Integra, 05061482190</t>
  </si>
  <si>
    <t>84</t>
  </si>
  <si>
    <t>1.13.2</t>
  </si>
  <si>
    <t>1.13.3</t>
  </si>
  <si>
    <t>1.14.2</t>
  </si>
  <si>
    <t>1.14.3</t>
  </si>
  <si>
    <t>1.15.2</t>
  </si>
  <si>
    <t>1.15.3</t>
  </si>
  <si>
    <t>Roche, CHOL HiCo Gen.2, 400Tests, cobas c, Int., 03039773190</t>
  </si>
  <si>
    <t>18</t>
  </si>
  <si>
    <t>Roche, HDL-C Gen.4, 350Tests cobas c,Integra, 07528566190</t>
  </si>
  <si>
    <t xml:space="preserve">Cfas Lipids </t>
  </si>
  <si>
    <t>3 x 1 ml</t>
  </si>
  <si>
    <t>Roche, Cfas Lipids, 12172623122</t>
  </si>
  <si>
    <t>Roche, LDL-C Gen.3, 200Tests, cobas c,Int, 07005717190</t>
  </si>
  <si>
    <t>1.16.2</t>
  </si>
  <si>
    <t>1.16.3</t>
  </si>
  <si>
    <t>Roche, TRIGL,  250Tests, cobas c, Integra, 20767107322</t>
  </si>
  <si>
    <t>1.17.2</t>
  </si>
  <si>
    <t>1.17.3</t>
  </si>
  <si>
    <t>1.18.2</t>
  </si>
  <si>
    <t>1.18.3</t>
  </si>
  <si>
    <t>1.19.2</t>
  </si>
  <si>
    <t>1.19.3</t>
  </si>
  <si>
    <t>1.20.2</t>
  </si>
  <si>
    <t>1.20.3</t>
  </si>
  <si>
    <t>ELECTRODE ISE SODIUM</t>
  </si>
  <si>
    <t>Roche, ELECTRODE ISE SODIUM, 21029371001</t>
  </si>
  <si>
    <t>6</t>
  </si>
  <si>
    <t>1 vnt.</t>
  </si>
  <si>
    <t>ELECTRODE ISE POTASSIUM</t>
  </si>
  <si>
    <t>Roche, ELECTRODE ISE POTASSIUM, 21029355001</t>
  </si>
  <si>
    <t>Electrode Chloride Cl/ISE (0980)</t>
  </si>
  <si>
    <t>Roche, Electrode Chloride Cl/ISE (0980), 03003523001</t>
  </si>
  <si>
    <t>Roche, CREAJ Gen.2, 700Test, cobas c, Integra, 04810716190</t>
  </si>
  <si>
    <t>90</t>
  </si>
  <si>
    <t>Roche, UREAL,  500Tests, cobas c, Integra, 04460715190</t>
  </si>
  <si>
    <t>30</t>
  </si>
  <si>
    <t>Roche, UA Gen.2, 400Tests, cobas c, Integra, 03183807190</t>
  </si>
  <si>
    <t>1.21.2</t>
  </si>
  <si>
    <t>1.21.3</t>
  </si>
  <si>
    <t>1.22.2</t>
  </si>
  <si>
    <t>1.22.3</t>
  </si>
  <si>
    <t>1.23.2</t>
  </si>
  <si>
    <t>1.23.3</t>
  </si>
  <si>
    <t>1.24.2</t>
  </si>
  <si>
    <t>1.24.3</t>
  </si>
  <si>
    <t>1.25.2</t>
  </si>
  <si>
    <t>1.25.3</t>
  </si>
  <si>
    <t>Roche, IRON Gen.2, 200Tests, cobas c, Integra, 03183696122</t>
  </si>
  <si>
    <t>Roche, MG, 175Tests, cobas Integra, 20737593322</t>
  </si>
  <si>
    <t>102</t>
  </si>
  <si>
    <t>Roche, PHOS Gen.2, 250Tests, cobas c, Integra, 03183793122</t>
  </si>
  <si>
    <t>Roche, GLUC HK Gen.3, 800Tests, cobas c, Int., 04404483190</t>
  </si>
  <si>
    <t>Roche, VANC,  200Tests, cobas Integra, 20737941322</t>
  </si>
  <si>
    <t>HITACHI I PRECISET TDM 1</t>
  </si>
  <si>
    <t>Roche, HITACHI I PRECISET TDM 1, 03375790190</t>
  </si>
  <si>
    <t>1 x 6 x 5 ml</t>
  </si>
  <si>
    <t>TDM Control Set</t>
  </si>
  <si>
    <t>Roche, TDM Control Set, 04521536190</t>
  </si>
  <si>
    <t>2 x 3 x 5 ml</t>
  </si>
  <si>
    <t>cobas Integra FP Sample Dilution</t>
  </si>
  <si>
    <t>Roche, cobas Integra FP Sample Dilution, 20720720322</t>
  </si>
  <si>
    <t>1 x 200 ml</t>
  </si>
  <si>
    <t>1.27</t>
  </si>
  <si>
    <t>1.28</t>
  </si>
  <si>
    <t>1.29</t>
  </si>
  <si>
    <t>1.30</t>
  </si>
  <si>
    <t>1.31</t>
  </si>
  <si>
    <t>1.32</t>
  </si>
  <si>
    <t>1.33</t>
  </si>
  <si>
    <t>1.34</t>
  </si>
  <si>
    <t>1.35</t>
  </si>
  <si>
    <t>1.36</t>
  </si>
  <si>
    <t>1.37</t>
  </si>
  <si>
    <t>1.38</t>
  </si>
  <si>
    <t>Activator for cobas c,Integra,c111</t>
  </si>
  <si>
    <t>cobas Integra Cleaner</t>
  </si>
  <si>
    <t>cobas Integra Cleaner 150Tests</t>
  </si>
  <si>
    <t>Roche, Activator for cobas c,Integra,c111, 0663632190</t>
  </si>
  <si>
    <t>Roche, cobas Integra Cleaner, 20754765322</t>
  </si>
  <si>
    <t>Roche, cobas Integra Cleaner 150Tests, 20764337322</t>
  </si>
  <si>
    <t>1 but.</t>
  </si>
  <si>
    <t>9 x 12 ml</t>
  </si>
  <si>
    <t>1 x 30 ml</t>
  </si>
  <si>
    <t>120</t>
  </si>
  <si>
    <t>537</t>
  </si>
  <si>
    <t>COBAS INTEGRA ISE ETCHER 6 x 11ML</t>
  </si>
  <si>
    <t>COBAS INTEGRA ISE SOL.1. 6 x 17,5 ML</t>
  </si>
  <si>
    <t>COBAS INTEGRA ISE SOLUTION 2. 6 x 9,5 ML</t>
  </si>
  <si>
    <t>Roche, COBAS INTEGRA ISE ETCHER 6 x 11ML, 20763098122</t>
  </si>
  <si>
    <t>Roche, COBAS INTEGRA ISE SOL.1. 6 x 17,5 ML, 20738050122</t>
  </si>
  <si>
    <t>Roche, COBAS INTEGRA ISE SOLUTION 2. 6 x 9,5 ML, 20738069122</t>
  </si>
  <si>
    <t>6 x 11 ml</t>
  </si>
  <si>
    <t>6 x 17,5 ml</t>
  </si>
  <si>
    <t>6 x 9,5 ml</t>
  </si>
  <si>
    <t>69</t>
  </si>
  <si>
    <t>57</t>
  </si>
  <si>
    <t>cobas Integra NACl Diluent 9 %</t>
  </si>
  <si>
    <t>ELECTRODE REFERENCE ISE (0980)</t>
  </si>
  <si>
    <t>Integra Microcuvetten</t>
  </si>
  <si>
    <t>6 x 22 ml</t>
  </si>
  <si>
    <t>1 x 20000 vnt.</t>
  </si>
  <si>
    <t>21</t>
  </si>
  <si>
    <t>Roche, cobas Integra NACl Diluent 9 %, 20756350322</t>
  </si>
  <si>
    <t>Roche, ELECTRODE REFERENCE ISE (0980), 21029398001</t>
  </si>
  <si>
    <t>Roche, Integra Microcuvetten, 21043862001</t>
  </si>
  <si>
    <t>ISE CALIBRATOR DIRECT (250 ML)</t>
  </si>
  <si>
    <t>ISE CALIBRATOR INDIRECT (250 ML)</t>
  </si>
  <si>
    <t>ISE DEPROTEINIZER cobas integra (6x21ML)</t>
  </si>
  <si>
    <t>1 x 250 ml</t>
  </si>
  <si>
    <t>6 x 21 ml</t>
  </si>
  <si>
    <t>150</t>
  </si>
  <si>
    <t>42</t>
  </si>
  <si>
    <t>Roche, ISE CALIBRATOR DIRECT (250 ML), 20763055122</t>
  </si>
  <si>
    <t>Roche, ISE CALIBRATOR INDIRECT (250 ML), 20763063122</t>
  </si>
  <si>
    <t>Roche, ISE DEPROTEINIZER cobas integra (6x21ML), 20763071122</t>
  </si>
  <si>
    <t xml:space="preserve">REFERENCE ELECTROLYTE (1x250 ML) </t>
  </si>
  <si>
    <t>Roche, REFERENCE ELECTROLYTE (1x250 ML), 20738085122</t>
  </si>
  <si>
    <t>Modelis (tipas): cobas u 411                                        Gamintojas, kilmės šalis: Roche, Šveicarija                                  Pagaminimo metai: 2018 m.</t>
  </si>
  <si>
    <t>CELLCLEAN CL 50 DETERGENTE</t>
  </si>
  <si>
    <t>4.0</t>
  </si>
  <si>
    <t>Sysmex, CELLCLEAN CL 50 DETERGENTE, 12215292001</t>
  </si>
  <si>
    <t>CELLPACK DCL 20l</t>
  </si>
  <si>
    <t>Sysmex, CELLPACK DCL 20l, 06510167001</t>
  </si>
  <si>
    <t>CELLPACK DFL 2 x 1.5L</t>
  </si>
  <si>
    <t>2 x 1.5 L</t>
  </si>
  <si>
    <t>20 L</t>
  </si>
  <si>
    <t>2 x 12 ml</t>
  </si>
  <si>
    <t>FLUOROCELL PLT 2 x 12ML</t>
  </si>
  <si>
    <t>SULFOLYSER (5L) SLS-220A</t>
  </si>
  <si>
    <t>5 L</t>
  </si>
  <si>
    <t>Sysmex, SULFOLYSER 5L SLS-220A, 03337006001</t>
  </si>
  <si>
    <t>Sysmex, CELLPACK DFL 2 x 1.5L, 06510205001</t>
  </si>
  <si>
    <t>Sysmex, FLUOROCELL PLT 2 x 12ML, 06510299001</t>
  </si>
  <si>
    <t>LYSERCELL WNR 5L</t>
  </si>
  <si>
    <t>Sysmex, LYSERCELL WNR 5L, 07668449001</t>
  </si>
  <si>
    <t>FLUOROCELL WNR 2 x 82ML</t>
  </si>
  <si>
    <t>2 x 82 ml</t>
  </si>
  <si>
    <t>Sysmex, FLUOROCELL WNR 2 x 82ML, 06510248001</t>
  </si>
  <si>
    <t>FLUOROCELL WDF 2 x 42ML</t>
  </si>
  <si>
    <t xml:space="preserve"> 2 x 42 ml</t>
  </si>
  <si>
    <t>Sysmex, FLUOROCELL WDF 2 x 42ML, 06510256001</t>
  </si>
  <si>
    <t>LYSERCELL WDF 5L</t>
  </si>
  <si>
    <t>33</t>
  </si>
  <si>
    <t>Sysmex, LYSERCELL WDF 5L, 07668414001</t>
  </si>
  <si>
    <t>FLUOROCELL RET 2 x 12ML</t>
  </si>
  <si>
    <t>Sysmex, FLUOROCELL RET 2 x 12ML, 06510272001</t>
  </si>
  <si>
    <t>4.6</t>
  </si>
  <si>
    <t>4.7</t>
  </si>
  <si>
    <t>XN CHECK Level 1 (Low) 1x3mL</t>
  </si>
  <si>
    <t>XN CHECK Level 2 (Norm) 1x3mL</t>
  </si>
  <si>
    <t>XN CHECK Level 3 (High) 1x3mL</t>
  </si>
  <si>
    <t>1 x 3 ml</t>
  </si>
  <si>
    <t>78</t>
  </si>
  <si>
    <t>156</t>
  </si>
  <si>
    <t>Sysmex, XN CHECK Level 1 (Low) 1x3mL, 07744005001</t>
  </si>
  <si>
    <t>Sysmex, XN CHECK Level 2 (Norm) 1x3mL, 07744030001</t>
  </si>
  <si>
    <t>Sysmex, XN CHECK Level 3 (High) 1x3mL, 07744056001</t>
  </si>
  <si>
    <t>Combur-10-M 100 Str</t>
  </si>
  <si>
    <t>Roche, Combur-10-M 100 Str, 11379208191</t>
  </si>
  <si>
    <t>Control-Test M (50 Strips)</t>
  </si>
  <si>
    <t>Roche, Control-Test M (50 Strips), 11379194263</t>
  </si>
  <si>
    <t>URISYS Thermo-printer paper 5 pcs</t>
  </si>
  <si>
    <t>5 vnt.</t>
  </si>
  <si>
    <t>Liquicheck Level 2 - 437</t>
  </si>
  <si>
    <t>LIQUICHECK URINALYSIS CONTROL</t>
  </si>
  <si>
    <t>12 ml.</t>
  </si>
  <si>
    <t>Roche, URISYS Thermo-printer paper 5 pcs, 04352483001</t>
  </si>
  <si>
    <t>Roche, Liquicheck Level 2 - 437, 04825403001</t>
  </si>
  <si>
    <t>Roche, LIQUICHECK URINALYSIS CONTROL, 04820444001</t>
  </si>
  <si>
    <t>50 ml</t>
  </si>
  <si>
    <r>
      <t xml:space="preserve">Veninis ir kapiliarinis (mikrovetėse) kraujas su KEDTA antikoaguliantu. </t>
    </r>
    <r>
      <rPr>
        <b/>
        <sz val="9"/>
        <rFont val="Times New Roman"/>
        <family val="1"/>
      </rPr>
      <t>XN serijos Naudojimo instrukcija 144, 145 psl.</t>
    </r>
  </si>
  <si>
    <r>
      <t xml:space="preserve">Galimybė tirti atviru ir uždaru būdu, tirti mėginius po vieną bei automatiniu mėginių padavimo įrenginiu, nuolatinio mėginių pakrovimo galimybė. Galimybė užsakyti tyrimus skirtingais režimais: CBC, CBC+DIFF, CBC+DIFF+RET,  CBC+ nebrandūs trombocitai. </t>
    </r>
    <r>
      <rPr>
        <b/>
        <sz val="9"/>
        <rFont val="Times New Roman"/>
        <family val="1"/>
      </rPr>
      <t>XN serijos Naudojimo instrukcija 91, 144, 145, 142, 146, 158 - 160 psl.</t>
    </r>
  </si>
  <si>
    <r>
      <rPr>
        <sz val="9"/>
        <rFont val="Times New Roman"/>
        <family val="1"/>
      </rPr>
      <t xml:space="preserve">WBC matavimų linijiškumo ribos ne siauresnės kaip 0-400 x106/l , HGB - 0-250 g/l, PLT – 0-5000x109/l.
Trombocitopeninių mėginių (20-50 x109/l) PLT matavimų atkartojamumo CV ne daugiau kaip 5 %. </t>
    </r>
    <r>
      <rPr>
        <b/>
        <sz val="9"/>
        <rFont val="Times New Roman"/>
        <family val="1"/>
      </rPr>
      <t>XN serijos Naudojimo instrukcija 403, 405 psl.</t>
    </r>
  </si>
  <si>
    <r>
      <t xml:space="preserve">Taip. </t>
    </r>
    <r>
      <rPr>
        <b/>
        <sz val="9"/>
        <rFont val="Times New Roman"/>
        <family val="1"/>
      </rPr>
      <t>XN serijos Naudojimo instrukcija 423 psl.</t>
    </r>
  </si>
  <si>
    <r>
      <t xml:space="preserve">Taip. </t>
    </r>
    <r>
      <rPr>
        <b/>
        <sz val="9"/>
        <rFont val="Times New Roman"/>
        <family val="1"/>
      </rPr>
      <t>XN serijos Naudojimo instrukcija 218 psl.</t>
    </r>
  </si>
  <si>
    <r>
      <t xml:space="preserve">Taip. </t>
    </r>
    <r>
      <rPr>
        <b/>
        <sz val="9"/>
        <rFont val="Times New Roman"/>
        <family val="1"/>
      </rPr>
      <t>XN serijos Naudojimo instrukcija 113-116, 135, 136 psl.</t>
    </r>
  </si>
  <si>
    <t>Pagamintas 2018 m.</t>
  </si>
  <si>
    <t xml:space="preserve">Galima tirti visus išvardintus parametrus. Naudotojo vadovas, A-16 psl. </t>
  </si>
  <si>
    <t>Fotometrinis matavimas. Atspindėta šviesa matuojama elektrooptiniu būdu, perduodama per lęšį į fotojutiklį. Naudotojo vadovas, A-13, A-14, A-15, A-26 psl.</t>
  </si>
  <si>
    <t>Naudotojo vadovas, A-85 psl.</t>
  </si>
  <si>
    <t>Naudotojo vadovas, A-34 psl.</t>
  </si>
  <si>
    <t>Naudotojo vadovas, B-10 psl.</t>
  </si>
  <si>
    <t>Naudotojo vadovas, 2 psl.</t>
  </si>
  <si>
    <t>1.39</t>
  </si>
  <si>
    <t>1.39.1</t>
  </si>
  <si>
    <t>1.39.2</t>
  </si>
  <si>
    <t>1.39.3</t>
  </si>
  <si>
    <t>1.39.4</t>
  </si>
  <si>
    <t>1.39.5</t>
  </si>
  <si>
    <t>1.39.6</t>
  </si>
  <si>
    <t>1.39.7</t>
  </si>
  <si>
    <t>1.39.8</t>
  </si>
  <si>
    <t>1.39.9</t>
  </si>
  <si>
    <t>1.39.10</t>
  </si>
  <si>
    <t>1.39.11</t>
  </si>
  <si>
    <t>1.39.12</t>
  </si>
  <si>
    <t>1.39.13</t>
  </si>
  <si>
    <t>1.39.14</t>
  </si>
  <si>
    <t>1.39.15</t>
  </si>
  <si>
    <t>1.39.16</t>
  </si>
  <si>
    <t>1.39.17</t>
  </si>
  <si>
    <t>1.39.18</t>
  </si>
  <si>
    <t>1.39.19</t>
  </si>
  <si>
    <t>1.39.20</t>
  </si>
  <si>
    <t>4.8</t>
  </si>
  <si>
    <t>4.8.1</t>
  </si>
  <si>
    <t>4.8.2</t>
  </si>
  <si>
    <t>4.8.3</t>
  </si>
  <si>
    <t>4.8.4</t>
  </si>
  <si>
    <t>4.8.5</t>
  </si>
  <si>
    <t>4.8.6</t>
  </si>
  <si>
    <t>4.8.7</t>
  </si>
  <si>
    <t>4.8.8</t>
  </si>
  <si>
    <t>4.8.9</t>
  </si>
  <si>
    <t>4.8.10</t>
  </si>
  <si>
    <t>4.8.11</t>
  </si>
  <si>
    <t xml:space="preserve">Bendra pasiūlymo kaina be PVM 242.010,00 Eur.
(du šimtai keturiasdešimt du tūkstančiai dešimt eurų 0 ct)
PVM %: 12.115,86 Eur.
(dvylika tūkstančių šimtas penkiolika eurų aštuoniasdešimt šeši ct.)
Bendra pasiūlymo kaina su PVM: 254.125,86 Eur.
(du šimtai penkiasdešimt keturi tūkstančiai šimtas dvidešimt penki eurai aštuoniasdešimt šeši ct.) 
</t>
  </si>
  <si>
    <t>UAB „Roche Lietuva“</t>
  </si>
  <si>
    <t>J. Jasinskio g. 16B, Vilnius</t>
  </si>
  <si>
    <t>LT100001773210</t>
  </si>
  <si>
    <t>Roche Pharmholding B.V.
DEUTSCHE BANK AG 
BIC (SWIFT): DEUTDEFFVAC
SEPA PAYMENT
IBAN: DE06 1207 0070 0010 1000 00</t>
  </si>
  <si>
    <t xml:space="preserve">Diagnostikos padalinio vadovas Baltijos šalyse Dalimil Žurek
Prokuristas Dennis Chua </t>
  </si>
  <si>
    <t>Svarbių klientų vadybininkas Eimantas Baltušis, eimantas.baltusis@roche.com 
Tel. 852546777</t>
  </si>
  <si>
    <t>Skaistė Viršilo</t>
  </si>
  <si>
    <t>skaiste.virsilo@roche.com</t>
  </si>
  <si>
    <t>1.</t>
  </si>
  <si>
    <t>2.</t>
  </si>
  <si>
    <t>3.</t>
  </si>
  <si>
    <t>EBVPD dokumentacija</t>
  </si>
  <si>
    <t>Techninės specifikacijos dokumentacija</t>
  </si>
  <si>
    <t>Įgaliojimai pasirašyti</t>
  </si>
  <si>
    <t>Zip failas</t>
  </si>
  <si>
    <t>Diagnostikos padalinio vadobas Baltijos šalyse</t>
  </si>
  <si>
    <t>Dalimil Žurek</t>
  </si>
</sst>
</file>

<file path=xl/styles.xml><?xml version="1.0" encoding="utf-8"?>
<styleSheet xmlns="http://schemas.openxmlformats.org/spreadsheetml/2006/main">
  <numFmts count="2">
    <numFmt numFmtId="164" formatCode="yy/mm"/>
    <numFmt numFmtId="165" formatCode="00000000000"/>
  </numFmts>
  <fonts count="39">
    <font>
      <sz val="11"/>
      <color theme="1"/>
      <name val="Calibri"/>
      <family val="2"/>
      <charset val="186"/>
      <scheme val="minor"/>
    </font>
    <font>
      <b/>
      <sz val="11"/>
      <color theme="1"/>
      <name val="Calibri"/>
      <family val="2"/>
      <charset val="186"/>
      <scheme val="minor"/>
    </font>
    <font>
      <sz val="11"/>
      <name val="Calibri"/>
      <family val="2"/>
    </font>
    <font>
      <sz val="11"/>
      <color rgb="FFFF0000"/>
      <name val="Calibri"/>
      <family val="2"/>
    </font>
    <font>
      <b/>
      <sz val="18"/>
      <color indexed="8"/>
      <name val="Calibri"/>
      <family val="2"/>
      <charset val="186"/>
    </font>
    <font>
      <sz val="12"/>
      <color indexed="8"/>
      <name val="Calibri"/>
      <family val="2"/>
    </font>
    <font>
      <b/>
      <sz val="14"/>
      <color indexed="8"/>
      <name val="Times New Roman"/>
      <family val="1"/>
      <charset val="186"/>
    </font>
    <font>
      <b/>
      <sz val="11"/>
      <color indexed="8"/>
      <name val="Calibri"/>
      <family val="2"/>
      <charset val="186"/>
    </font>
    <font>
      <b/>
      <sz val="9"/>
      <color indexed="8"/>
      <name val="Times New Roman"/>
      <family val="1"/>
      <charset val="186"/>
    </font>
    <font>
      <b/>
      <sz val="9"/>
      <name val="Times New Roman"/>
      <family val="1"/>
      <charset val="186"/>
    </font>
    <font>
      <b/>
      <u/>
      <sz val="10"/>
      <name val="Times New Roman"/>
      <family val="1"/>
      <charset val="186"/>
    </font>
    <font>
      <b/>
      <sz val="10"/>
      <color indexed="8"/>
      <name val="Times New Roman"/>
      <family val="1"/>
      <charset val="186"/>
    </font>
    <font>
      <sz val="9"/>
      <name val="Times New Roman"/>
      <family val="1"/>
      <charset val="186"/>
    </font>
    <font>
      <sz val="10"/>
      <color rgb="FF000000"/>
      <name val="Times New Roman"/>
      <family val="1"/>
      <charset val="186"/>
    </font>
    <font>
      <sz val="10"/>
      <name val="Times New Roman"/>
      <family val="1"/>
      <charset val="186"/>
    </font>
    <font>
      <sz val="10"/>
      <color indexed="8"/>
      <name val="Calibri"/>
      <family val="2"/>
    </font>
    <font>
      <sz val="10"/>
      <color indexed="8"/>
      <name val="Times New Roman"/>
      <family val="1"/>
      <charset val="186"/>
    </font>
    <font>
      <b/>
      <sz val="9"/>
      <color rgb="FFFF0000"/>
      <name val="Times New Roman"/>
      <family val="1"/>
      <charset val="186"/>
    </font>
    <font>
      <b/>
      <sz val="10"/>
      <name val="Times New Roman"/>
      <family val="1"/>
      <charset val="186"/>
    </font>
    <font>
      <sz val="9"/>
      <color rgb="FFFF0000"/>
      <name val="Times New Roman"/>
      <family val="1"/>
      <charset val="186"/>
    </font>
    <font>
      <b/>
      <sz val="12"/>
      <color indexed="8"/>
      <name val="Times New Roman"/>
      <family val="1"/>
      <charset val="186"/>
    </font>
    <font>
      <sz val="12"/>
      <color rgb="FF000000"/>
      <name val="Times New Roman"/>
      <family val="1"/>
      <charset val="186"/>
    </font>
    <font>
      <sz val="11"/>
      <color indexed="8"/>
      <name val="Times New Roman"/>
      <family val="1"/>
      <charset val="186"/>
    </font>
    <font>
      <sz val="11"/>
      <color rgb="FF000000"/>
      <name val="Times New Roman"/>
      <family val="1"/>
      <charset val="186"/>
    </font>
    <font>
      <sz val="10"/>
      <color rgb="FFFF0000"/>
      <name val="Times New Roman"/>
      <family val="1"/>
      <charset val="186"/>
    </font>
    <font>
      <sz val="10"/>
      <color rgb="FFFF0000"/>
      <name val="Calibri"/>
      <family val="2"/>
    </font>
    <font>
      <sz val="10"/>
      <name val="Calibri"/>
      <family val="2"/>
    </font>
    <font>
      <i/>
      <sz val="10"/>
      <name val="Times New Roman"/>
      <family val="1"/>
      <charset val="186"/>
    </font>
    <font>
      <b/>
      <sz val="10"/>
      <color rgb="FFFF0000"/>
      <name val="Times New Roman"/>
      <family val="1"/>
      <charset val="186"/>
    </font>
    <font>
      <b/>
      <sz val="10"/>
      <color indexed="8"/>
      <name val="Calibri"/>
      <family val="2"/>
      <charset val="186"/>
    </font>
    <font>
      <sz val="10"/>
      <color theme="1"/>
      <name val="Times New Roman"/>
      <family val="1"/>
      <charset val="186"/>
    </font>
    <font>
      <vertAlign val="superscript"/>
      <sz val="10"/>
      <color theme="1"/>
      <name val="Times New Roman"/>
      <family val="1"/>
      <charset val="186"/>
    </font>
    <font>
      <b/>
      <sz val="10"/>
      <color rgb="FF000000"/>
      <name val="Times New Roman"/>
      <family val="1"/>
      <charset val="186"/>
    </font>
    <font>
      <sz val="11"/>
      <color theme="1"/>
      <name val="Times New Roman"/>
      <family val="1"/>
      <charset val="186"/>
    </font>
    <font>
      <sz val="10"/>
      <name val="Times New Roman"/>
      <family val="1"/>
    </font>
    <font>
      <sz val="9"/>
      <name val="Times New Roman"/>
      <family val="1"/>
    </font>
    <font>
      <b/>
      <sz val="9"/>
      <name val="Times New Roman"/>
      <family val="1"/>
    </font>
    <font>
      <sz val="10"/>
      <color indexed="8"/>
      <name val="Times New Roman"/>
      <family val="1"/>
    </font>
    <font>
      <sz val="11"/>
      <color indexed="8"/>
      <name val="Calibri"/>
      <family val="2"/>
      <scheme val="minor"/>
    </font>
  </fonts>
  <fills count="2">
    <fill>
      <patternFill patternType="none"/>
    </fill>
    <fill>
      <patternFill patternType="gray125"/>
    </fill>
  </fills>
  <borders count="3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right style="thin">
        <color indexed="8"/>
      </right>
      <top style="thin">
        <color indexed="8"/>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s>
  <cellStyleXfs count="1">
    <xf numFmtId="0" fontId="0" fillId="0" borderId="0"/>
  </cellStyleXfs>
  <cellXfs count="327">
    <xf numFmtId="0" fontId="0" fillId="0" borderId="0" xfId="0"/>
    <xf numFmtId="0" fontId="0" fillId="0" borderId="0" xfId="0" applyAlignment="1">
      <alignment horizontal="center"/>
    </xf>
    <xf numFmtId="0" fontId="0" fillId="0" borderId="0" xfId="0" applyAlignment="1">
      <alignment horizontal="left"/>
    </xf>
    <xf numFmtId="0" fontId="3" fillId="0" borderId="0" xfId="0" applyFont="1" applyAlignment="1">
      <alignment horizontal="left"/>
    </xf>
    <xf numFmtId="0" fontId="7" fillId="0" borderId="1" xfId="0" applyFont="1" applyBorder="1" applyAlignment="1">
      <alignment horizontal="center"/>
    </xf>
    <xf numFmtId="0" fontId="0" fillId="0" borderId="1" xfId="0" applyBorder="1"/>
    <xf numFmtId="0" fontId="0" fillId="0" borderId="1" xfId="0" applyBorder="1" applyAlignment="1">
      <alignment horizontal="center"/>
    </xf>
    <xf numFmtId="0" fontId="0" fillId="0" borderId="2" xfId="0" applyBorder="1" applyAlignment="1">
      <alignment horizontal="center"/>
    </xf>
    <xf numFmtId="0" fontId="0" fillId="0" borderId="2" xfId="0" applyBorder="1"/>
    <xf numFmtId="0" fontId="0" fillId="0" borderId="0" xfId="0" applyBorder="1" applyAlignment="1">
      <alignment horizontal="left"/>
    </xf>
    <xf numFmtId="0" fontId="0" fillId="0" borderId="0" xfId="0" applyBorder="1" applyAlignment="1">
      <alignment horizontal="center"/>
    </xf>
    <xf numFmtId="0" fontId="0" fillId="0" borderId="0" xfId="0" applyBorder="1" applyAlignment="1">
      <alignment vertical="center" wrapText="1"/>
    </xf>
    <xf numFmtId="49" fontId="9" fillId="0" borderId="0" xfId="0" applyNumberFormat="1" applyFont="1" applyAlignment="1">
      <alignment horizontal="center" vertical="top"/>
    </xf>
    <xf numFmtId="0" fontId="8" fillId="0" borderId="0" xfId="0" applyFont="1" applyAlignment="1">
      <alignment horizontal="left" vertical="top"/>
    </xf>
    <xf numFmtId="0" fontId="8" fillId="0" borderId="0" xfId="0" applyFont="1" applyAlignment="1">
      <alignment horizontal="center" vertical="top"/>
    </xf>
    <xf numFmtId="0" fontId="8" fillId="0" borderId="0" xfId="0" applyFont="1" applyFill="1" applyAlignment="1">
      <alignment horizontal="center" vertical="top"/>
    </xf>
    <xf numFmtId="0" fontId="9" fillId="0" borderId="0" xfId="0" applyFont="1" applyBorder="1" applyAlignment="1">
      <alignment horizontal="center" vertical="top"/>
    </xf>
    <xf numFmtId="49" fontId="9" fillId="0" borderId="6" xfId="0" applyNumberFormat="1" applyFont="1" applyFill="1" applyBorder="1" applyAlignment="1">
      <alignment horizontal="center"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center" vertical="center" wrapText="1"/>
    </xf>
    <xf numFmtId="0" fontId="12" fillId="0" borderId="1" xfId="0" applyFont="1" applyFill="1" applyBorder="1" applyAlignment="1">
      <alignment horizontal="center" vertical="top" wrapText="1"/>
    </xf>
    <xf numFmtId="49" fontId="12"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3" fillId="0" borderId="1" xfId="0" applyFont="1" applyBorder="1" applyAlignment="1">
      <alignment vertical="center" wrapText="1"/>
    </xf>
    <xf numFmtId="0" fontId="15" fillId="0" borderId="0" xfId="0" applyFont="1"/>
    <xf numFmtId="0" fontId="16" fillId="0" borderId="1" xfId="0" applyFont="1" applyBorder="1" applyAlignment="1">
      <alignment horizontal="center" vertical="center" wrapText="1"/>
    </xf>
    <xf numFmtId="164" fontId="17" fillId="0" borderId="1" xfId="0" applyNumberFormat="1" applyFont="1" applyFill="1" applyBorder="1" applyAlignment="1">
      <alignment vertical="center" wrapText="1"/>
    </xf>
    <xf numFmtId="0" fontId="15" fillId="0" borderId="1" xfId="0" applyFont="1" applyBorder="1"/>
    <xf numFmtId="0" fontId="19" fillId="0" borderId="0" xfId="0" applyFont="1" applyBorder="1" applyAlignment="1" applyProtection="1">
      <alignment vertical="top" wrapText="1"/>
      <protection locked="0"/>
    </xf>
    <xf numFmtId="0" fontId="3" fillId="0" borderId="0" xfId="0" applyFont="1" applyBorder="1"/>
    <xf numFmtId="0" fontId="0" fillId="0" borderId="0" xfId="0" applyBorder="1"/>
    <xf numFmtId="49" fontId="18" fillId="0" borderId="0" xfId="0" applyNumberFormat="1" applyFont="1" applyFill="1" applyBorder="1" applyAlignment="1" applyProtection="1">
      <alignment horizontal="right" vertical="top" wrapText="1"/>
      <protection locked="0"/>
    </xf>
    <xf numFmtId="0" fontId="18" fillId="0" borderId="0" xfId="0" applyFont="1" applyBorder="1" applyAlignment="1" applyProtection="1">
      <alignment horizontal="right" vertical="top" wrapText="1"/>
      <protection locked="0"/>
    </xf>
    <xf numFmtId="0" fontId="21" fillId="0" borderId="0" xfId="0" applyFont="1" applyAlignment="1">
      <alignment vertical="top"/>
    </xf>
    <xf numFmtId="0" fontId="19" fillId="0" borderId="0" xfId="0" applyFont="1" applyBorder="1" applyAlignment="1">
      <alignment vertical="top"/>
    </xf>
    <xf numFmtId="0" fontId="3" fillId="0" borderId="0" xfId="0" applyFont="1"/>
    <xf numFmtId="0" fontId="24" fillId="0" borderId="0" xfId="0" applyFont="1" applyBorder="1" applyAlignment="1">
      <alignment vertical="top"/>
    </xf>
    <xf numFmtId="0" fontId="25" fillId="0" borderId="0" xfId="0" applyFont="1"/>
    <xf numFmtId="49" fontId="18" fillId="0" borderId="6" xfId="0" applyNumberFormat="1" applyFont="1" applyFill="1" applyBorder="1" applyAlignment="1">
      <alignment horizontal="center" vertical="center" wrapText="1"/>
    </xf>
    <xf numFmtId="0" fontId="18" fillId="0" borderId="6" xfId="0" applyFont="1" applyFill="1" applyBorder="1" applyAlignment="1">
      <alignment horizontal="left" vertical="center" wrapText="1"/>
    </xf>
    <xf numFmtId="0" fontId="18" fillId="0" borderId="7"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26" fillId="0" borderId="1" xfId="0" applyFont="1" applyBorder="1" applyAlignment="1">
      <alignment horizontal="center"/>
    </xf>
    <xf numFmtId="49" fontId="14" fillId="0" borderId="1" xfId="0" applyNumberFormat="1" applyFont="1" applyFill="1" applyBorder="1" applyAlignment="1">
      <alignment horizontal="center" vertical="center"/>
    </xf>
    <xf numFmtId="0" fontId="13" fillId="0" borderId="1" xfId="0" applyFont="1" applyBorder="1" applyAlignment="1">
      <alignment vertical="center"/>
    </xf>
    <xf numFmtId="0" fontId="14" fillId="0" borderId="1" xfId="0" applyFont="1" applyBorder="1" applyAlignment="1">
      <alignment horizontal="center" vertical="center"/>
    </xf>
    <xf numFmtId="164" fontId="18" fillId="0" borderId="1" xfId="0" applyNumberFormat="1" applyFont="1" applyFill="1" applyBorder="1" applyAlignment="1">
      <alignment vertical="center"/>
    </xf>
    <xf numFmtId="0" fontId="13" fillId="0" borderId="1" xfId="0" applyFont="1" applyBorder="1" applyAlignment="1">
      <alignment wrapText="1"/>
    </xf>
    <xf numFmtId="164" fontId="28" fillId="0" borderId="0" xfId="0" applyNumberFormat="1" applyFont="1" applyFill="1" applyBorder="1" applyAlignment="1">
      <alignment vertical="top" wrapText="1"/>
    </xf>
    <xf numFmtId="0" fontId="25" fillId="0" borderId="0" xfId="0" applyFont="1" applyBorder="1"/>
    <xf numFmtId="49" fontId="14" fillId="0" borderId="0" xfId="0" applyNumberFormat="1" applyFont="1" applyFill="1" applyBorder="1" applyAlignment="1">
      <alignment horizontal="center" vertical="top" wrapText="1"/>
    </xf>
    <xf numFmtId="49" fontId="27" fillId="0" borderId="0" xfId="0" applyNumberFormat="1" applyFont="1" applyFill="1" applyBorder="1" applyAlignment="1">
      <alignment horizontal="left" vertical="top" wrapText="1"/>
    </xf>
    <xf numFmtId="0" fontId="16" fillId="0" borderId="0" xfId="0" applyFont="1" applyBorder="1" applyAlignment="1">
      <alignment horizontal="center" vertical="top" wrapText="1"/>
    </xf>
    <xf numFmtId="0" fontId="20" fillId="0" borderId="0" xfId="0" applyFont="1" applyAlignment="1">
      <alignment horizontal="center"/>
    </xf>
    <xf numFmtId="0" fontId="15" fillId="0" borderId="0" xfId="0" applyFont="1" applyAlignment="1">
      <alignment horizontal="center"/>
    </xf>
    <xf numFmtId="0" fontId="29" fillId="0" borderId="1" xfId="0" applyFont="1" applyBorder="1" applyAlignment="1">
      <alignment horizontal="center"/>
    </xf>
    <xf numFmtId="0" fontId="15" fillId="0" borderId="1" xfId="0" applyFont="1" applyBorder="1" applyAlignment="1">
      <alignment horizontal="center"/>
    </xf>
    <xf numFmtId="0" fontId="15" fillId="0" borderId="0" xfId="0" applyFont="1" applyAlignment="1">
      <alignment horizontal="left"/>
    </xf>
    <xf numFmtId="0" fontId="15" fillId="0" borderId="0" xfId="0" applyFont="1" applyAlignment="1">
      <alignment horizontal="left" vertical="top"/>
    </xf>
    <xf numFmtId="0" fontId="1" fillId="0" borderId="1" xfId="0" applyFont="1" applyBorder="1" applyAlignment="1">
      <alignment horizontal="center"/>
    </xf>
    <xf numFmtId="0" fontId="7" fillId="0" borderId="0" xfId="0" applyFont="1" applyBorder="1" applyAlignment="1">
      <alignment horizontal="center"/>
    </xf>
    <xf numFmtId="0" fontId="9" fillId="0" borderId="9"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1" fillId="0" borderId="9" xfId="0" applyFont="1" applyBorder="1" applyAlignment="1">
      <alignment horizontal="center" vertical="center" wrapText="1"/>
    </xf>
    <xf numFmtId="49" fontId="12" fillId="0" borderId="1" xfId="0" applyNumberFormat="1" applyFont="1" applyFill="1" applyBorder="1" applyAlignment="1">
      <alignment horizontal="center" vertical="top" wrapText="1"/>
    </xf>
    <xf numFmtId="49" fontId="12" fillId="0" borderId="17" xfId="0" applyNumberFormat="1" applyFont="1" applyFill="1" applyBorder="1" applyAlignment="1">
      <alignment horizontal="center" vertical="center" wrapText="1"/>
    </xf>
    <xf numFmtId="0" fontId="30" fillId="0" borderId="1" xfId="0" applyFont="1" applyBorder="1" applyAlignment="1">
      <alignment horizontal="left" vertical="top" wrapText="1"/>
    </xf>
    <xf numFmtId="49" fontId="12" fillId="0" borderId="12" xfId="0" applyNumberFormat="1" applyFont="1" applyFill="1" applyBorder="1" applyAlignment="1">
      <alignment horizontal="center" vertical="center" wrapText="1"/>
    </xf>
    <xf numFmtId="0" fontId="14" fillId="0" borderId="9" xfId="0" applyFont="1" applyBorder="1" applyAlignment="1">
      <alignment horizontal="center" vertical="center" wrapText="1"/>
    </xf>
    <xf numFmtId="164" fontId="9" fillId="0" borderId="9" xfId="0" applyNumberFormat="1" applyFont="1" applyFill="1" applyBorder="1" applyAlignment="1">
      <alignment vertical="center" wrapText="1"/>
    </xf>
    <xf numFmtId="0" fontId="30" fillId="0" borderId="1" xfId="0" applyFont="1" applyBorder="1" applyAlignment="1">
      <alignment horizontal="center" wrapText="1"/>
    </xf>
    <xf numFmtId="0" fontId="13" fillId="0" borderId="1" xfId="0" applyFont="1" applyBorder="1" applyAlignment="1">
      <alignment horizontal="justify" vertical="top" wrapText="1"/>
    </xf>
    <xf numFmtId="0" fontId="13" fillId="0" borderId="1" xfId="0" applyFont="1" applyBorder="1" applyAlignment="1">
      <alignment horizontal="justify" wrapText="1"/>
    </xf>
    <xf numFmtId="0" fontId="30" fillId="0" borderId="1" xfId="0" applyFont="1" applyBorder="1" applyAlignment="1">
      <alignment horizontal="center" vertical="top" wrapText="1"/>
    </xf>
    <xf numFmtId="0" fontId="30" fillId="0" borderId="1" xfId="0" applyFont="1" applyBorder="1" applyAlignment="1">
      <alignment horizontal="justify" vertical="top" wrapText="1"/>
    </xf>
    <xf numFmtId="0" fontId="13" fillId="0" borderId="1" xfId="0" applyFont="1" applyBorder="1" applyAlignment="1">
      <alignment vertical="top" wrapText="1"/>
    </xf>
    <xf numFmtId="0" fontId="13" fillId="0" borderId="1" xfId="0" applyFont="1" applyBorder="1" applyAlignment="1">
      <alignment horizontal="left" vertical="top" wrapText="1"/>
    </xf>
    <xf numFmtId="49" fontId="12" fillId="0" borderId="10" xfId="0" applyNumberFormat="1" applyFont="1" applyFill="1" applyBorder="1" applyAlignment="1">
      <alignment horizontal="center" vertical="center" wrapText="1"/>
    </xf>
    <xf numFmtId="0" fontId="32" fillId="0" borderId="9" xfId="0" applyFont="1" applyBorder="1" applyAlignment="1">
      <alignment horizontal="left" vertical="center" wrapText="1"/>
    </xf>
    <xf numFmtId="0" fontId="13" fillId="0" borderId="17" xfId="0" applyFont="1" applyBorder="1" applyAlignment="1">
      <alignment vertical="center"/>
    </xf>
    <xf numFmtId="0" fontId="13" fillId="0" borderId="1" xfId="0" applyFont="1" applyBorder="1" applyAlignment="1">
      <alignment horizontal="left" vertical="top" wrapText="1"/>
    </xf>
    <xf numFmtId="0" fontId="18" fillId="0" borderId="9"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6" xfId="0" applyFont="1" applyFill="1" applyBorder="1" applyAlignment="1">
      <alignment horizontal="center" vertical="center" wrapText="1"/>
    </xf>
    <xf numFmtId="49" fontId="14" fillId="0" borderId="1" xfId="0" applyNumberFormat="1" applyFont="1" applyFill="1" applyBorder="1" applyAlignment="1">
      <alignment horizontal="center" vertical="top" wrapText="1"/>
    </xf>
    <xf numFmtId="164" fontId="17" fillId="0" borderId="0" xfId="0" applyNumberFormat="1" applyFont="1" applyFill="1" applyBorder="1" applyAlignment="1">
      <alignment horizontal="center" vertical="center" wrapText="1"/>
    </xf>
    <xf numFmtId="0" fontId="0" fillId="0" borderId="0" xfId="0" applyFill="1"/>
    <xf numFmtId="0" fontId="11" fillId="0" borderId="0" xfId="0" applyFont="1" applyFill="1" applyAlignment="1">
      <alignment horizontal="right"/>
    </xf>
    <xf numFmtId="0" fontId="0" fillId="0" borderId="0" xfId="0" applyFill="1" applyAlignment="1">
      <alignment horizontal="center"/>
    </xf>
    <xf numFmtId="0" fontId="11" fillId="0" borderId="0" xfId="0" applyFont="1" applyFill="1" applyAlignment="1">
      <alignment horizontal="left"/>
    </xf>
    <xf numFmtId="0" fontId="16" fillId="0" borderId="0" xfId="0" applyFont="1" applyFill="1" applyAlignment="1">
      <alignment horizontal="left" wrapText="1"/>
    </xf>
    <xf numFmtId="0" fontId="15" fillId="0" borderId="0" xfId="0" applyFont="1" applyAlignment="1">
      <alignment horizontal="center"/>
    </xf>
    <xf numFmtId="0" fontId="14" fillId="0" borderId="1" xfId="0" applyFont="1" applyFill="1" applyBorder="1" applyAlignment="1">
      <alignment horizontal="justify" vertical="top" wrapText="1"/>
    </xf>
    <xf numFmtId="0" fontId="24" fillId="0" borderId="1" xfId="0" applyFont="1" applyFill="1" applyBorder="1" applyAlignment="1">
      <alignment horizontal="justify" vertical="top" wrapText="1"/>
    </xf>
    <xf numFmtId="0" fontId="13" fillId="0" borderId="1" xfId="0" applyFont="1" applyFill="1" applyBorder="1" applyAlignment="1">
      <alignment horizontal="justify" vertical="top" wrapText="1"/>
    </xf>
    <xf numFmtId="0" fontId="16" fillId="0" borderId="0" xfId="0" applyFont="1" applyFill="1" applyAlignment="1">
      <alignment horizontal="left" wrapText="1"/>
    </xf>
    <xf numFmtId="0" fontId="0" fillId="0" borderId="0" xfId="0" applyAlignment="1"/>
    <xf numFmtId="0" fontId="0" fillId="0" borderId="0" xfId="0" applyAlignment="1">
      <alignment horizontal="left" vertical="center" wrapText="1"/>
    </xf>
    <xf numFmtId="0" fontId="0" fillId="0" borderId="0" xfId="0" applyAlignment="1">
      <alignment horizontal="left"/>
    </xf>
    <xf numFmtId="0" fontId="4" fillId="0" borderId="0" xfId="0" applyFont="1" applyAlignment="1">
      <alignment horizontal="center" vertical="center"/>
    </xf>
    <xf numFmtId="0" fontId="5" fillId="0" borderId="0" xfId="0" applyFont="1" applyAlignment="1">
      <alignment horizontal="center" vertical="center"/>
    </xf>
    <xf numFmtId="0" fontId="0" fillId="0" borderId="0" xfId="0" applyAlignment="1">
      <alignment horizontal="center"/>
    </xf>
    <xf numFmtId="0" fontId="13" fillId="0" borderId="10" xfId="0" applyFont="1" applyBorder="1" applyAlignment="1">
      <alignment horizontal="left" vertical="center" wrapText="1"/>
    </xf>
    <xf numFmtId="0" fontId="30" fillId="0" borderId="10" xfId="0" applyFont="1" applyBorder="1" applyAlignment="1">
      <alignment horizontal="left" vertical="top" wrapText="1"/>
    </xf>
    <xf numFmtId="164" fontId="17" fillId="0" borderId="0" xfId="0" applyNumberFormat="1" applyFont="1" applyFill="1" applyBorder="1" applyAlignment="1">
      <alignment vertical="center" wrapText="1"/>
    </xf>
    <xf numFmtId="0" fontId="16" fillId="0" borderId="0" xfId="0" applyFont="1" applyBorder="1" applyAlignment="1">
      <alignment horizontal="center" vertical="center" wrapText="1"/>
    </xf>
    <xf numFmtId="0" fontId="14" fillId="0" borderId="10" xfId="0" applyFont="1" applyBorder="1" applyAlignment="1">
      <alignment horizontal="left" vertical="center" wrapText="1"/>
    </xf>
    <xf numFmtId="0" fontId="14" fillId="0" borderId="19" xfId="0" applyFont="1" applyBorder="1" applyAlignment="1">
      <alignment horizontal="center" vertical="center"/>
    </xf>
    <xf numFmtId="0" fontId="14" fillId="0" borderId="20" xfId="0" applyFont="1" applyBorder="1" applyAlignment="1">
      <alignment horizontal="center" vertical="center"/>
    </xf>
    <xf numFmtId="49" fontId="14" fillId="0" borderId="10" xfId="0" applyNumberFormat="1" applyFont="1" applyFill="1" applyBorder="1" applyAlignment="1">
      <alignment horizontal="center" vertical="center"/>
    </xf>
    <xf numFmtId="0" fontId="15" fillId="0" borderId="15" xfId="0" applyFont="1" applyBorder="1"/>
    <xf numFmtId="0" fontId="15" fillId="0" borderId="0" xfId="0" applyFont="1" applyBorder="1"/>
    <xf numFmtId="0" fontId="13" fillId="0" borderId="9" xfId="0" applyFont="1" applyBorder="1" applyAlignment="1">
      <alignment vertical="center" wrapText="1"/>
    </xf>
    <xf numFmtId="0" fontId="13" fillId="0" borderId="1" xfId="0" applyFont="1" applyBorder="1" applyAlignment="1">
      <alignment horizontal="left" vertical="center" wrapText="1"/>
    </xf>
    <xf numFmtId="0" fontId="13" fillId="0" borderId="13" xfId="0" applyFont="1" applyBorder="1" applyAlignment="1">
      <alignment vertical="center"/>
    </xf>
    <xf numFmtId="164" fontId="35" fillId="0" borderId="10" xfId="0" applyNumberFormat="1" applyFont="1" applyFill="1" applyBorder="1" applyAlignment="1">
      <alignment vertical="center" wrapText="1"/>
    </xf>
    <xf numFmtId="164" fontId="35" fillId="0" borderId="10" xfId="0" applyNumberFormat="1" applyFont="1" applyFill="1" applyBorder="1" applyAlignment="1">
      <alignment horizontal="center" vertical="center" wrapText="1"/>
    </xf>
    <xf numFmtId="49" fontId="34" fillId="0" borderId="1" xfId="0" applyNumberFormat="1" applyFont="1" applyFill="1" applyBorder="1" applyAlignment="1">
      <alignment horizontal="left" vertical="center" wrapText="1"/>
    </xf>
    <xf numFmtId="49" fontId="35" fillId="0" borderId="1" xfId="0" applyNumberFormat="1" applyFont="1" applyFill="1" applyBorder="1" applyAlignment="1">
      <alignment horizontal="center" vertical="center" wrapText="1"/>
    </xf>
    <xf numFmtId="49" fontId="35" fillId="0" borderId="9" xfId="0" applyNumberFormat="1" applyFont="1" applyFill="1" applyBorder="1" applyAlignment="1">
      <alignment horizontal="center" vertical="center" wrapText="1"/>
    </xf>
    <xf numFmtId="2" fontId="35" fillId="0" borderId="1" xfId="0" applyNumberFormat="1" applyFont="1" applyFill="1" applyBorder="1" applyAlignment="1">
      <alignment horizontal="center" vertical="center" wrapText="1"/>
    </xf>
    <xf numFmtId="2" fontId="35" fillId="0" borderId="8"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0" xfId="0" applyFont="1" applyBorder="1" applyAlignment="1">
      <alignment horizontal="left" vertical="center" wrapText="1"/>
    </xf>
    <xf numFmtId="0" fontId="30" fillId="0" borderId="12" xfId="0" applyFont="1" applyBorder="1" applyAlignment="1">
      <alignment horizontal="left" vertical="center" wrapText="1"/>
    </xf>
    <xf numFmtId="0" fontId="13" fillId="0" borderId="1" xfId="0" applyFont="1" applyBorder="1" applyAlignment="1">
      <alignment horizontal="justify" vertical="center" wrapText="1"/>
    </xf>
    <xf numFmtId="49" fontId="34" fillId="0" borderId="12" xfId="0" applyNumberFormat="1" applyFont="1" applyFill="1" applyBorder="1" applyAlignment="1">
      <alignment horizontal="left" vertical="center" wrapText="1"/>
    </xf>
    <xf numFmtId="164" fontId="35" fillId="0" borderId="1" xfId="0" applyNumberFormat="1" applyFont="1" applyFill="1" applyBorder="1" applyAlignment="1">
      <alignment horizontal="center" vertical="center" wrapText="1"/>
    </xf>
    <xf numFmtId="0" fontId="30" fillId="0" borderId="1" xfId="0" applyFont="1" applyBorder="1" applyAlignment="1">
      <alignment horizontal="justify" vertical="center" wrapText="1"/>
    </xf>
    <xf numFmtId="0" fontId="30" fillId="0" borderId="10" xfId="0" applyFont="1" applyBorder="1" applyAlignment="1">
      <alignment vertical="center"/>
    </xf>
    <xf numFmtId="0" fontId="30" fillId="0" borderId="10" xfId="0" applyFont="1" applyBorder="1" applyAlignment="1">
      <alignment wrapText="1"/>
    </xf>
    <xf numFmtId="0" fontId="30" fillId="0" borderId="10" xfId="0" applyFont="1" applyBorder="1" applyAlignment="1">
      <alignment horizontal="center" wrapText="1"/>
    </xf>
    <xf numFmtId="0" fontId="30" fillId="0" borderId="10" xfId="0" applyFont="1" applyBorder="1" applyAlignment="1">
      <alignment horizontal="center" vertical="center" wrapText="1"/>
    </xf>
    <xf numFmtId="0" fontId="30" fillId="0" borderId="10" xfId="0" applyFont="1" applyBorder="1" applyAlignment="1">
      <alignment vertical="center" wrapText="1"/>
    </xf>
    <xf numFmtId="165" fontId="34" fillId="0" borderId="1" xfId="0" applyNumberFormat="1" applyFont="1" applyBorder="1" applyAlignment="1">
      <alignment horizontal="center" vertical="center" wrapText="1"/>
    </xf>
    <xf numFmtId="49" fontId="35" fillId="0" borderId="1" xfId="0" applyNumberFormat="1" applyFont="1" applyFill="1" applyBorder="1" applyAlignment="1">
      <alignment horizontal="left" vertical="center" wrapText="1"/>
    </xf>
    <xf numFmtId="0" fontId="15" fillId="0" borderId="0" xfId="0" applyFont="1" applyAlignment="1">
      <alignment horizontal="center" vertical="top"/>
    </xf>
    <xf numFmtId="2" fontId="35" fillId="0" borderId="9" xfId="0" applyNumberFormat="1" applyFont="1" applyFill="1" applyBorder="1" applyAlignment="1">
      <alignment horizontal="center" vertical="center" wrapText="1"/>
    </xf>
    <xf numFmtId="0" fontId="14" fillId="0" borderId="9" xfId="0" applyFont="1" applyBorder="1" applyAlignment="1">
      <alignment horizontal="center" vertical="center"/>
    </xf>
    <xf numFmtId="49" fontId="14" fillId="0" borderId="17" xfId="0" applyNumberFormat="1" applyFont="1" applyFill="1" applyBorder="1" applyAlignment="1">
      <alignment horizontal="center" vertical="center"/>
    </xf>
    <xf numFmtId="0" fontId="14" fillId="0" borderId="17" xfId="0" applyFont="1" applyBorder="1" applyAlignment="1">
      <alignment horizontal="center" vertical="center"/>
    </xf>
    <xf numFmtId="49" fontId="14" fillId="0" borderId="19" xfId="0" applyNumberFormat="1" applyFont="1" applyFill="1" applyBorder="1" applyAlignment="1">
      <alignment horizontal="center" vertical="center"/>
    </xf>
    <xf numFmtId="49" fontId="14" fillId="0" borderId="9" xfId="0" applyNumberFormat="1" applyFont="1" applyFill="1" applyBorder="1" applyAlignment="1">
      <alignment horizontal="center" vertical="center"/>
    </xf>
    <xf numFmtId="49" fontId="14" fillId="0" borderId="4" xfId="0" applyNumberFormat="1" applyFont="1" applyFill="1" applyBorder="1" applyAlignment="1">
      <alignment horizontal="center" vertical="center"/>
    </xf>
    <xf numFmtId="0" fontId="0" fillId="0" borderId="15" xfId="0" applyBorder="1"/>
    <xf numFmtId="49" fontId="35" fillId="0" borderId="17" xfId="0" applyNumberFormat="1" applyFont="1" applyFill="1" applyBorder="1" applyAlignment="1">
      <alignment horizontal="left" vertical="center" wrapText="1"/>
    </xf>
    <xf numFmtId="49" fontId="34" fillId="0" borderId="11" xfId="0" applyNumberFormat="1" applyFont="1" applyFill="1" applyBorder="1" applyAlignment="1">
      <alignment horizontal="left" vertical="center" wrapText="1"/>
    </xf>
    <xf numFmtId="49" fontId="34" fillId="0" borderId="22" xfId="0" applyNumberFormat="1" applyFont="1" applyFill="1" applyBorder="1" applyAlignment="1">
      <alignment horizontal="left" vertical="center" wrapText="1"/>
    </xf>
    <xf numFmtId="164" fontId="18" fillId="0" borderId="1" xfId="0" applyNumberFormat="1" applyFont="1" applyFill="1" applyBorder="1" applyAlignment="1">
      <alignment horizontal="center" vertical="center"/>
    </xf>
    <xf numFmtId="164" fontId="18" fillId="0" borderId="19" xfId="0" applyNumberFormat="1" applyFont="1" applyFill="1" applyBorder="1" applyAlignment="1">
      <alignment horizontal="center" vertical="center"/>
    </xf>
    <xf numFmtId="2" fontId="34" fillId="0" borderId="29" xfId="0" applyNumberFormat="1" applyFont="1" applyFill="1" applyBorder="1" applyAlignment="1">
      <alignment horizontal="center" vertical="center"/>
    </xf>
    <xf numFmtId="2" fontId="34" fillId="0" borderId="8" xfId="0" applyNumberFormat="1" applyFont="1" applyFill="1" applyBorder="1" applyAlignment="1">
      <alignment horizontal="center" vertical="center"/>
    </xf>
    <xf numFmtId="2" fontId="34" fillId="0" borderId="26" xfId="0" applyNumberFormat="1" applyFont="1" applyFill="1" applyBorder="1" applyAlignment="1">
      <alignment horizontal="center" vertical="center"/>
    </xf>
    <xf numFmtId="2" fontId="34" fillId="0" borderId="24" xfId="0" applyNumberFormat="1" applyFont="1" applyFill="1" applyBorder="1" applyAlignment="1">
      <alignment horizontal="center" vertical="center"/>
    </xf>
    <xf numFmtId="2" fontId="34" fillId="0" borderId="5" xfId="0" applyNumberFormat="1" applyFont="1" applyFill="1" applyBorder="1" applyAlignment="1">
      <alignment horizontal="center" vertical="center"/>
    </xf>
    <xf numFmtId="49" fontId="35" fillId="0" borderId="19" xfId="0" applyNumberFormat="1" applyFont="1" applyFill="1" applyBorder="1" applyAlignment="1">
      <alignment horizontal="center" vertical="center" wrapText="1"/>
    </xf>
    <xf numFmtId="49" fontId="35" fillId="0" borderId="17" xfId="0" applyNumberFormat="1" applyFont="1" applyFill="1" applyBorder="1" applyAlignment="1">
      <alignment horizontal="center" vertical="center" wrapText="1"/>
    </xf>
    <xf numFmtId="49" fontId="35" fillId="0" borderId="20" xfId="0" applyNumberFormat="1" applyFont="1" applyFill="1" applyBorder="1" applyAlignment="1">
      <alignment horizontal="center" vertical="center" wrapText="1"/>
    </xf>
    <xf numFmtId="164" fontId="34" fillId="0" borderId="17" xfId="0" applyNumberFormat="1" applyFont="1" applyFill="1" applyBorder="1" applyAlignment="1">
      <alignment horizontal="center" vertical="center" wrapText="1"/>
    </xf>
    <xf numFmtId="49" fontId="34" fillId="0" borderId="12" xfId="0" applyNumberFormat="1" applyFont="1" applyFill="1" applyBorder="1" applyAlignment="1">
      <alignment horizontal="center" vertical="center"/>
    </xf>
    <xf numFmtId="49" fontId="34" fillId="0" borderId="10" xfId="0" applyNumberFormat="1" applyFont="1" applyFill="1" applyBorder="1" applyAlignment="1">
      <alignment horizontal="center" vertical="center"/>
    </xf>
    <xf numFmtId="49" fontId="34" fillId="0" borderId="22" xfId="0" applyNumberFormat="1" applyFont="1" applyFill="1" applyBorder="1" applyAlignment="1">
      <alignment horizontal="center" vertical="center"/>
    </xf>
    <xf numFmtId="49" fontId="34" fillId="0" borderId="21" xfId="0" applyNumberFormat="1" applyFont="1" applyFill="1" applyBorder="1" applyAlignment="1">
      <alignment horizontal="center" vertical="center"/>
    </xf>
    <xf numFmtId="49" fontId="34" fillId="0" borderId="4" xfId="0" applyNumberFormat="1" applyFont="1" applyFill="1" applyBorder="1" applyAlignment="1">
      <alignment horizontal="center" vertical="center"/>
    </xf>
    <xf numFmtId="164" fontId="34" fillId="0" borderId="1" xfId="0" applyNumberFormat="1" applyFont="1" applyFill="1" applyBorder="1" applyAlignment="1">
      <alignment horizontal="center" vertical="center" wrapText="1"/>
    </xf>
    <xf numFmtId="164" fontId="34" fillId="0" borderId="20" xfId="0" applyNumberFormat="1" applyFont="1" applyFill="1" applyBorder="1" applyAlignment="1">
      <alignment horizontal="center" vertical="center" wrapText="1"/>
    </xf>
    <xf numFmtId="164" fontId="34" fillId="0" borderId="19" xfId="0" applyNumberFormat="1" applyFont="1" applyFill="1" applyBorder="1" applyAlignment="1">
      <alignment horizontal="center" vertical="center"/>
    </xf>
    <xf numFmtId="164" fontId="34" fillId="0" borderId="9" xfId="0" applyNumberFormat="1" applyFont="1" applyFill="1" applyBorder="1" applyAlignment="1">
      <alignment horizontal="center" vertical="center"/>
    </xf>
    <xf numFmtId="164" fontId="34" fillId="0" borderId="23" xfId="0" applyNumberFormat="1" applyFont="1" applyFill="1" applyBorder="1" applyAlignment="1">
      <alignment horizontal="center" vertical="center"/>
    </xf>
    <xf numFmtId="49" fontId="34" fillId="0" borderId="3" xfId="0" applyNumberFormat="1" applyFont="1" applyFill="1" applyBorder="1" applyAlignment="1">
      <alignment horizontal="left" vertical="center" wrapText="1"/>
    </xf>
    <xf numFmtId="49" fontId="34" fillId="0" borderId="20" xfId="0" applyNumberFormat="1" applyFont="1" applyFill="1" applyBorder="1" applyAlignment="1">
      <alignment horizontal="left" vertical="center" wrapText="1"/>
    </xf>
    <xf numFmtId="49" fontId="14" fillId="0" borderId="21" xfId="0" applyNumberFormat="1" applyFont="1" applyFill="1" applyBorder="1" applyAlignment="1">
      <alignment horizontal="center" vertical="center"/>
    </xf>
    <xf numFmtId="49" fontId="35" fillId="0" borderId="19" xfId="0" applyNumberFormat="1" applyFont="1" applyFill="1" applyBorder="1" applyAlignment="1">
      <alignment horizontal="left" vertical="center" wrapText="1"/>
    </xf>
    <xf numFmtId="49" fontId="35" fillId="0" borderId="29" xfId="0" applyNumberFormat="1" applyFont="1" applyFill="1" applyBorder="1" applyAlignment="1">
      <alignment horizontal="left" vertical="center" wrapText="1"/>
    </xf>
    <xf numFmtId="49" fontId="34" fillId="0" borderId="26" xfId="0" applyNumberFormat="1" applyFont="1" applyFill="1" applyBorder="1" applyAlignment="1">
      <alignment horizontal="left" vertical="center" wrapText="1"/>
    </xf>
    <xf numFmtId="49" fontId="14" fillId="0" borderId="20" xfId="0" applyNumberFormat="1" applyFont="1" applyFill="1" applyBorder="1" applyAlignment="1">
      <alignment horizontal="center" vertical="center"/>
    </xf>
    <xf numFmtId="49" fontId="34" fillId="0" borderId="4" xfId="0" applyNumberFormat="1" applyFont="1" applyFill="1" applyBorder="1" applyAlignment="1">
      <alignment horizontal="left" vertical="center" wrapText="1"/>
    </xf>
    <xf numFmtId="49" fontId="34" fillId="0" borderId="8" xfId="0" applyNumberFormat="1" applyFont="1" applyFill="1" applyBorder="1" applyAlignment="1">
      <alignment horizontal="left" vertical="center" wrapText="1"/>
    </xf>
    <xf numFmtId="164" fontId="34" fillId="0" borderId="9" xfId="0" applyNumberFormat="1" applyFont="1" applyFill="1" applyBorder="1" applyAlignment="1">
      <alignment horizontal="center" vertical="center" wrapText="1"/>
    </xf>
    <xf numFmtId="2" fontId="34" fillId="0" borderId="17" xfId="0" applyNumberFormat="1" applyFont="1" applyFill="1" applyBorder="1" applyAlignment="1">
      <alignment horizontal="center" vertical="center"/>
    </xf>
    <xf numFmtId="2" fontId="34" fillId="0" borderId="1" xfId="0" applyNumberFormat="1" applyFont="1" applyFill="1" applyBorder="1" applyAlignment="1">
      <alignment horizontal="center" vertical="center"/>
    </xf>
    <xf numFmtId="2" fontId="34" fillId="0" borderId="20" xfId="0" applyNumberFormat="1" applyFont="1" applyFill="1" applyBorder="1" applyAlignment="1">
      <alignment horizontal="center" vertical="center"/>
    </xf>
    <xf numFmtId="2" fontId="34" fillId="0" borderId="19" xfId="0" applyNumberFormat="1" applyFont="1" applyFill="1" applyBorder="1" applyAlignment="1">
      <alignment horizontal="center" vertical="center"/>
    </xf>
    <xf numFmtId="2" fontId="34" fillId="0" borderId="9" xfId="0" applyNumberFormat="1" applyFont="1" applyFill="1" applyBorder="1" applyAlignment="1">
      <alignment horizontal="center" vertical="center"/>
    </xf>
    <xf numFmtId="2" fontId="37" fillId="0" borderId="1" xfId="0" applyNumberFormat="1" applyFont="1" applyBorder="1" applyAlignment="1">
      <alignment horizontal="center" vertical="center"/>
    </xf>
    <xf numFmtId="2" fontId="34" fillId="0" borderId="23" xfId="0" applyNumberFormat="1" applyFont="1" applyFill="1" applyBorder="1" applyAlignment="1">
      <alignment horizontal="center" vertical="center"/>
    </xf>
    <xf numFmtId="2" fontId="37" fillId="0" borderId="19" xfId="0" applyNumberFormat="1" applyFont="1" applyBorder="1" applyAlignment="1">
      <alignment horizontal="center" vertical="center"/>
    </xf>
    <xf numFmtId="2" fontId="37" fillId="0" borderId="17" xfId="0" applyNumberFormat="1" applyFont="1" applyBorder="1" applyAlignment="1">
      <alignment horizontal="center" vertical="center"/>
    </xf>
    <xf numFmtId="2" fontId="37" fillId="0" borderId="20" xfId="0" applyNumberFormat="1" applyFont="1" applyBorder="1" applyAlignment="1">
      <alignment horizontal="center" vertical="center"/>
    </xf>
    <xf numFmtId="2" fontId="37" fillId="0" borderId="9" xfId="0" applyNumberFormat="1" applyFont="1" applyBorder="1" applyAlignment="1">
      <alignment horizontal="center" vertical="center"/>
    </xf>
    <xf numFmtId="49" fontId="35" fillId="0" borderId="33" xfId="0" applyNumberFormat="1" applyFont="1" applyFill="1" applyBorder="1" applyAlignment="1">
      <alignment horizontal="center" vertical="center" wrapText="1"/>
    </xf>
    <xf numFmtId="49" fontId="12" fillId="0" borderId="25" xfId="0" applyNumberFormat="1" applyFont="1" applyFill="1" applyBorder="1" applyAlignment="1">
      <alignment horizontal="left" vertical="center" wrapText="1"/>
    </xf>
    <xf numFmtId="49" fontId="12" fillId="0" borderId="25" xfId="0" applyNumberFormat="1" applyFont="1" applyFill="1" applyBorder="1" applyAlignment="1">
      <alignment horizontal="left" vertical="top" wrapText="1"/>
    </xf>
    <xf numFmtId="49" fontId="12" fillId="0" borderId="25" xfId="0" applyNumberFormat="1" applyFont="1" applyFill="1" applyBorder="1" applyAlignment="1">
      <alignment horizontal="center" vertical="center" wrapText="1"/>
    </xf>
    <xf numFmtId="2" fontId="35" fillId="0" borderId="25" xfId="0" applyNumberFormat="1" applyFont="1" applyFill="1" applyBorder="1" applyAlignment="1">
      <alignment horizontal="center" vertical="center" wrapText="1"/>
    </xf>
    <xf numFmtId="49" fontId="35" fillId="0" borderId="18" xfId="0" applyNumberFormat="1" applyFont="1" applyFill="1" applyBorder="1" applyAlignment="1">
      <alignment horizontal="center" vertical="center" wrapText="1"/>
    </xf>
    <xf numFmtId="2" fontId="34" fillId="0" borderId="18" xfId="0" applyNumberFormat="1" applyFont="1" applyFill="1" applyBorder="1" applyAlignment="1">
      <alignment horizontal="center" vertical="center"/>
    </xf>
    <xf numFmtId="49" fontId="12" fillId="0" borderId="25" xfId="0" applyNumberFormat="1" applyFont="1" applyFill="1" applyBorder="1" applyAlignment="1">
      <alignment horizontal="center" vertical="top" wrapText="1"/>
    </xf>
    <xf numFmtId="49" fontId="12" fillId="0" borderId="28" xfId="0" applyNumberFormat="1" applyFont="1" applyFill="1" applyBorder="1" applyAlignment="1">
      <alignment horizontal="left" vertical="top" wrapText="1"/>
    </xf>
    <xf numFmtId="2" fontId="34" fillId="0" borderId="31" xfId="0" applyNumberFormat="1" applyFont="1" applyFill="1" applyBorder="1" applyAlignment="1">
      <alignment horizontal="center" vertical="center"/>
    </xf>
    <xf numFmtId="49" fontId="34" fillId="0" borderId="9" xfId="0" applyNumberFormat="1" applyFont="1" applyFill="1" applyBorder="1" applyAlignment="1">
      <alignment horizontal="left" vertical="center" wrapText="1"/>
    </xf>
    <xf numFmtId="0" fontId="15" fillId="0" borderId="1" xfId="0" applyFont="1" applyBorder="1" applyAlignment="1">
      <alignment horizontal="center" vertical="center"/>
    </xf>
    <xf numFmtId="49" fontId="34" fillId="0" borderId="1" xfId="0" applyNumberFormat="1" applyFont="1" applyFill="1" applyBorder="1" applyAlignment="1">
      <alignment horizontal="center" vertical="center"/>
    </xf>
    <xf numFmtId="0" fontId="23" fillId="0" borderId="1" xfId="0" applyFont="1" applyBorder="1" applyAlignment="1">
      <alignment horizontal="center" vertical="center" wrapText="1"/>
    </xf>
    <xf numFmtId="49" fontId="14" fillId="0" borderId="35" xfId="0" applyNumberFormat="1" applyFont="1" applyFill="1" applyBorder="1" applyAlignment="1">
      <alignment horizontal="center" vertical="center"/>
    </xf>
    <xf numFmtId="49" fontId="34" fillId="0" borderId="19" xfId="0" applyNumberFormat="1" applyFont="1" applyFill="1" applyBorder="1" applyAlignment="1">
      <alignment horizontal="left" vertical="center" wrapText="1"/>
    </xf>
    <xf numFmtId="0" fontId="15" fillId="0" borderId="19" xfId="0" applyFont="1" applyBorder="1" applyAlignment="1">
      <alignment horizontal="center" vertical="center"/>
    </xf>
    <xf numFmtId="49" fontId="34" fillId="0" borderId="19" xfId="0" applyNumberFormat="1" applyFont="1" applyFill="1" applyBorder="1" applyAlignment="1">
      <alignment horizontal="center" vertical="center"/>
    </xf>
    <xf numFmtId="0" fontId="23" fillId="0" borderId="19" xfId="0" applyFont="1" applyBorder="1" applyAlignment="1">
      <alignment horizontal="center" vertical="center" wrapText="1"/>
    </xf>
    <xf numFmtId="49" fontId="14" fillId="0" borderId="32" xfId="0" applyNumberFormat="1" applyFont="1" applyFill="1" applyBorder="1" applyAlignment="1">
      <alignment horizontal="center" vertical="center"/>
    </xf>
    <xf numFmtId="49" fontId="14" fillId="0" borderId="30" xfId="0" applyNumberFormat="1" applyFont="1" applyFill="1" applyBorder="1" applyAlignment="1">
      <alignment horizontal="center" vertical="center"/>
    </xf>
    <xf numFmtId="0" fontId="15" fillId="0" borderId="9" xfId="0" applyFont="1" applyBorder="1" applyAlignment="1">
      <alignment horizontal="center" vertical="center"/>
    </xf>
    <xf numFmtId="49" fontId="34" fillId="0" borderId="9" xfId="0" applyNumberFormat="1" applyFont="1" applyFill="1" applyBorder="1" applyAlignment="1">
      <alignment horizontal="center" vertical="center"/>
    </xf>
    <xf numFmtId="0" fontId="23" fillId="0" borderId="9" xfId="0" applyFont="1" applyBorder="1" applyAlignment="1">
      <alignment horizontal="center" vertical="center" wrapText="1"/>
    </xf>
    <xf numFmtId="164" fontId="28" fillId="0" borderId="36" xfId="0" applyNumberFormat="1" applyFont="1" applyFill="1" applyBorder="1" applyAlignment="1">
      <alignment vertical="top" wrapText="1"/>
    </xf>
    <xf numFmtId="164" fontId="34" fillId="0" borderId="18" xfId="0" applyNumberFormat="1" applyFont="1" applyFill="1" applyBorder="1" applyAlignment="1">
      <alignment horizontal="center" vertical="center" wrapText="1"/>
    </xf>
    <xf numFmtId="164" fontId="28" fillId="0" borderId="27" xfId="0" applyNumberFormat="1" applyFont="1" applyFill="1" applyBorder="1" applyAlignment="1">
      <alignment vertical="top" wrapText="1"/>
    </xf>
    <xf numFmtId="2" fontId="37" fillId="0" borderId="23" xfId="0" applyNumberFormat="1" applyFont="1" applyBorder="1" applyAlignment="1">
      <alignment horizontal="center" vertical="center"/>
    </xf>
    <xf numFmtId="2" fontId="34" fillId="0" borderId="19" xfId="0" applyNumberFormat="1" applyFont="1" applyFill="1" applyBorder="1" applyAlignment="1">
      <alignment horizontal="center" vertical="top" wrapText="1"/>
    </xf>
    <xf numFmtId="49" fontId="12" fillId="0" borderId="0" xfId="0" applyNumberFormat="1" applyFont="1" applyFill="1" applyBorder="1" applyAlignment="1">
      <alignment horizontal="center" vertical="center" wrapText="1"/>
    </xf>
    <xf numFmtId="0" fontId="13" fillId="0" borderId="0" xfId="0" applyFont="1" applyBorder="1" applyAlignment="1">
      <alignment vertical="center"/>
    </xf>
    <xf numFmtId="0" fontId="16" fillId="0" borderId="0" xfId="0" applyFont="1" applyBorder="1" applyAlignment="1">
      <alignment horizontal="left" vertical="center" wrapText="1"/>
    </xf>
    <xf numFmtId="164" fontId="34" fillId="0" borderId="10" xfId="0" applyNumberFormat="1" applyFont="1" applyFill="1" applyBorder="1" applyAlignment="1">
      <alignment horizontal="center" vertical="center" wrapText="1"/>
    </xf>
    <xf numFmtId="2" fontId="34" fillId="0" borderId="1" xfId="0" applyNumberFormat="1" applyFont="1" applyFill="1" applyBorder="1" applyAlignment="1">
      <alignment horizontal="center" vertical="top" wrapText="1"/>
    </xf>
    <xf numFmtId="49" fontId="15" fillId="0" borderId="0" xfId="0" applyNumberFormat="1" applyFont="1"/>
    <xf numFmtId="2" fontId="15" fillId="0" borderId="0" xfId="0" applyNumberFormat="1" applyFont="1"/>
    <xf numFmtId="2" fontId="0" fillId="0" borderId="0" xfId="0" applyNumberFormat="1"/>
    <xf numFmtId="0" fontId="15" fillId="0" borderId="0" xfId="0" applyFont="1" applyAlignment="1"/>
    <xf numFmtId="0" fontId="15" fillId="0" borderId="0" xfId="0" applyFont="1" applyAlignment="1">
      <alignment vertical="top"/>
    </xf>
    <xf numFmtId="0" fontId="15" fillId="0" borderId="3" xfId="0" applyFont="1" applyBorder="1" applyAlignment="1">
      <alignment horizontal="center"/>
    </xf>
    <xf numFmtId="0" fontId="16" fillId="0" borderId="0" xfId="0" applyFont="1" applyFill="1" applyAlignment="1">
      <alignment horizontal="left" wrapText="1"/>
    </xf>
    <xf numFmtId="0" fontId="18" fillId="0" borderId="0" xfId="0" applyFont="1" applyFill="1" applyBorder="1" applyAlignment="1">
      <alignment horizontal="left" wrapText="1"/>
    </xf>
    <xf numFmtId="0" fontId="24" fillId="0" borderId="0" xfId="0" applyFont="1" applyFill="1" applyBorder="1" applyAlignment="1">
      <alignment horizontal="left" wrapText="1"/>
    </xf>
    <xf numFmtId="0" fontId="16" fillId="0" borderId="13" xfId="0" applyFont="1" applyBorder="1" applyAlignment="1">
      <alignment horizontal="left" vertical="center" wrapText="1"/>
    </xf>
    <xf numFmtId="0" fontId="16" fillId="0" borderId="8" xfId="0" applyFont="1" applyBorder="1" applyAlignment="1">
      <alignment horizontal="left" vertical="center" wrapText="1"/>
    </xf>
    <xf numFmtId="164" fontId="36" fillId="0" borderId="10" xfId="0" applyNumberFormat="1" applyFont="1" applyFill="1" applyBorder="1" applyAlignment="1">
      <alignment horizontal="left" vertical="top" wrapText="1"/>
    </xf>
    <xf numFmtId="164" fontId="35" fillId="0" borderId="13" xfId="0" applyNumberFormat="1" applyFont="1" applyFill="1" applyBorder="1" applyAlignment="1">
      <alignment horizontal="left" vertical="top" wrapText="1"/>
    </xf>
    <xf numFmtId="164" fontId="35" fillId="0" borderId="8" xfId="0" applyNumberFormat="1" applyFont="1" applyFill="1" applyBorder="1" applyAlignment="1">
      <alignment horizontal="left" vertical="top" wrapText="1"/>
    </xf>
    <xf numFmtId="164" fontId="35" fillId="0" borderId="10" xfId="0" applyNumberFormat="1" applyFont="1" applyFill="1" applyBorder="1" applyAlignment="1">
      <alignment horizontal="left" vertical="top" wrapText="1"/>
    </xf>
    <xf numFmtId="0" fontId="16" fillId="0" borderId="10" xfId="0" applyFont="1" applyBorder="1" applyAlignment="1">
      <alignment horizontal="left" vertical="center" wrapText="1"/>
    </xf>
    <xf numFmtId="0" fontId="15" fillId="0" borderId="18" xfId="0" applyFont="1" applyBorder="1" applyAlignment="1">
      <alignment horizontal="center" vertical="center"/>
    </xf>
    <xf numFmtId="0" fontId="15" fillId="0" borderId="25" xfId="0" applyFont="1" applyBorder="1" applyAlignment="1">
      <alignment horizontal="center" vertical="center"/>
    </xf>
    <xf numFmtId="0" fontId="33" fillId="0" borderId="18" xfId="0" applyFont="1" applyBorder="1" applyAlignment="1">
      <alignment horizontal="center" vertical="center" wrapText="1"/>
    </xf>
    <xf numFmtId="0" fontId="33" fillId="0" borderId="25" xfId="0" applyFont="1" applyBorder="1" applyAlignment="1">
      <alignment horizontal="center" vertical="center" wrapText="1"/>
    </xf>
    <xf numFmtId="0" fontId="15" fillId="0" borderId="23" xfId="0" applyFont="1" applyBorder="1" applyAlignment="1">
      <alignment horizontal="center" vertical="center"/>
    </xf>
    <xf numFmtId="0" fontId="23" fillId="0" borderId="23"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5" xfId="0" applyFont="1" applyBorder="1" applyAlignment="1">
      <alignment horizontal="center" vertical="center" wrapText="1"/>
    </xf>
    <xf numFmtId="0" fontId="14" fillId="0" borderId="18" xfId="0" applyFont="1" applyBorder="1" applyAlignment="1">
      <alignment horizontal="center" vertical="center"/>
    </xf>
    <xf numFmtId="0" fontId="14" fillId="0" borderId="25" xfId="0" applyFont="1" applyBorder="1" applyAlignment="1">
      <alignment horizontal="center" vertical="center"/>
    </xf>
    <xf numFmtId="0" fontId="14" fillId="0" borderId="15" xfId="0" applyFont="1" applyBorder="1" applyAlignment="1">
      <alignment horizontal="center" vertical="center"/>
    </xf>
    <xf numFmtId="0" fontId="14" fillId="0" borderId="28" xfId="0" applyFont="1" applyBorder="1" applyAlignment="1">
      <alignment horizontal="center" vertical="center"/>
    </xf>
    <xf numFmtId="0" fontId="14" fillId="0" borderId="23" xfId="0" applyFont="1" applyBorder="1" applyAlignment="1">
      <alignment horizontal="center" vertical="center"/>
    </xf>
    <xf numFmtId="49" fontId="9" fillId="0" borderId="4" xfId="0" applyNumberFormat="1"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49" fontId="9" fillId="0" borderId="0" xfId="0" applyNumberFormat="1" applyFont="1" applyFill="1" applyBorder="1" applyAlignment="1">
      <alignment horizontal="left" vertical="center" wrapText="1"/>
    </xf>
    <xf numFmtId="49" fontId="9" fillId="0" borderId="10" xfId="0" applyNumberFormat="1" applyFont="1" applyFill="1" applyBorder="1" applyAlignment="1">
      <alignment horizontal="left" vertical="center" wrapText="1"/>
    </xf>
    <xf numFmtId="49" fontId="9" fillId="0" borderId="13" xfId="0" applyNumberFormat="1" applyFont="1" applyFill="1" applyBorder="1" applyAlignment="1">
      <alignment horizontal="left" vertical="center" wrapText="1"/>
    </xf>
    <xf numFmtId="49" fontId="9" fillId="0" borderId="8" xfId="0" applyNumberFormat="1" applyFont="1" applyFill="1" applyBorder="1" applyAlignment="1">
      <alignment horizontal="left" vertical="center" wrapText="1"/>
    </xf>
    <xf numFmtId="11" fontId="10" fillId="0" borderId="1" xfId="0" applyNumberFormat="1" applyFont="1" applyFill="1" applyBorder="1" applyAlignment="1">
      <alignment horizontal="left" vertical="top" wrapText="1"/>
    </xf>
    <xf numFmtId="49" fontId="18" fillId="0" borderId="1" xfId="0" applyNumberFormat="1" applyFont="1" applyFill="1" applyBorder="1" applyAlignment="1" applyProtection="1">
      <alignment horizontal="right" vertical="top" wrapText="1"/>
      <protection locked="0"/>
    </xf>
    <xf numFmtId="0" fontId="18" fillId="0" borderId="1" xfId="0" applyFont="1" applyBorder="1" applyAlignment="1" applyProtection="1">
      <alignment horizontal="right" vertical="top" wrapText="1"/>
      <protection locked="0"/>
    </xf>
    <xf numFmtId="49" fontId="9" fillId="0" borderId="15" xfId="0" applyNumberFormat="1" applyFont="1" applyFill="1" applyBorder="1" applyAlignment="1">
      <alignment horizontal="left" vertical="top" wrapText="1"/>
    </xf>
    <xf numFmtId="49" fontId="12" fillId="0" borderId="0" xfId="0" applyNumberFormat="1" applyFont="1" applyFill="1" applyBorder="1" applyAlignment="1">
      <alignment horizontal="left" vertical="top" wrapText="1"/>
    </xf>
    <xf numFmtId="49" fontId="12" fillId="0" borderId="14" xfId="0" applyNumberFormat="1" applyFont="1" applyFill="1" applyBorder="1" applyAlignment="1">
      <alignment horizontal="left" vertical="top" wrapText="1"/>
    </xf>
    <xf numFmtId="0" fontId="11" fillId="0" borderId="1" xfId="0" applyFont="1" applyBorder="1" applyAlignment="1">
      <alignment horizontal="center" vertical="center" wrapText="1"/>
    </xf>
    <xf numFmtId="164" fontId="9" fillId="0" borderId="10" xfId="0" applyNumberFormat="1" applyFont="1" applyFill="1" applyBorder="1" applyAlignment="1">
      <alignment horizontal="center" vertical="center" wrapText="1"/>
    </xf>
    <xf numFmtId="164" fontId="9" fillId="0" borderId="13" xfId="0" applyNumberFormat="1" applyFont="1" applyFill="1" applyBorder="1" applyAlignment="1">
      <alignment horizontal="center" vertical="center" wrapText="1"/>
    </xf>
    <xf numFmtId="164" fontId="9" fillId="0" borderId="8" xfId="0" applyNumberFormat="1" applyFont="1" applyFill="1" applyBorder="1" applyAlignment="1">
      <alignment horizontal="center" vertical="center" wrapText="1"/>
    </xf>
    <xf numFmtId="0" fontId="14" fillId="0" borderId="13" xfId="0" applyFont="1" applyBorder="1" applyAlignment="1">
      <alignment horizontal="left" vertical="center" wrapText="1"/>
    </xf>
    <xf numFmtId="0" fontId="14" fillId="0" borderId="8" xfId="0" applyFont="1" applyBorder="1" applyAlignment="1">
      <alignment horizontal="left" vertical="center" wrapText="1"/>
    </xf>
    <xf numFmtId="49" fontId="35" fillId="0" borderId="10" xfId="0" applyNumberFormat="1" applyFont="1" applyFill="1" applyBorder="1" applyAlignment="1">
      <alignment horizontal="left" vertical="top" wrapText="1"/>
    </xf>
    <xf numFmtId="49" fontId="35" fillId="0" borderId="13" xfId="0" applyNumberFormat="1" applyFont="1" applyFill="1" applyBorder="1" applyAlignment="1">
      <alignment horizontal="left" vertical="top" wrapText="1"/>
    </xf>
    <xf numFmtId="49" fontId="35" fillId="0" borderId="8" xfId="0" applyNumberFormat="1" applyFont="1" applyFill="1" applyBorder="1" applyAlignment="1">
      <alignment horizontal="left" vertical="top" wrapText="1"/>
    </xf>
    <xf numFmtId="0" fontId="15" fillId="0" borderId="0" xfId="0" applyFont="1" applyAlignment="1">
      <alignment vertical="center" wrapText="1"/>
    </xf>
    <xf numFmtId="0" fontId="0" fillId="0" borderId="1" xfId="0" applyBorder="1" applyAlignment="1">
      <alignment horizontal="left"/>
    </xf>
    <xf numFmtId="0" fontId="15" fillId="0" borderId="0" xfId="0" applyFont="1" applyAlignment="1">
      <alignment horizontal="left"/>
    </xf>
    <xf numFmtId="0" fontId="15" fillId="0" borderId="3" xfId="0" applyFont="1" applyBorder="1" applyAlignment="1">
      <alignment horizontal="center"/>
    </xf>
    <xf numFmtId="0" fontId="15" fillId="0" borderId="0" xfId="0" applyFont="1" applyAlignment="1">
      <alignment horizontal="center" wrapText="1"/>
    </xf>
    <xf numFmtId="0" fontId="15" fillId="0" borderId="0" xfId="0" applyFont="1" applyAlignment="1">
      <alignment horizontal="center"/>
    </xf>
    <xf numFmtId="0" fontId="29" fillId="0" borderId="1" xfId="0" applyFont="1" applyBorder="1" applyAlignment="1">
      <alignment horizontal="center"/>
    </xf>
    <xf numFmtId="164" fontId="34" fillId="0" borderId="10" xfId="0" applyNumberFormat="1" applyFont="1" applyFill="1" applyBorder="1" applyAlignment="1">
      <alignment horizontal="left" vertical="top" wrapText="1"/>
    </xf>
    <xf numFmtId="164" fontId="34" fillId="0" borderId="13" xfId="0" applyNumberFormat="1" applyFont="1" applyFill="1" applyBorder="1" applyAlignment="1">
      <alignment horizontal="left" vertical="top" wrapText="1"/>
    </xf>
    <xf numFmtId="164" fontId="34" fillId="0" borderId="8" xfId="0" applyNumberFormat="1" applyFont="1" applyFill="1" applyBorder="1" applyAlignment="1">
      <alignment horizontal="left" vertical="top" wrapText="1"/>
    </xf>
    <xf numFmtId="0" fontId="15" fillId="0" borderId="1" xfId="0" applyFont="1" applyBorder="1" applyAlignment="1">
      <alignment horizontal="left"/>
    </xf>
    <xf numFmtId="164" fontId="17" fillId="0" borderId="13" xfId="0" applyNumberFormat="1" applyFont="1" applyFill="1" applyBorder="1" applyAlignment="1">
      <alignment horizontal="left" vertical="top" wrapText="1"/>
    </xf>
    <xf numFmtId="164" fontId="17" fillId="0" borderId="8" xfId="0" applyNumberFormat="1" applyFont="1" applyFill="1" applyBorder="1" applyAlignment="1">
      <alignment horizontal="left" vertical="top" wrapText="1"/>
    </xf>
    <xf numFmtId="0" fontId="22" fillId="0" borderId="0" xfId="0" applyFont="1" applyAlignment="1">
      <alignment vertical="center" wrapText="1"/>
    </xf>
    <xf numFmtId="0" fontId="22" fillId="0" borderId="0" xfId="0" applyFont="1" applyAlignment="1">
      <alignment vertical="center"/>
    </xf>
    <xf numFmtId="0" fontId="38" fillId="0" borderId="0" xfId="0" applyFont="1" applyAlignment="1">
      <alignment vertical="center" wrapText="1"/>
    </xf>
    <xf numFmtId="0" fontId="38" fillId="0" borderId="0" xfId="0" applyFont="1" applyAlignment="1">
      <alignment vertical="center"/>
    </xf>
    <xf numFmtId="0" fontId="15" fillId="0" borderId="0" xfId="0" applyFont="1" applyAlignment="1">
      <alignment vertical="center"/>
    </xf>
    <xf numFmtId="0" fontId="16" fillId="0" borderId="0" xfId="0" applyFont="1" applyFill="1" applyAlignment="1">
      <alignment horizontal="left"/>
    </xf>
    <xf numFmtId="0" fontId="7" fillId="0" borderId="3" xfId="0" applyFont="1" applyBorder="1" applyAlignment="1">
      <alignment horizontal="left"/>
    </xf>
    <xf numFmtId="49" fontId="9" fillId="0" borderId="22" xfId="0" applyNumberFormat="1" applyFont="1" applyFill="1" applyBorder="1" applyAlignment="1">
      <alignment horizontal="left" vertical="top" wrapText="1"/>
    </xf>
    <xf numFmtId="49" fontId="12" fillId="0" borderId="34" xfId="0" applyNumberFormat="1" applyFont="1" applyFill="1" applyBorder="1" applyAlignment="1">
      <alignment horizontal="left" vertical="top" wrapText="1"/>
    </xf>
    <xf numFmtId="49" fontId="12" fillId="0" borderId="26" xfId="0" applyNumberFormat="1" applyFont="1" applyFill="1" applyBorder="1" applyAlignment="1">
      <alignment horizontal="left" vertical="top" wrapText="1"/>
    </xf>
    <xf numFmtId="49" fontId="18" fillId="0" borderId="19" xfId="0" applyNumberFormat="1" applyFont="1" applyFill="1" applyBorder="1" applyAlignment="1" applyProtection="1">
      <alignment horizontal="right" vertical="top" wrapText="1"/>
      <protection locked="0"/>
    </xf>
    <xf numFmtId="0" fontId="18" fillId="0" borderId="19" xfId="0" applyFont="1" applyBorder="1" applyAlignment="1" applyProtection="1">
      <alignment horizontal="right" vertical="top" wrapText="1"/>
      <protection locked="0"/>
    </xf>
    <xf numFmtId="0" fontId="7" fillId="0" borderId="0" xfId="0" applyFont="1" applyFill="1" applyAlignment="1">
      <alignment horizontal="left" wrapText="1"/>
    </xf>
    <xf numFmtId="11" fontId="10" fillId="0" borderId="4" xfId="0" applyNumberFormat="1" applyFont="1" applyFill="1" applyBorder="1" applyAlignment="1">
      <alignment horizontal="left" vertical="top" wrapText="1"/>
    </xf>
    <xf numFmtId="0" fontId="0" fillId="0" borderId="2" xfId="0" applyFill="1" applyBorder="1"/>
    <xf numFmtId="0" fontId="0" fillId="0" borderId="5" xfId="0" applyFill="1" applyBorder="1"/>
    <xf numFmtId="49" fontId="9" fillId="0" borderId="1" xfId="0" applyNumberFormat="1" applyFont="1" applyFill="1" applyBorder="1" applyAlignment="1">
      <alignment horizontal="left" vertical="center" wrapText="1"/>
    </xf>
    <xf numFmtId="0" fontId="14" fillId="0" borderId="10" xfId="0" applyFont="1" applyBorder="1" applyAlignment="1">
      <alignment horizontal="left" vertical="center" wrapText="1"/>
    </xf>
    <xf numFmtId="49" fontId="12" fillId="0" borderId="0" xfId="0" applyNumberFormat="1" applyFont="1" applyFill="1" applyBorder="1" applyAlignment="1">
      <alignment horizontal="right" vertical="center" wrapText="1"/>
    </xf>
    <xf numFmtId="0" fontId="8" fillId="0" borderId="0" xfId="0" applyFont="1" applyBorder="1" applyAlignment="1">
      <alignment horizontal="center"/>
    </xf>
    <xf numFmtId="0" fontId="0" fillId="0" borderId="0" xfId="0" applyAlignment="1"/>
    <xf numFmtId="0" fontId="9" fillId="0" borderId="3" xfId="0" applyFont="1" applyFill="1" applyBorder="1" applyAlignment="1">
      <alignment horizontal="left" vertical="top" wrapText="1"/>
    </xf>
    <xf numFmtId="0" fontId="0" fillId="0" borderId="3" xfId="0" applyFill="1" applyBorder="1" applyAlignment="1">
      <alignment horizontal="left" vertical="top" wrapText="1"/>
    </xf>
    <xf numFmtId="0" fontId="2" fillId="0" borderId="0" xfId="0" applyFont="1" applyAlignment="1">
      <alignment wrapText="1"/>
    </xf>
    <xf numFmtId="0" fontId="4"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0" fillId="0" borderId="0" xfId="0" applyAlignment="1">
      <alignment horizontal="center"/>
    </xf>
    <xf numFmtId="0" fontId="7" fillId="0" borderId="10" xfId="0" applyFont="1" applyBorder="1" applyAlignment="1">
      <alignment horizontal="center"/>
    </xf>
    <xf numFmtId="0" fontId="7" fillId="0" borderId="13" xfId="0" applyFont="1" applyBorder="1" applyAlignment="1">
      <alignment horizontal="center"/>
    </xf>
    <xf numFmtId="0" fontId="7" fillId="0" borderId="8" xfId="0" applyFont="1" applyBorder="1" applyAlignment="1">
      <alignment horizontal="center"/>
    </xf>
    <xf numFmtId="0" fontId="0" fillId="0" borderId="10" xfId="0" applyBorder="1" applyAlignment="1">
      <alignment horizontal="center"/>
    </xf>
    <xf numFmtId="0" fontId="0" fillId="0" borderId="13" xfId="0" applyBorder="1" applyAlignment="1">
      <alignment horizontal="center"/>
    </xf>
    <xf numFmtId="0" fontId="0" fillId="0" borderId="8" xfId="0" applyBorder="1" applyAlignment="1">
      <alignment horizontal="center"/>
    </xf>
    <xf numFmtId="0" fontId="0" fillId="0" borderId="0" xfId="0" applyBorder="1" applyAlignment="1">
      <alignment horizontal="left"/>
    </xf>
    <xf numFmtId="0" fontId="0" fillId="0" borderId="0" xfId="0" applyAlignment="1">
      <alignment horizontal="left" vertical="center" wrapText="1"/>
    </xf>
    <xf numFmtId="0" fontId="0" fillId="0" borderId="0" xfId="0" applyAlignment="1">
      <alignment horizontal="left"/>
    </xf>
    <xf numFmtId="0" fontId="0" fillId="0" borderId="1" xfId="0"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Q295"/>
  <sheetViews>
    <sheetView tabSelected="1" topLeftCell="A209" zoomScaleNormal="100" workbookViewId="0">
      <selection activeCell="C237" sqref="C237:F237"/>
    </sheetView>
  </sheetViews>
  <sheetFormatPr defaultRowHeight="15"/>
  <cols>
    <col min="2" max="2" width="32.28515625" style="1" customWidth="1"/>
    <col min="3" max="3" width="13.28515625" customWidth="1"/>
    <col min="4" max="4" width="11.28515625" customWidth="1"/>
    <col min="5" max="5" width="15.85546875" style="1" customWidth="1"/>
    <col min="6" max="6" width="40.140625" customWidth="1"/>
    <col min="7" max="7" width="24.42578125" customWidth="1"/>
    <col min="8" max="8" width="10" customWidth="1"/>
    <col min="9" max="9" width="15.28515625" customWidth="1"/>
    <col min="10" max="10" width="14.7109375" customWidth="1"/>
    <col min="11" max="11" width="12.85546875" customWidth="1"/>
    <col min="12" max="12" width="23.42578125" customWidth="1"/>
    <col min="13" max="13" width="16.5703125" customWidth="1"/>
    <col min="14" max="14" width="18.140625" customWidth="1"/>
  </cols>
  <sheetData>
    <row r="1" spans="1:13">
      <c r="H1" s="312" t="s">
        <v>264</v>
      </c>
      <c r="I1" s="312"/>
      <c r="J1" s="312"/>
      <c r="L1" s="3"/>
      <c r="M1" s="3"/>
    </row>
    <row r="3" spans="1:13" ht="23.25">
      <c r="A3" s="313" t="s">
        <v>262</v>
      </c>
      <c r="B3" s="313"/>
      <c r="C3" s="313"/>
      <c r="D3" s="313"/>
      <c r="E3" s="313"/>
      <c r="F3" s="313"/>
      <c r="G3" s="313"/>
      <c r="H3" s="313"/>
      <c r="I3" s="313"/>
      <c r="J3" s="313"/>
      <c r="K3" s="313"/>
      <c r="L3" s="313"/>
      <c r="M3" s="101"/>
    </row>
    <row r="5" spans="1:13">
      <c r="A5" s="1"/>
      <c r="C5" s="1"/>
      <c r="D5" s="1"/>
      <c r="F5" s="1"/>
      <c r="G5" s="1"/>
      <c r="H5" s="1"/>
      <c r="I5" s="1"/>
      <c r="J5" s="1"/>
      <c r="K5" s="1"/>
      <c r="L5" s="1"/>
      <c r="M5" s="103"/>
    </row>
    <row r="6" spans="1:13" ht="18" customHeight="1">
      <c r="A6" s="314" t="s">
        <v>0</v>
      </c>
      <c r="B6" s="315"/>
      <c r="C6" s="315"/>
      <c r="D6" s="315"/>
      <c r="E6" s="315"/>
      <c r="F6" s="315"/>
      <c r="G6" s="315"/>
      <c r="H6" s="315"/>
      <c r="I6" s="315"/>
      <c r="J6" s="315"/>
      <c r="K6" s="315"/>
      <c r="L6" s="315"/>
      <c r="M6" s="102"/>
    </row>
    <row r="7" spans="1:13">
      <c r="G7" s="316"/>
      <c r="H7" s="316"/>
    </row>
    <row r="8" spans="1:13">
      <c r="B8" s="277" t="s">
        <v>1</v>
      </c>
      <c r="C8" s="277"/>
      <c r="D8" s="277"/>
      <c r="E8" s="277"/>
      <c r="F8" s="277"/>
      <c r="G8" s="277" t="s">
        <v>600</v>
      </c>
      <c r="H8" s="277"/>
      <c r="I8" s="277"/>
    </row>
    <row r="9" spans="1:13">
      <c r="B9" s="277" t="s">
        <v>2</v>
      </c>
      <c r="C9" s="277"/>
      <c r="D9" s="277"/>
      <c r="E9" s="277"/>
      <c r="F9" s="277"/>
      <c r="G9" s="277" t="s">
        <v>606</v>
      </c>
      <c r="H9" s="277"/>
      <c r="I9" s="277"/>
    </row>
    <row r="10" spans="1:13">
      <c r="B10" s="277" t="s">
        <v>3</v>
      </c>
      <c r="C10" s="277"/>
      <c r="D10" s="277"/>
      <c r="E10" s="277"/>
      <c r="F10" s="277"/>
      <c r="G10" s="277" t="s">
        <v>601</v>
      </c>
      <c r="H10" s="277"/>
      <c r="I10" s="277"/>
    </row>
    <row r="11" spans="1:13">
      <c r="B11" s="277" t="s">
        <v>4</v>
      </c>
      <c r="C11" s="277"/>
      <c r="D11" s="277"/>
      <c r="E11" s="277"/>
      <c r="F11" s="277"/>
      <c r="G11" s="277">
        <v>852546777</v>
      </c>
      <c r="H11" s="277"/>
      <c r="I11" s="277"/>
    </row>
    <row r="12" spans="1:13">
      <c r="B12" s="277" t="s">
        <v>5</v>
      </c>
      <c r="C12" s="277"/>
      <c r="D12" s="277"/>
      <c r="E12" s="277"/>
      <c r="F12" s="277"/>
      <c r="G12" s="277" t="s">
        <v>607</v>
      </c>
      <c r="H12" s="277"/>
      <c r="I12" s="277"/>
    </row>
    <row r="13" spans="1:13">
      <c r="B13" s="277" t="s">
        <v>6</v>
      </c>
      <c r="C13" s="277"/>
      <c r="D13" s="277"/>
      <c r="E13" s="277"/>
      <c r="F13" s="277"/>
      <c r="G13" s="277">
        <v>300089404</v>
      </c>
      <c r="H13" s="277"/>
      <c r="I13" s="277"/>
    </row>
    <row r="14" spans="1:13">
      <c r="B14" s="277" t="s">
        <v>7</v>
      </c>
      <c r="C14" s="277"/>
      <c r="D14" s="277"/>
      <c r="E14" s="277"/>
      <c r="F14" s="277"/>
      <c r="G14" s="277" t="s">
        <v>602</v>
      </c>
      <c r="H14" s="277"/>
      <c r="I14" s="277"/>
    </row>
    <row r="15" spans="1:13" ht="76.5" customHeight="1">
      <c r="B15" s="277" t="s">
        <v>8</v>
      </c>
      <c r="C15" s="277"/>
      <c r="D15" s="277"/>
      <c r="E15" s="277"/>
      <c r="F15" s="277"/>
      <c r="G15" s="326" t="s">
        <v>603</v>
      </c>
      <c r="H15" s="277"/>
      <c r="I15" s="277"/>
    </row>
    <row r="16" spans="1:13" ht="44.25" customHeight="1">
      <c r="B16" s="277" t="s">
        <v>9</v>
      </c>
      <c r="C16" s="277"/>
      <c r="D16" s="277"/>
      <c r="E16" s="277"/>
      <c r="F16" s="277"/>
      <c r="G16" s="326" t="s">
        <v>605</v>
      </c>
      <c r="H16" s="277"/>
      <c r="I16" s="277"/>
    </row>
    <row r="17" spans="1:13" ht="43.5" customHeight="1">
      <c r="B17" s="277" t="s">
        <v>263</v>
      </c>
      <c r="C17" s="277"/>
      <c r="D17" s="277"/>
      <c r="E17" s="277"/>
      <c r="F17" s="277"/>
      <c r="G17" s="326" t="s">
        <v>604</v>
      </c>
      <c r="H17" s="277"/>
      <c r="I17" s="277"/>
    </row>
    <row r="18" spans="1:13">
      <c r="C18" s="2"/>
      <c r="D18" s="2"/>
      <c r="E18" s="2"/>
      <c r="F18" s="2"/>
    </row>
    <row r="19" spans="1:13" ht="15" customHeight="1">
      <c r="B19" s="324" t="s">
        <v>10</v>
      </c>
      <c r="C19" s="324"/>
      <c r="D19" s="324"/>
      <c r="E19" s="324"/>
      <c r="F19" s="324"/>
      <c r="G19" s="324"/>
      <c r="H19" s="324"/>
      <c r="I19" s="324"/>
      <c r="J19" s="324"/>
      <c r="K19" s="324"/>
      <c r="L19" s="324"/>
      <c r="M19" s="99"/>
    </row>
    <row r="21" spans="1:13">
      <c r="B21" s="325" t="s">
        <v>11</v>
      </c>
      <c r="C21" s="325"/>
      <c r="D21" s="325"/>
      <c r="E21" s="325"/>
      <c r="F21" s="325"/>
      <c r="G21" s="325"/>
      <c r="H21" s="325"/>
      <c r="I21" s="325"/>
      <c r="J21" s="325"/>
      <c r="K21" s="325"/>
      <c r="L21" s="325"/>
      <c r="M21" s="100"/>
    </row>
    <row r="22" spans="1:13">
      <c r="B22" s="59" t="s">
        <v>12</v>
      </c>
      <c r="C22" s="317" t="s">
        <v>13</v>
      </c>
      <c r="D22" s="318"/>
      <c r="E22" s="319"/>
      <c r="F22" s="4" t="s">
        <v>45</v>
      </c>
      <c r="G22" s="60"/>
    </row>
    <row r="23" spans="1:13">
      <c r="B23" s="6"/>
      <c r="C23" s="320"/>
      <c r="D23" s="321"/>
      <c r="E23" s="322"/>
      <c r="F23" s="5"/>
      <c r="G23" s="10"/>
    </row>
    <row r="24" spans="1:13">
      <c r="C24" s="7"/>
      <c r="D24" s="7"/>
      <c r="E24" s="7"/>
      <c r="F24" s="8"/>
      <c r="G24" s="10"/>
    </row>
    <row r="25" spans="1:13">
      <c r="B25" s="323" t="s">
        <v>14</v>
      </c>
      <c r="C25" s="323"/>
      <c r="D25" s="323"/>
      <c r="E25" s="323"/>
      <c r="F25" s="323"/>
      <c r="G25" s="323"/>
    </row>
    <row r="26" spans="1:13">
      <c r="B26" s="323" t="s">
        <v>15</v>
      </c>
      <c r="C26" s="323"/>
      <c r="D26" s="323"/>
      <c r="E26" s="323"/>
      <c r="F26" s="323"/>
      <c r="G26" s="323"/>
      <c r="H26" s="323"/>
    </row>
    <row r="27" spans="1:13">
      <c r="C27" s="9"/>
      <c r="D27" s="9"/>
      <c r="E27" s="9"/>
      <c r="F27" s="9"/>
      <c r="G27" s="9"/>
      <c r="H27" s="9"/>
    </row>
    <row r="28" spans="1:13">
      <c r="C28" s="11"/>
      <c r="D28" s="11"/>
      <c r="E28" s="11"/>
      <c r="F28" s="11"/>
      <c r="G28" s="11"/>
      <c r="H28" s="11"/>
      <c r="I28" s="11"/>
      <c r="J28" s="11"/>
      <c r="K28" s="11"/>
      <c r="L28" s="11"/>
      <c r="M28" s="11"/>
    </row>
    <row r="29" spans="1:13">
      <c r="B29" s="308" t="s">
        <v>27</v>
      </c>
      <c r="C29" s="308"/>
      <c r="D29" s="308"/>
      <c r="E29" s="308"/>
      <c r="F29" s="308"/>
      <c r="G29" s="308"/>
      <c r="H29" s="308"/>
      <c r="I29" s="308"/>
      <c r="J29" s="308"/>
      <c r="K29" s="308"/>
      <c r="L29" s="309"/>
      <c r="M29" s="98"/>
    </row>
    <row r="30" spans="1:13">
      <c r="A30" s="12"/>
      <c r="B30" s="12"/>
      <c r="C30" s="13"/>
      <c r="D30" s="13"/>
      <c r="E30" s="14"/>
      <c r="F30" s="14"/>
      <c r="G30" s="14"/>
      <c r="H30" s="14"/>
      <c r="I30" s="14"/>
      <c r="J30" s="15"/>
      <c r="K30" s="14"/>
    </row>
    <row r="31" spans="1:13">
      <c r="A31" s="310" t="s">
        <v>17</v>
      </c>
      <c r="B31" s="311"/>
      <c r="C31" s="311"/>
      <c r="D31" s="311"/>
      <c r="E31" s="311"/>
      <c r="F31" s="311"/>
      <c r="G31" s="311"/>
      <c r="H31" s="311"/>
      <c r="I31" s="16"/>
      <c r="J31" s="16"/>
      <c r="K31" s="16"/>
      <c r="L31" s="16"/>
      <c r="M31" s="16"/>
    </row>
    <row r="32" spans="1:13" ht="30.75" customHeight="1">
      <c r="A32" s="302" t="s">
        <v>181</v>
      </c>
      <c r="B32" s="303"/>
      <c r="C32" s="303"/>
      <c r="D32" s="303"/>
      <c r="E32" s="303"/>
      <c r="F32" s="303"/>
      <c r="G32" s="303"/>
      <c r="H32" s="304"/>
      <c r="I32" s="16"/>
      <c r="J32" s="16"/>
      <c r="K32" s="16"/>
      <c r="L32" s="16"/>
      <c r="M32" s="16"/>
    </row>
    <row r="33" spans="1:17" ht="72">
      <c r="A33" s="17" t="s">
        <v>18</v>
      </c>
      <c r="B33" s="18" t="s">
        <v>19</v>
      </c>
      <c r="C33" s="19" t="s">
        <v>266</v>
      </c>
      <c r="D33" s="61" t="s">
        <v>20</v>
      </c>
      <c r="E33" s="62" t="s">
        <v>267</v>
      </c>
      <c r="F33" s="63" t="s">
        <v>21</v>
      </c>
      <c r="G33" s="64" t="s">
        <v>22</v>
      </c>
      <c r="H33" s="64" t="s">
        <v>23</v>
      </c>
      <c r="I33" s="64" t="s">
        <v>24</v>
      </c>
      <c r="J33" s="64" t="s">
        <v>25</v>
      </c>
      <c r="K33" s="64" t="s">
        <v>91</v>
      </c>
      <c r="L33" s="19" t="s">
        <v>105</v>
      </c>
      <c r="M33" s="19" t="s">
        <v>249</v>
      </c>
      <c r="N33" s="65" t="s">
        <v>44</v>
      </c>
    </row>
    <row r="34" spans="1:17">
      <c r="A34" s="66">
        <v>1</v>
      </c>
      <c r="B34" s="20">
        <v>2</v>
      </c>
      <c r="C34" s="20">
        <v>3</v>
      </c>
      <c r="D34" s="20">
        <v>4</v>
      </c>
      <c r="E34" s="20">
        <v>5</v>
      </c>
      <c r="F34" s="20">
        <v>6</v>
      </c>
      <c r="G34" s="20">
        <v>7</v>
      </c>
      <c r="H34" s="20">
        <v>8</v>
      </c>
      <c r="I34" s="20">
        <v>9</v>
      </c>
      <c r="J34" s="20">
        <v>10</v>
      </c>
      <c r="K34" s="20">
        <v>11</v>
      </c>
      <c r="L34" s="20">
        <v>12</v>
      </c>
      <c r="M34" s="20">
        <v>13</v>
      </c>
      <c r="N34" s="20">
        <v>14</v>
      </c>
    </row>
    <row r="35" spans="1:17">
      <c r="A35" s="264" t="s">
        <v>46</v>
      </c>
      <c r="B35" s="265"/>
      <c r="C35" s="265"/>
      <c r="D35" s="265"/>
      <c r="E35" s="265"/>
      <c r="F35" s="265"/>
      <c r="G35" s="265"/>
      <c r="H35" s="265"/>
      <c r="I35" s="265"/>
      <c r="J35" s="265"/>
      <c r="K35" s="265"/>
      <c r="L35" s="265"/>
      <c r="M35" s="265"/>
      <c r="N35" s="266"/>
    </row>
    <row r="36" spans="1:17" s="24" customFormat="1" ht="36">
      <c r="A36" s="21" t="s">
        <v>90</v>
      </c>
      <c r="B36" s="104" t="s">
        <v>47</v>
      </c>
      <c r="C36" s="22">
        <f>M36*3</f>
        <v>10800</v>
      </c>
      <c r="D36" s="22">
        <v>300</v>
      </c>
      <c r="E36" s="120" t="s">
        <v>353</v>
      </c>
      <c r="F36" s="23" t="s">
        <v>48</v>
      </c>
      <c r="G36" s="122">
        <v>30</v>
      </c>
      <c r="H36" s="120">
        <v>5</v>
      </c>
      <c r="I36" s="122">
        <f>G36*1.05</f>
        <v>31.5</v>
      </c>
      <c r="J36" s="122">
        <f>G36*E36</f>
        <v>1080</v>
      </c>
      <c r="K36" s="122">
        <f>J36*1.05</f>
        <v>1134</v>
      </c>
      <c r="L36" s="118" t="s">
        <v>343</v>
      </c>
      <c r="M36" s="22">
        <v>3600</v>
      </c>
      <c r="N36" s="22">
        <f>C36*6</f>
        <v>64800</v>
      </c>
      <c r="O36"/>
      <c r="P36"/>
      <c r="Q36"/>
    </row>
    <row r="37" spans="1:17" s="24" customFormat="1">
      <c r="A37" s="67" t="s">
        <v>93</v>
      </c>
      <c r="B37" s="115" t="s">
        <v>344</v>
      </c>
      <c r="C37" s="22"/>
      <c r="D37" s="70" t="s">
        <v>345</v>
      </c>
      <c r="E37" s="121" t="s">
        <v>352</v>
      </c>
      <c r="F37" s="114"/>
      <c r="G37" s="122">
        <v>54</v>
      </c>
      <c r="H37" s="120">
        <v>5</v>
      </c>
      <c r="I37" s="122">
        <f t="shared" ref="I37:I96" si="0">G37*1.05</f>
        <v>56.7</v>
      </c>
      <c r="J37" s="122">
        <f t="shared" ref="J37:J96" si="1">G37*E37</f>
        <v>162</v>
      </c>
      <c r="K37" s="122">
        <f t="shared" ref="K37:K96" si="2">J37*1.05</f>
        <v>170.1</v>
      </c>
      <c r="L37" s="117" t="s">
        <v>346</v>
      </c>
      <c r="M37" s="70"/>
      <c r="N37" s="22"/>
      <c r="O37"/>
      <c r="P37"/>
      <c r="Q37"/>
    </row>
    <row r="38" spans="1:17" s="24" customFormat="1" ht="36">
      <c r="A38" s="67" t="s">
        <v>321</v>
      </c>
      <c r="B38" s="115" t="s">
        <v>349</v>
      </c>
      <c r="C38" s="22"/>
      <c r="D38" s="70" t="s">
        <v>347</v>
      </c>
      <c r="E38" s="121">
        <v>9</v>
      </c>
      <c r="F38" s="114"/>
      <c r="G38" s="122">
        <v>232</v>
      </c>
      <c r="H38" s="120">
        <v>5</v>
      </c>
      <c r="I38" s="122">
        <f t="shared" si="0"/>
        <v>243.60000000000002</v>
      </c>
      <c r="J38" s="122">
        <f t="shared" si="1"/>
        <v>2088</v>
      </c>
      <c r="K38" s="122">
        <f t="shared" si="2"/>
        <v>2192.4</v>
      </c>
      <c r="L38" s="118" t="s">
        <v>350</v>
      </c>
      <c r="M38" s="70"/>
      <c r="N38" s="22"/>
      <c r="O38"/>
      <c r="P38"/>
      <c r="Q38"/>
    </row>
    <row r="39" spans="1:17" s="24" customFormat="1" ht="36">
      <c r="A39" s="67" t="s">
        <v>322</v>
      </c>
      <c r="B39" s="119" t="s">
        <v>348</v>
      </c>
      <c r="C39" s="22"/>
      <c r="D39" s="70" t="s">
        <v>347</v>
      </c>
      <c r="E39" s="121">
        <v>9</v>
      </c>
      <c r="F39" s="71"/>
      <c r="G39" s="122">
        <v>232</v>
      </c>
      <c r="H39" s="120">
        <v>5</v>
      </c>
      <c r="I39" s="122">
        <f t="shared" si="0"/>
        <v>243.60000000000002</v>
      </c>
      <c r="J39" s="122">
        <f t="shared" si="1"/>
        <v>2088</v>
      </c>
      <c r="K39" s="122">
        <f t="shared" si="2"/>
        <v>2192.4</v>
      </c>
      <c r="L39" s="118" t="s">
        <v>351</v>
      </c>
      <c r="M39" s="70"/>
      <c r="N39" s="22"/>
      <c r="O39"/>
      <c r="P39"/>
      <c r="Q39"/>
    </row>
    <row r="40" spans="1:17" s="24" customFormat="1" ht="27.75" customHeight="1">
      <c r="A40" s="69" t="s">
        <v>89</v>
      </c>
      <c r="B40" s="125" t="s">
        <v>49</v>
      </c>
      <c r="C40" s="22">
        <f t="shared" ref="C40:C132" si="3">M40*3</f>
        <v>17400</v>
      </c>
      <c r="D40" s="22">
        <v>300</v>
      </c>
      <c r="E40" s="120">
        <v>57</v>
      </c>
      <c r="F40" s="127" t="s">
        <v>71</v>
      </c>
      <c r="G40" s="123">
        <v>26</v>
      </c>
      <c r="H40" s="120">
        <v>5</v>
      </c>
      <c r="I40" s="122">
        <f t="shared" si="0"/>
        <v>27.3</v>
      </c>
      <c r="J40" s="122">
        <f t="shared" si="1"/>
        <v>1482</v>
      </c>
      <c r="K40" s="122">
        <f t="shared" si="2"/>
        <v>1556.1000000000001</v>
      </c>
      <c r="L40" s="118" t="s">
        <v>354</v>
      </c>
      <c r="M40" s="124">
        <v>5800</v>
      </c>
      <c r="N40" s="22">
        <f t="shared" ref="N40:N132" si="4">C40*6</f>
        <v>104400</v>
      </c>
      <c r="O40"/>
      <c r="P40"/>
      <c r="Q40"/>
    </row>
    <row r="41" spans="1:17" s="24" customFormat="1">
      <c r="A41" s="21" t="s">
        <v>94</v>
      </c>
      <c r="B41" s="115" t="s">
        <v>344</v>
      </c>
      <c r="C41" s="22"/>
      <c r="D41" s="70" t="s">
        <v>345</v>
      </c>
      <c r="E41" s="120"/>
      <c r="F41" s="73"/>
      <c r="G41" s="123"/>
      <c r="H41" s="120">
        <v>5</v>
      </c>
      <c r="I41" s="122"/>
      <c r="J41" s="122"/>
      <c r="K41" s="122"/>
      <c r="L41" s="117" t="s">
        <v>346</v>
      </c>
      <c r="M41" s="72"/>
      <c r="N41" s="22"/>
      <c r="O41"/>
      <c r="P41"/>
      <c r="Q41"/>
    </row>
    <row r="42" spans="1:17" s="24" customFormat="1" ht="36">
      <c r="A42" s="21" t="s">
        <v>323</v>
      </c>
      <c r="B42" s="115" t="s">
        <v>349</v>
      </c>
      <c r="C42" s="22"/>
      <c r="D42" s="70" t="s">
        <v>358</v>
      </c>
      <c r="E42" s="120"/>
      <c r="F42" s="73"/>
      <c r="G42" s="123"/>
      <c r="H42" s="120">
        <v>5</v>
      </c>
      <c r="I42" s="122"/>
      <c r="J42" s="122"/>
      <c r="K42" s="122"/>
      <c r="L42" s="118" t="s">
        <v>350</v>
      </c>
      <c r="M42" s="72"/>
      <c r="N42" s="22"/>
      <c r="O42"/>
      <c r="P42"/>
      <c r="Q42"/>
    </row>
    <row r="43" spans="1:17" s="24" customFormat="1" ht="36">
      <c r="A43" s="21" t="s">
        <v>324</v>
      </c>
      <c r="B43" s="119" t="s">
        <v>348</v>
      </c>
      <c r="C43" s="22"/>
      <c r="D43" s="70" t="s">
        <v>358</v>
      </c>
      <c r="E43" s="120"/>
      <c r="F43" s="73"/>
      <c r="G43" s="123"/>
      <c r="H43" s="120">
        <v>5</v>
      </c>
      <c r="I43" s="122"/>
      <c r="J43" s="122"/>
      <c r="K43" s="122"/>
      <c r="L43" s="118" t="s">
        <v>351</v>
      </c>
      <c r="M43" s="72"/>
      <c r="N43" s="22"/>
      <c r="O43"/>
      <c r="P43"/>
      <c r="Q43"/>
    </row>
    <row r="44" spans="1:17" s="24" customFormat="1" ht="24">
      <c r="A44" s="69" t="s">
        <v>95</v>
      </c>
      <c r="B44" s="125" t="s">
        <v>50</v>
      </c>
      <c r="C44" s="22">
        <f t="shared" si="3"/>
        <v>24000</v>
      </c>
      <c r="D44" s="22">
        <v>300</v>
      </c>
      <c r="E44" s="120" t="s">
        <v>361</v>
      </c>
      <c r="F44" s="127" t="s">
        <v>72</v>
      </c>
      <c r="G44" s="123">
        <v>174</v>
      </c>
      <c r="H44" s="120">
        <v>5</v>
      </c>
      <c r="I44" s="122">
        <f t="shared" si="0"/>
        <v>182.70000000000002</v>
      </c>
      <c r="J44" s="122">
        <f t="shared" si="1"/>
        <v>14094</v>
      </c>
      <c r="K44" s="122">
        <f t="shared" si="2"/>
        <v>14798.7</v>
      </c>
      <c r="L44" s="117" t="s">
        <v>355</v>
      </c>
      <c r="M44" s="72">
        <v>8000</v>
      </c>
      <c r="N44" s="22">
        <f t="shared" si="4"/>
        <v>144000</v>
      </c>
      <c r="O44"/>
      <c r="P44"/>
      <c r="Q44"/>
    </row>
    <row r="45" spans="1:17" s="24" customFormat="1" ht="24">
      <c r="A45" s="69" t="s">
        <v>96</v>
      </c>
      <c r="B45" s="126" t="s">
        <v>356</v>
      </c>
      <c r="C45" s="22"/>
      <c r="D45" s="22" t="s">
        <v>357</v>
      </c>
      <c r="E45" s="120" t="s">
        <v>360</v>
      </c>
      <c r="F45" s="73"/>
      <c r="G45" s="123">
        <v>205</v>
      </c>
      <c r="H45" s="120">
        <v>5</v>
      </c>
      <c r="I45" s="122">
        <f t="shared" si="0"/>
        <v>215.25</v>
      </c>
      <c r="J45" s="122">
        <f t="shared" si="1"/>
        <v>1845</v>
      </c>
      <c r="K45" s="122">
        <f t="shared" si="2"/>
        <v>1937.25</v>
      </c>
      <c r="L45" s="118" t="s">
        <v>359</v>
      </c>
      <c r="M45" s="72"/>
      <c r="N45" s="22"/>
      <c r="O45"/>
      <c r="P45"/>
      <c r="Q45"/>
    </row>
    <row r="46" spans="1:17" s="24" customFormat="1" ht="36">
      <c r="A46" s="69" t="s">
        <v>325</v>
      </c>
      <c r="B46" s="115" t="s">
        <v>349</v>
      </c>
      <c r="C46" s="22"/>
      <c r="D46" s="70" t="s">
        <v>358</v>
      </c>
      <c r="E46" s="120"/>
      <c r="F46" s="73"/>
      <c r="G46" s="123"/>
      <c r="H46" s="120">
        <v>5</v>
      </c>
      <c r="I46" s="122"/>
      <c r="J46" s="122"/>
      <c r="K46" s="122"/>
      <c r="L46" s="118" t="s">
        <v>350</v>
      </c>
      <c r="M46" s="72"/>
      <c r="N46" s="22"/>
      <c r="O46"/>
      <c r="P46"/>
      <c r="Q46"/>
    </row>
    <row r="47" spans="1:17" s="24" customFormat="1" ht="36">
      <c r="A47" s="69" t="s">
        <v>326</v>
      </c>
      <c r="B47" s="119" t="s">
        <v>348</v>
      </c>
      <c r="C47" s="22"/>
      <c r="D47" s="70" t="s">
        <v>358</v>
      </c>
      <c r="E47" s="120"/>
      <c r="F47" s="73"/>
      <c r="G47" s="123"/>
      <c r="H47" s="120">
        <v>5</v>
      </c>
      <c r="I47" s="122"/>
      <c r="J47" s="122"/>
      <c r="K47" s="122"/>
      <c r="L47" s="118" t="s">
        <v>351</v>
      </c>
      <c r="M47" s="72"/>
      <c r="N47" s="22"/>
      <c r="O47"/>
      <c r="P47"/>
      <c r="Q47"/>
    </row>
    <row r="48" spans="1:17" s="24" customFormat="1" ht="36">
      <c r="A48" s="69" t="s">
        <v>97</v>
      </c>
      <c r="B48" s="125" t="s">
        <v>51</v>
      </c>
      <c r="C48" s="22">
        <f t="shared" si="3"/>
        <v>30000</v>
      </c>
      <c r="D48" s="22">
        <v>400</v>
      </c>
      <c r="E48" s="120" t="s">
        <v>363</v>
      </c>
      <c r="F48" s="127" t="s">
        <v>73</v>
      </c>
      <c r="G48" s="123">
        <v>22</v>
      </c>
      <c r="H48" s="120">
        <v>5</v>
      </c>
      <c r="I48" s="122">
        <f t="shared" si="0"/>
        <v>23.1</v>
      </c>
      <c r="J48" s="122">
        <f t="shared" si="1"/>
        <v>1650</v>
      </c>
      <c r="K48" s="122">
        <f t="shared" si="2"/>
        <v>1732.5</v>
      </c>
      <c r="L48" s="118" t="s">
        <v>362</v>
      </c>
      <c r="M48" s="124">
        <v>10000</v>
      </c>
      <c r="N48" s="22">
        <f t="shared" si="4"/>
        <v>180000</v>
      </c>
      <c r="O48"/>
      <c r="P48"/>
      <c r="Q48"/>
    </row>
    <row r="49" spans="1:17" s="24" customFormat="1">
      <c r="A49" s="69" t="s">
        <v>98</v>
      </c>
      <c r="B49" s="115" t="s">
        <v>344</v>
      </c>
      <c r="C49" s="22"/>
      <c r="D49" s="70" t="s">
        <v>345</v>
      </c>
      <c r="E49" s="120"/>
      <c r="F49" s="74"/>
      <c r="G49" s="123"/>
      <c r="H49" s="120">
        <v>5</v>
      </c>
      <c r="I49" s="122"/>
      <c r="J49" s="122"/>
      <c r="K49" s="122"/>
      <c r="L49" s="117" t="s">
        <v>346</v>
      </c>
      <c r="M49" s="72"/>
      <c r="N49" s="22"/>
      <c r="O49"/>
      <c r="P49"/>
      <c r="Q49"/>
    </row>
    <row r="50" spans="1:17" s="24" customFormat="1" ht="36">
      <c r="A50" s="69" t="s">
        <v>327</v>
      </c>
      <c r="B50" s="115" t="s">
        <v>349</v>
      </c>
      <c r="C50" s="22"/>
      <c r="D50" s="70" t="s">
        <v>358</v>
      </c>
      <c r="E50" s="120"/>
      <c r="F50" s="74"/>
      <c r="G50" s="123"/>
      <c r="H50" s="120">
        <v>5</v>
      </c>
      <c r="I50" s="122"/>
      <c r="J50" s="122"/>
      <c r="K50" s="122"/>
      <c r="L50" s="118" t="s">
        <v>350</v>
      </c>
      <c r="M50" s="72"/>
      <c r="N50" s="22"/>
      <c r="O50"/>
      <c r="P50"/>
      <c r="Q50"/>
    </row>
    <row r="51" spans="1:17" s="24" customFormat="1" ht="36">
      <c r="A51" s="69" t="s">
        <v>328</v>
      </c>
      <c r="B51" s="119" t="s">
        <v>348</v>
      </c>
      <c r="C51" s="22"/>
      <c r="D51" s="70" t="s">
        <v>358</v>
      </c>
      <c r="E51" s="120"/>
      <c r="F51" s="74"/>
      <c r="G51" s="123"/>
      <c r="H51" s="120">
        <v>5</v>
      </c>
      <c r="I51" s="122"/>
      <c r="J51" s="122"/>
      <c r="K51" s="122"/>
      <c r="L51" s="118" t="s">
        <v>351</v>
      </c>
      <c r="M51" s="72"/>
      <c r="N51" s="22"/>
      <c r="O51"/>
      <c r="P51"/>
      <c r="Q51"/>
    </row>
    <row r="52" spans="1:17" s="24" customFormat="1" ht="24">
      <c r="A52" s="69" t="s">
        <v>99</v>
      </c>
      <c r="B52" s="125" t="s">
        <v>52</v>
      </c>
      <c r="C52" s="22">
        <f t="shared" si="3"/>
        <v>37800</v>
      </c>
      <c r="D52" s="22">
        <v>500</v>
      </c>
      <c r="E52" s="120" t="s">
        <v>363</v>
      </c>
      <c r="F52" s="127" t="s">
        <v>73</v>
      </c>
      <c r="G52" s="123">
        <v>50</v>
      </c>
      <c r="H52" s="120">
        <v>5</v>
      </c>
      <c r="I52" s="122">
        <f t="shared" si="0"/>
        <v>52.5</v>
      </c>
      <c r="J52" s="122">
        <f t="shared" si="1"/>
        <v>3750</v>
      </c>
      <c r="K52" s="122">
        <f t="shared" si="2"/>
        <v>3937.5</v>
      </c>
      <c r="L52" s="118" t="s">
        <v>364</v>
      </c>
      <c r="M52" s="124">
        <v>12600</v>
      </c>
      <c r="N52" s="22">
        <f t="shared" si="4"/>
        <v>226800</v>
      </c>
      <c r="O52"/>
      <c r="P52"/>
      <c r="Q52"/>
    </row>
    <row r="53" spans="1:17" s="24" customFormat="1">
      <c r="A53" s="69" t="s">
        <v>100</v>
      </c>
      <c r="B53" s="115" t="s">
        <v>344</v>
      </c>
      <c r="C53" s="22"/>
      <c r="D53" s="70" t="s">
        <v>345</v>
      </c>
      <c r="E53" s="120"/>
      <c r="F53" s="73"/>
      <c r="G53" s="123"/>
      <c r="H53" s="120">
        <v>5</v>
      </c>
      <c r="I53" s="122"/>
      <c r="J53" s="122"/>
      <c r="K53" s="122"/>
      <c r="L53" s="117" t="s">
        <v>346</v>
      </c>
      <c r="M53" s="72"/>
      <c r="N53" s="22"/>
      <c r="O53"/>
      <c r="P53"/>
      <c r="Q53"/>
    </row>
    <row r="54" spans="1:17" s="24" customFormat="1" ht="36">
      <c r="A54" s="69" t="s">
        <v>329</v>
      </c>
      <c r="B54" s="115" t="s">
        <v>349</v>
      </c>
      <c r="C54" s="22"/>
      <c r="D54" s="70" t="s">
        <v>358</v>
      </c>
      <c r="E54" s="120"/>
      <c r="F54" s="73"/>
      <c r="G54" s="123"/>
      <c r="H54" s="120">
        <v>5</v>
      </c>
      <c r="I54" s="122"/>
      <c r="J54" s="122"/>
      <c r="K54" s="122"/>
      <c r="L54" s="118" t="s">
        <v>350</v>
      </c>
      <c r="M54" s="72"/>
      <c r="N54" s="22"/>
      <c r="O54"/>
      <c r="P54"/>
      <c r="Q54"/>
    </row>
    <row r="55" spans="1:17" s="24" customFormat="1" ht="36">
      <c r="A55" s="69" t="s">
        <v>330</v>
      </c>
      <c r="B55" s="119" t="s">
        <v>348</v>
      </c>
      <c r="C55" s="22"/>
      <c r="D55" s="70" t="s">
        <v>358</v>
      </c>
      <c r="E55" s="120"/>
      <c r="F55" s="73"/>
      <c r="G55" s="123"/>
      <c r="H55" s="120">
        <v>5</v>
      </c>
      <c r="I55" s="122"/>
      <c r="J55" s="122"/>
      <c r="K55" s="122"/>
      <c r="L55" s="118" t="s">
        <v>351</v>
      </c>
      <c r="M55" s="72"/>
      <c r="N55" s="22"/>
      <c r="O55"/>
      <c r="P55"/>
      <c r="Q55"/>
    </row>
    <row r="56" spans="1:17" s="24" customFormat="1" ht="24">
      <c r="A56" s="69" t="s">
        <v>101</v>
      </c>
      <c r="B56" s="125" t="s">
        <v>53</v>
      </c>
      <c r="C56" s="22">
        <f t="shared" si="3"/>
        <v>4800</v>
      </c>
      <c r="D56" s="22">
        <v>200</v>
      </c>
      <c r="E56" s="120" t="s">
        <v>366</v>
      </c>
      <c r="F56" s="127" t="s">
        <v>74</v>
      </c>
      <c r="G56" s="123">
        <v>98</v>
      </c>
      <c r="H56" s="120">
        <v>5</v>
      </c>
      <c r="I56" s="122">
        <f t="shared" si="0"/>
        <v>102.9</v>
      </c>
      <c r="J56" s="122">
        <f t="shared" si="1"/>
        <v>2352</v>
      </c>
      <c r="K56" s="122">
        <f t="shared" si="2"/>
        <v>2469.6</v>
      </c>
      <c r="L56" s="118" t="s">
        <v>365</v>
      </c>
      <c r="M56" s="124">
        <v>1600</v>
      </c>
      <c r="N56" s="22">
        <f t="shared" si="4"/>
        <v>28800</v>
      </c>
      <c r="O56"/>
      <c r="P56"/>
      <c r="Q56"/>
    </row>
    <row r="57" spans="1:17" s="24" customFormat="1" ht="14.25" customHeight="1">
      <c r="A57" s="69" t="s">
        <v>102</v>
      </c>
      <c r="B57" s="115" t="s">
        <v>344</v>
      </c>
      <c r="C57" s="22"/>
      <c r="D57" s="70" t="s">
        <v>345</v>
      </c>
      <c r="E57" s="120"/>
      <c r="F57" s="73"/>
      <c r="G57" s="123"/>
      <c r="H57" s="120">
        <v>5</v>
      </c>
      <c r="I57" s="122"/>
      <c r="J57" s="122"/>
      <c r="K57" s="122"/>
      <c r="L57" s="117" t="s">
        <v>346</v>
      </c>
      <c r="M57" s="72"/>
      <c r="N57" s="22"/>
      <c r="O57"/>
      <c r="P57"/>
      <c r="Q57"/>
    </row>
    <row r="58" spans="1:17" s="24" customFormat="1" ht="36">
      <c r="A58" s="69" t="s">
        <v>331</v>
      </c>
      <c r="B58" s="115" t="s">
        <v>349</v>
      </c>
      <c r="C58" s="22"/>
      <c r="D58" s="70" t="s">
        <v>358</v>
      </c>
      <c r="E58" s="120"/>
      <c r="F58" s="73"/>
      <c r="G58" s="123"/>
      <c r="H58" s="120">
        <v>5</v>
      </c>
      <c r="I58" s="122"/>
      <c r="J58" s="122"/>
      <c r="K58" s="122"/>
      <c r="L58" s="118" t="s">
        <v>350</v>
      </c>
      <c r="M58" s="72"/>
      <c r="N58" s="22"/>
      <c r="O58"/>
      <c r="P58"/>
      <c r="Q58"/>
    </row>
    <row r="59" spans="1:17" s="24" customFormat="1" ht="36">
      <c r="A59" s="69" t="s">
        <v>332</v>
      </c>
      <c r="B59" s="119" t="s">
        <v>348</v>
      </c>
      <c r="C59" s="22"/>
      <c r="D59" s="70" t="s">
        <v>358</v>
      </c>
      <c r="E59" s="120"/>
      <c r="F59" s="73"/>
      <c r="G59" s="123"/>
      <c r="H59" s="120">
        <v>5</v>
      </c>
      <c r="I59" s="122"/>
      <c r="J59" s="122"/>
      <c r="K59" s="122"/>
      <c r="L59" s="118" t="s">
        <v>351</v>
      </c>
      <c r="M59" s="72"/>
      <c r="N59" s="22"/>
      <c r="O59"/>
      <c r="P59"/>
      <c r="Q59"/>
    </row>
    <row r="60" spans="1:17" s="24" customFormat="1" ht="24">
      <c r="A60" s="69" t="s">
        <v>103</v>
      </c>
      <c r="B60" s="125" t="s">
        <v>54</v>
      </c>
      <c r="C60" s="22">
        <f t="shared" si="3"/>
        <v>37800</v>
      </c>
      <c r="D60" s="22">
        <v>500</v>
      </c>
      <c r="E60" s="120" t="s">
        <v>363</v>
      </c>
      <c r="F60" s="127" t="s">
        <v>73</v>
      </c>
      <c r="G60" s="123">
        <v>48</v>
      </c>
      <c r="H60" s="120">
        <v>5</v>
      </c>
      <c r="I60" s="122">
        <f t="shared" si="0"/>
        <v>50.400000000000006</v>
      </c>
      <c r="J60" s="122">
        <f t="shared" si="1"/>
        <v>3600</v>
      </c>
      <c r="K60" s="122">
        <f t="shared" si="2"/>
        <v>3780</v>
      </c>
      <c r="L60" s="118" t="s">
        <v>367</v>
      </c>
      <c r="M60" s="124">
        <v>12600</v>
      </c>
      <c r="N60" s="22">
        <f t="shared" si="4"/>
        <v>226800</v>
      </c>
      <c r="O60"/>
      <c r="P60"/>
      <c r="Q60"/>
    </row>
    <row r="61" spans="1:17" s="24" customFormat="1">
      <c r="A61" s="69" t="s">
        <v>104</v>
      </c>
      <c r="B61" s="115" t="s">
        <v>344</v>
      </c>
      <c r="C61" s="22"/>
      <c r="D61" s="70" t="s">
        <v>345</v>
      </c>
      <c r="E61" s="120"/>
      <c r="F61" s="73"/>
      <c r="G61" s="123"/>
      <c r="H61" s="120">
        <v>5</v>
      </c>
      <c r="I61" s="122"/>
      <c r="J61" s="122"/>
      <c r="K61" s="122"/>
      <c r="L61" s="117" t="s">
        <v>346</v>
      </c>
      <c r="M61" s="72"/>
      <c r="N61" s="22"/>
      <c r="O61"/>
      <c r="P61"/>
      <c r="Q61"/>
    </row>
    <row r="62" spans="1:17" s="24" customFormat="1" ht="36">
      <c r="A62" s="69" t="s">
        <v>335</v>
      </c>
      <c r="B62" s="115" t="s">
        <v>349</v>
      </c>
      <c r="C62" s="22"/>
      <c r="D62" s="70" t="s">
        <v>358</v>
      </c>
      <c r="E62" s="120"/>
      <c r="F62" s="73"/>
      <c r="G62" s="123"/>
      <c r="H62" s="120">
        <v>5</v>
      </c>
      <c r="I62" s="122"/>
      <c r="J62" s="122"/>
      <c r="K62" s="122"/>
      <c r="L62" s="118" t="s">
        <v>350</v>
      </c>
      <c r="M62" s="72"/>
      <c r="N62" s="22"/>
      <c r="O62"/>
      <c r="P62"/>
      <c r="Q62"/>
    </row>
    <row r="63" spans="1:17" s="24" customFormat="1" ht="36">
      <c r="A63" s="69" t="s">
        <v>336</v>
      </c>
      <c r="B63" s="119" t="s">
        <v>348</v>
      </c>
      <c r="C63" s="22"/>
      <c r="D63" s="70" t="s">
        <v>358</v>
      </c>
      <c r="E63" s="120"/>
      <c r="F63" s="73"/>
      <c r="G63" s="123"/>
      <c r="H63" s="120">
        <v>5</v>
      </c>
      <c r="I63" s="122"/>
      <c r="J63" s="122"/>
      <c r="K63" s="122"/>
      <c r="L63" s="118" t="s">
        <v>351</v>
      </c>
      <c r="M63" s="72"/>
      <c r="N63" s="22"/>
      <c r="O63"/>
      <c r="P63"/>
      <c r="Q63"/>
    </row>
    <row r="64" spans="1:17" s="24" customFormat="1" ht="38.25">
      <c r="A64" s="69" t="s">
        <v>106</v>
      </c>
      <c r="B64" s="125" t="s">
        <v>55</v>
      </c>
      <c r="C64" s="22">
        <f t="shared" si="3"/>
        <v>7500</v>
      </c>
      <c r="D64" s="22">
        <v>300</v>
      </c>
      <c r="E64" s="120" t="s">
        <v>366</v>
      </c>
      <c r="F64" s="78" t="s">
        <v>75</v>
      </c>
      <c r="G64" s="123">
        <v>50</v>
      </c>
      <c r="H64" s="120">
        <v>5</v>
      </c>
      <c r="I64" s="122">
        <f t="shared" si="0"/>
        <v>52.5</v>
      </c>
      <c r="J64" s="122">
        <f t="shared" si="1"/>
        <v>1200</v>
      </c>
      <c r="K64" s="122">
        <f t="shared" si="2"/>
        <v>1260</v>
      </c>
      <c r="L64" s="118" t="s">
        <v>368</v>
      </c>
      <c r="M64" s="124">
        <v>2500</v>
      </c>
      <c r="N64" s="22">
        <f t="shared" si="4"/>
        <v>45000</v>
      </c>
      <c r="O64"/>
      <c r="P64"/>
      <c r="Q64"/>
    </row>
    <row r="65" spans="1:17" s="24" customFormat="1">
      <c r="A65" s="69" t="s">
        <v>107</v>
      </c>
      <c r="B65" s="115" t="s">
        <v>344</v>
      </c>
      <c r="C65" s="22"/>
      <c r="D65" s="70" t="s">
        <v>345</v>
      </c>
      <c r="E65" s="120"/>
      <c r="F65" s="82"/>
      <c r="G65" s="123"/>
      <c r="H65" s="120">
        <v>5</v>
      </c>
      <c r="I65" s="122"/>
      <c r="J65" s="122"/>
      <c r="K65" s="122"/>
      <c r="L65" s="117" t="s">
        <v>346</v>
      </c>
      <c r="M65" s="72"/>
      <c r="N65" s="22"/>
      <c r="O65"/>
      <c r="P65"/>
      <c r="Q65"/>
    </row>
    <row r="66" spans="1:17" s="24" customFormat="1" ht="36">
      <c r="A66" s="69" t="s">
        <v>333</v>
      </c>
      <c r="B66" s="115" t="s">
        <v>349</v>
      </c>
      <c r="C66" s="22"/>
      <c r="D66" s="70" t="s">
        <v>358</v>
      </c>
      <c r="E66" s="120"/>
      <c r="F66" s="82"/>
      <c r="G66" s="123"/>
      <c r="H66" s="120">
        <v>5</v>
      </c>
      <c r="I66" s="122"/>
      <c r="J66" s="122"/>
      <c r="K66" s="122"/>
      <c r="L66" s="118" t="s">
        <v>350</v>
      </c>
      <c r="M66" s="72"/>
      <c r="N66" s="22"/>
      <c r="O66"/>
      <c r="P66"/>
      <c r="Q66"/>
    </row>
    <row r="67" spans="1:17" s="24" customFormat="1" ht="36">
      <c r="A67" s="69" t="s">
        <v>334</v>
      </c>
      <c r="B67" s="119" t="s">
        <v>348</v>
      </c>
      <c r="C67" s="22"/>
      <c r="D67" s="70" t="s">
        <v>358</v>
      </c>
      <c r="E67" s="120"/>
      <c r="F67" s="73"/>
      <c r="G67" s="123"/>
      <c r="H67" s="120">
        <v>5</v>
      </c>
      <c r="I67" s="122"/>
      <c r="J67" s="122"/>
      <c r="K67" s="122"/>
      <c r="L67" s="118" t="s">
        <v>351</v>
      </c>
      <c r="M67" s="72"/>
      <c r="N67" s="22"/>
      <c r="O67"/>
      <c r="P67"/>
      <c r="Q67"/>
    </row>
    <row r="68" spans="1:17" s="24" customFormat="1" ht="27.75" customHeight="1">
      <c r="A68" s="69" t="s">
        <v>108</v>
      </c>
      <c r="B68" s="125" t="s">
        <v>56</v>
      </c>
      <c r="C68" s="22">
        <f t="shared" si="3"/>
        <v>2400</v>
      </c>
      <c r="D68" s="22">
        <v>400</v>
      </c>
      <c r="E68" s="120" t="s">
        <v>370</v>
      </c>
      <c r="F68" s="73" t="s">
        <v>76</v>
      </c>
      <c r="G68" s="123">
        <v>36</v>
      </c>
      <c r="H68" s="120">
        <v>5</v>
      </c>
      <c r="I68" s="122">
        <f t="shared" si="0"/>
        <v>37.800000000000004</v>
      </c>
      <c r="J68" s="122">
        <f t="shared" si="1"/>
        <v>432</v>
      </c>
      <c r="K68" s="122">
        <f t="shared" si="2"/>
        <v>453.6</v>
      </c>
      <c r="L68" s="118" t="s">
        <v>369</v>
      </c>
      <c r="M68" s="124">
        <v>800</v>
      </c>
      <c r="N68" s="22">
        <f t="shared" si="4"/>
        <v>14400</v>
      </c>
      <c r="O68"/>
      <c r="P68"/>
      <c r="Q68"/>
    </row>
    <row r="69" spans="1:17" s="24" customFormat="1">
      <c r="A69" s="69" t="s">
        <v>109</v>
      </c>
      <c r="B69" s="115" t="s">
        <v>344</v>
      </c>
      <c r="C69" s="22"/>
      <c r="D69" s="70" t="s">
        <v>345</v>
      </c>
      <c r="E69" s="120"/>
      <c r="F69" s="73"/>
      <c r="G69" s="123"/>
      <c r="H69" s="120">
        <v>5</v>
      </c>
      <c r="I69" s="122"/>
      <c r="J69" s="122"/>
      <c r="K69" s="122"/>
      <c r="L69" s="117" t="s">
        <v>346</v>
      </c>
      <c r="M69" s="72"/>
      <c r="N69" s="22"/>
      <c r="O69"/>
      <c r="P69"/>
      <c r="Q69"/>
    </row>
    <row r="70" spans="1:17" s="24" customFormat="1" ht="36">
      <c r="A70" s="69" t="s">
        <v>337</v>
      </c>
      <c r="B70" s="115" t="s">
        <v>349</v>
      </c>
      <c r="C70" s="22"/>
      <c r="D70" s="70" t="s">
        <v>358</v>
      </c>
      <c r="E70" s="120"/>
      <c r="F70" s="73"/>
      <c r="G70" s="123"/>
      <c r="H70" s="120">
        <v>5</v>
      </c>
      <c r="I70" s="122"/>
      <c r="J70" s="122"/>
      <c r="K70" s="122"/>
      <c r="L70" s="118" t="s">
        <v>350</v>
      </c>
      <c r="M70" s="72"/>
      <c r="N70" s="22"/>
      <c r="O70"/>
      <c r="P70"/>
      <c r="Q70"/>
    </row>
    <row r="71" spans="1:17" s="24" customFormat="1" ht="36">
      <c r="A71" s="69" t="s">
        <v>338</v>
      </c>
      <c r="B71" s="119" t="s">
        <v>348</v>
      </c>
      <c r="C71" s="22"/>
      <c r="D71" s="70" t="s">
        <v>358</v>
      </c>
      <c r="E71" s="120"/>
      <c r="F71" s="73"/>
      <c r="G71" s="123"/>
      <c r="H71" s="120">
        <v>5</v>
      </c>
      <c r="I71" s="122"/>
      <c r="J71" s="122"/>
      <c r="K71" s="122"/>
      <c r="L71" s="118" t="s">
        <v>351</v>
      </c>
      <c r="M71" s="72"/>
      <c r="N71" s="22"/>
      <c r="O71"/>
      <c r="P71"/>
      <c r="Q71"/>
    </row>
    <row r="72" spans="1:17" s="24" customFormat="1" ht="24">
      <c r="A72" s="69" t="s">
        <v>110</v>
      </c>
      <c r="B72" s="125" t="s">
        <v>57</v>
      </c>
      <c r="C72" s="22">
        <f t="shared" si="3"/>
        <v>34800</v>
      </c>
      <c r="D72" s="22">
        <v>250</v>
      </c>
      <c r="E72" s="120" t="s">
        <v>378</v>
      </c>
      <c r="F72" s="127" t="s">
        <v>77</v>
      </c>
      <c r="G72" s="123">
        <v>36</v>
      </c>
      <c r="H72" s="120">
        <v>5</v>
      </c>
      <c r="I72" s="122">
        <f t="shared" si="0"/>
        <v>37.800000000000004</v>
      </c>
      <c r="J72" s="122">
        <f t="shared" si="1"/>
        <v>4968</v>
      </c>
      <c r="K72" s="122">
        <f t="shared" si="2"/>
        <v>5216.4000000000005</v>
      </c>
      <c r="L72" s="118" t="s">
        <v>377</v>
      </c>
      <c r="M72" s="124">
        <v>11600</v>
      </c>
      <c r="N72" s="22">
        <f t="shared" si="4"/>
        <v>208800</v>
      </c>
      <c r="O72"/>
      <c r="P72"/>
      <c r="Q72"/>
    </row>
    <row r="73" spans="1:17" s="24" customFormat="1">
      <c r="A73" s="69" t="s">
        <v>111</v>
      </c>
      <c r="B73" s="115" t="s">
        <v>344</v>
      </c>
      <c r="C73" s="22"/>
      <c r="D73" s="70" t="s">
        <v>345</v>
      </c>
      <c r="E73" s="120"/>
      <c r="F73" s="73"/>
      <c r="G73" s="123"/>
      <c r="H73" s="120">
        <v>5</v>
      </c>
      <c r="I73" s="122"/>
      <c r="J73" s="122"/>
      <c r="K73" s="122"/>
      <c r="L73" s="117" t="s">
        <v>346</v>
      </c>
      <c r="M73" s="72"/>
      <c r="N73" s="22"/>
      <c r="O73"/>
      <c r="P73"/>
      <c r="Q73"/>
    </row>
    <row r="74" spans="1:17" s="24" customFormat="1" ht="36">
      <c r="A74" s="69" t="s">
        <v>371</v>
      </c>
      <c r="B74" s="115" t="s">
        <v>349</v>
      </c>
      <c r="C74" s="22"/>
      <c r="D74" s="70" t="s">
        <v>358</v>
      </c>
      <c r="E74" s="120"/>
      <c r="F74" s="73"/>
      <c r="G74" s="123"/>
      <c r="H74" s="120">
        <v>5</v>
      </c>
      <c r="I74" s="122"/>
      <c r="J74" s="122"/>
      <c r="K74" s="122"/>
      <c r="L74" s="118" t="s">
        <v>350</v>
      </c>
      <c r="M74" s="72"/>
      <c r="N74" s="22"/>
      <c r="O74"/>
      <c r="P74"/>
      <c r="Q74"/>
    </row>
    <row r="75" spans="1:17" s="24" customFormat="1" ht="36">
      <c r="A75" s="69" t="s">
        <v>372</v>
      </c>
      <c r="B75" s="119" t="s">
        <v>348</v>
      </c>
      <c r="C75" s="22"/>
      <c r="D75" s="70" t="s">
        <v>358</v>
      </c>
      <c r="E75" s="120"/>
      <c r="F75" s="73"/>
      <c r="G75" s="123"/>
      <c r="H75" s="120">
        <v>5</v>
      </c>
      <c r="I75" s="122"/>
      <c r="J75" s="122"/>
      <c r="K75" s="122"/>
      <c r="L75" s="118" t="s">
        <v>351</v>
      </c>
      <c r="M75" s="72"/>
      <c r="N75" s="22"/>
      <c r="O75"/>
      <c r="P75"/>
      <c r="Q75"/>
    </row>
    <row r="76" spans="1:17" s="24" customFormat="1" ht="24">
      <c r="A76" s="69" t="s">
        <v>112</v>
      </c>
      <c r="B76" s="125" t="s">
        <v>58</v>
      </c>
      <c r="C76" s="22">
        <f t="shared" si="3"/>
        <v>8100</v>
      </c>
      <c r="D76" s="22">
        <v>350</v>
      </c>
      <c r="E76" s="120" t="s">
        <v>380</v>
      </c>
      <c r="F76" s="127" t="s">
        <v>77</v>
      </c>
      <c r="G76" s="123">
        <v>28</v>
      </c>
      <c r="H76" s="120">
        <v>5</v>
      </c>
      <c r="I76" s="122">
        <f t="shared" si="0"/>
        <v>29.400000000000002</v>
      </c>
      <c r="J76" s="122">
        <f t="shared" si="1"/>
        <v>756</v>
      </c>
      <c r="K76" s="122">
        <f t="shared" si="2"/>
        <v>793.80000000000007</v>
      </c>
      <c r="L76" s="118" t="s">
        <v>379</v>
      </c>
      <c r="M76" s="124">
        <v>2700</v>
      </c>
      <c r="N76" s="22">
        <f t="shared" si="4"/>
        <v>48600</v>
      </c>
      <c r="O76"/>
      <c r="P76"/>
      <c r="Q76"/>
    </row>
    <row r="77" spans="1:17" s="24" customFormat="1">
      <c r="A77" s="69" t="s">
        <v>113</v>
      </c>
      <c r="B77" s="115" t="s">
        <v>344</v>
      </c>
      <c r="C77" s="22"/>
      <c r="D77" s="70" t="s">
        <v>345</v>
      </c>
      <c r="E77" s="120"/>
      <c r="F77" s="73"/>
      <c r="G77" s="123"/>
      <c r="H77" s="120">
        <v>5</v>
      </c>
      <c r="I77" s="122"/>
      <c r="J77" s="122"/>
      <c r="K77" s="122"/>
      <c r="L77" s="117" t="s">
        <v>346</v>
      </c>
      <c r="M77" s="72"/>
      <c r="N77" s="22"/>
      <c r="O77"/>
      <c r="P77"/>
      <c r="Q77"/>
    </row>
    <row r="78" spans="1:17" s="24" customFormat="1" ht="36">
      <c r="A78" s="69" t="s">
        <v>373</v>
      </c>
      <c r="B78" s="115" t="s">
        <v>349</v>
      </c>
      <c r="C78" s="22"/>
      <c r="D78" s="70" t="s">
        <v>358</v>
      </c>
      <c r="E78" s="120"/>
      <c r="F78" s="73"/>
      <c r="G78" s="123"/>
      <c r="H78" s="120">
        <v>5</v>
      </c>
      <c r="I78" s="122"/>
      <c r="J78" s="122"/>
      <c r="K78" s="122"/>
      <c r="L78" s="118" t="s">
        <v>350</v>
      </c>
      <c r="M78" s="72"/>
      <c r="N78" s="22"/>
      <c r="O78"/>
      <c r="P78"/>
      <c r="Q78"/>
    </row>
    <row r="79" spans="1:17" s="24" customFormat="1" ht="36">
      <c r="A79" s="69" t="s">
        <v>374</v>
      </c>
      <c r="B79" s="119" t="s">
        <v>348</v>
      </c>
      <c r="C79" s="22"/>
      <c r="D79" s="70" t="s">
        <v>358</v>
      </c>
      <c r="E79" s="120"/>
      <c r="F79" s="73"/>
      <c r="G79" s="123"/>
      <c r="H79" s="120">
        <v>5</v>
      </c>
      <c r="I79" s="122"/>
      <c r="J79" s="122"/>
      <c r="K79" s="122"/>
      <c r="L79" s="118" t="s">
        <v>351</v>
      </c>
      <c r="M79" s="72"/>
      <c r="N79" s="22"/>
      <c r="O79"/>
      <c r="P79"/>
      <c r="Q79"/>
    </row>
    <row r="80" spans="1:17" s="24" customFormat="1" ht="24">
      <c r="A80" s="69" t="s">
        <v>114</v>
      </c>
      <c r="B80" s="108" t="s">
        <v>243</v>
      </c>
      <c r="C80" s="22">
        <f t="shared" si="3"/>
        <v>25200</v>
      </c>
      <c r="D80" s="22">
        <v>300</v>
      </c>
      <c r="E80" s="120" t="s">
        <v>382</v>
      </c>
      <c r="F80" s="94"/>
      <c r="G80" s="123">
        <v>32</v>
      </c>
      <c r="H80" s="120">
        <v>5</v>
      </c>
      <c r="I80" s="122">
        <f t="shared" si="0"/>
        <v>33.6</v>
      </c>
      <c r="J80" s="122">
        <f t="shared" si="1"/>
        <v>2688</v>
      </c>
      <c r="K80" s="122">
        <f t="shared" si="2"/>
        <v>2822.4</v>
      </c>
      <c r="L80" s="118" t="s">
        <v>381</v>
      </c>
      <c r="M80" s="124">
        <v>8400</v>
      </c>
      <c r="N80" s="22">
        <f t="shared" si="4"/>
        <v>151200</v>
      </c>
      <c r="O80"/>
      <c r="P80"/>
      <c r="Q80"/>
    </row>
    <row r="81" spans="1:17" s="24" customFormat="1">
      <c r="A81" s="69" t="s">
        <v>115</v>
      </c>
      <c r="B81" s="115" t="s">
        <v>344</v>
      </c>
      <c r="C81" s="22"/>
      <c r="D81" s="70" t="s">
        <v>345</v>
      </c>
      <c r="E81" s="120"/>
      <c r="F81" s="94"/>
      <c r="G81" s="123"/>
      <c r="H81" s="120">
        <v>5</v>
      </c>
      <c r="I81" s="122"/>
      <c r="J81" s="122"/>
      <c r="K81" s="122"/>
      <c r="L81" s="117" t="s">
        <v>346</v>
      </c>
      <c r="M81" s="72"/>
      <c r="N81" s="22"/>
      <c r="O81"/>
      <c r="P81"/>
      <c r="Q81"/>
    </row>
    <row r="82" spans="1:17" s="24" customFormat="1" ht="36">
      <c r="A82" s="69" t="s">
        <v>375</v>
      </c>
      <c r="B82" s="115" t="s">
        <v>349</v>
      </c>
      <c r="C82" s="22"/>
      <c r="D82" s="70" t="s">
        <v>358</v>
      </c>
      <c r="E82" s="120"/>
      <c r="F82" s="94"/>
      <c r="G82" s="123"/>
      <c r="H82" s="120">
        <v>5</v>
      </c>
      <c r="I82" s="122"/>
      <c r="J82" s="122"/>
      <c r="K82" s="122"/>
      <c r="L82" s="118" t="s">
        <v>350</v>
      </c>
      <c r="M82" s="72"/>
      <c r="N82" s="22"/>
      <c r="O82"/>
      <c r="P82"/>
      <c r="Q82"/>
    </row>
    <row r="83" spans="1:17" s="24" customFormat="1" ht="36">
      <c r="A83" s="69" t="s">
        <v>376</v>
      </c>
      <c r="B83" s="119" t="s">
        <v>348</v>
      </c>
      <c r="C83" s="22"/>
      <c r="D83" s="70" t="s">
        <v>358</v>
      </c>
      <c r="E83" s="120"/>
      <c r="F83" s="95"/>
      <c r="G83" s="123"/>
      <c r="H83" s="120">
        <v>5</v>
      </c>
      <c r="I83" s="122"/>
      <c r="J83" s="122"/>
      <c r="K83" s="122"/>
      <c r="L83" s="118" t="s">
        <v>351</v>
      </c>
      <c r="M83" s="72"/>
      <c r="N83" s="22"/>
      <c r="O83"/>
      <c r="P83"/>
      <c r="Q83"/>
    </row>
    <row r="84" spans="1:17" s="24" customFormat="1" ht="36">
      <c r="A84" s="69" t="s">
        <v>116</v>
      </c>
      <c r="B84" s="108" t="s">
        <v>244</v>
      </c>
      <c r="C84" s="22">
        <f t="shared" si="3"/>
        <v>3000</v>
      </c>
      <c r="D84" s="22">
        <v>400</v>
      </c>
      <c r="E84" s="120" t="s">
        <v>390</v>
      </c>
      <c r="F84" s="96"/>
      <c r="G84" s="123">
        <v>30</v>
      </c>
      <c r="H84" s="120">
        <v>5</v>
      </c>
      <c r="I84" s="122">
        <f t="shared" si="0"/>
        <v>31.5</v>
      </c>
      <c r="J84" s="122">
        <f t="shared" si="1"/>
        <v>540</v>
      </c>
      <c r="K84" s="122">
        <f t="shared" si="2"/>
        <v>567</v>
      </c>
      <c r="L84" s="118" t="s">
        <v>389</v>
      </c>
      <c r="M84" s="124">
        <v>1000</v>
      </c>
      <c r="N84" s="22">
        <f t="shared" si="4"/>
        <v>18000</v>
      </c>
      <c r="O84"/>
      <c r="P84"/>
      <c r="Q84"/>
    </row>
    <row r="85" spans="1:17" s="24" customFormat="1">
      <c r="A85" s="69" t="s">
        <v>117</v>
      </c>
      <c r="B85" s="115" t="s">
        <v>344</v>
      </c>
      <c r="C85" s="22"/>
      <c r="D85" s="70" t="s">
        <v>345</v>
      </c>
      <c r="E85" s="120"/>
      <c r="F85" s="96"/>
      <c r="G85" s="123"/>
      <c r="H85" s="120">
        <v>5</v>
      </c>
      <c r="I85" s="122"/>
      <c r="J85" s="122"/>
      <c r="K85" s="122"/>
      <c r="L85" s="117" t="s">
        <v>346</v>
      </c>
      <c r="M85" s="72"/>
      <c r="N85" s="22"/>
      <c r="O85"/>
      <c r="P85"/>
      <c r="Q85"/>
    </row>
    <row r="86" spans="1:17" s="24" customFormat="1" ht="36">
      <c r="A86" s="69" t="s">
        <v>383</v>
      </c>
      <c r="B86" s="115" t="s">
        <v>349</v>
      </c>
      <c r="C86" s="22"/>
      <c r="D86" s="70" t="s">
        <v>358</v>
      </c>
      <c r="E86" s="120"/>
      <c r="F86" s="96"/>
      <c r="G86" s="123"/>
      <c r="H86" s="120">
        <v>5</v>
      </c>
      <c r="I86" s="122"/>
      <c r="J86" s="122"/>
      <c r="K86" s="122"/>
      <c r="L86" s="118" t="s">
        <v>350</v>
      </c>
      <c r="M86" s="72"/>
      <c r="N86" s="22"/>
      <c r="O86"/>
      <c r="P86"/>
      <c r="Q86"/>
    </row>
    <row r="87" spans="1:17" s="24" customFormat="1" ht="36">
      <c r="A87" s="69" t="s">
        <v>384</v>
      </c>
      <c r="B87" s="119" t="s">
        <v>348</v>
      </c>
      <c r="C87" s="22"/>
      <c r="D87" s="70" t="s">
        <v>358</v>
      </c>
      <c r="E87" s="120"/>
      <c r="F87" s="73"/>
      <c r="G87" s="123"/>
      <c r="H87" s="120">
        <v>5</v>
      </c>
      <c r="I87" s="122"/>
      <c r="J87" s="122"/>
      <c r="K87" s="122"/>
      <c r="L87" s="118" t="s">
        <v>351</v>
      </c>
      <c r="M87" s="72"/>
      <c r="N87" s="22"/>
      <c r="O87"/>
      <c r="P87"/>
      <c r="Q87"/>
    </row>
    <row r="88" spans="1:17" s="24" customFormat="1" ht="32.25" customHeight="1">
      <c r="A88" s="69" t="s">
        <v>118</v>
      </c>
      <c r="B88" s="125" t="s">
        <v>59</v>
      </c>
      <c r="C88" s="22">
        <f t="shared" si="3"/>
        <v>3000</v>
      </c>
      <c r="D88" s="22">
        <v>350</v>
      </c>
      <c r="E88" s="120" t="s">
        <v>370</v>
      </c>
      <c r="F88" s="127" t="s">
        <v>78</v>
      </c>
      <c r="G88" s="123">
        <v>115</v>
      </c>
      <c r="H88" s="120">
        <v>5</v>
      </c>
      <c r="I88" s="122">
        <f t="shared" si="0"/>
        <v>120.75</v>
      </c>
      <c r="J88" s="122">
        <f t="shared" si="1"/>
        <v>1380</v>
      </c>
      <c r="K88" s="122">
        <f t="shared" si="2"/>
        <v>1449</v>
      </c>
      <c r="L88" s="118" t="s">
        <v>391</v>
      </c>
      <c r="M88" s="124">
        <v>1000</v>
      </c>
      <c r="N88" s="22">
        <f t="shared" si="4"/>
        <v>18000</v>
      </c>
      <c r="O88"/>
      <c r="P88"/>
      <c r="Q88"/>
    </row>
    <row r="89" spans="1:17" s="24" customFormat="1" ht="24">
      <c r="A89" s="69" t="s">
        <v>119</v>
      </c>
      <c r="B89" s="126" t="s">
        <v>392</v>
      </c>
      <c r="C89" s="22"/>
      <c r="D89" s="22" t="s">
        <v>393</v>
      </c>
      <c r="E89" s="120" t="s">
        <v>360</v>
      </c>
      <c r="F89" s="73"/>
      <c r="G89" s="123">
        <v>60</v>
      </c>
      <c r="H89" s="120">
        <v>5</v>
      </c>
      <c r="I89" s="122">
        <f t="shared" si="0"/>
        <v>63</v>
      </c>
      <c r="J89" s="122">
        <f t="shared" si="1"/>
        <v>540</v>
      </c>
      <c r="K89" s="122">
        <f t="shared" si="2"/>
        <v>567</v>
      </c>
      <c r="L89" s="118" t="s">
        <v>394</v>
      </c>
      <c r="M89" s="72"/>
      <c r="N89" s="22"/>
      <c r="O89"/>
      <c r="P89"/>
      <c r="Q89"/>
    </row>
    <row r="90" spans="1:17" s="24" customFormat="1" ht="36">
      <c r="A90" s="69" t="s">
        <v>385</v>
      </c>
      <c r="B90" s="115" t="s">
        <v>349</v>
      </c>
      <c r="C90" s="22"/>
      <c r="D90" s="70" t="s">
        <v>358</v>
      </c>
      <c r="E90" s="120"/>
      <c r="F90" s="73"/>
      <c r="G90" s="123"/>
      <c r="H90" s="120">
        <v>5</v>
      </c>
      <c r="I90" s="122"/>
      <c r="J90" s="122"/>
      <c r="K90" s="122"/>
      <c r="L90" s="118" t="s">
        <v>350</v>
      </c>
      <c r="M90" s="72"/>
      <c r="N90" s="22"/>
      <c r="O90"/>
      <c r="P90"/>
      <c r="Q90"/>
    </row>
    <row r="91" spans="1:17" s="24" customFormat="1" ht="36">
      <c r="A91" s="69" t="s">
        <v>386</v>
      </c>
      <c r="B91" s="119" t="s">
        <v>348</v>
      </c>
      <c r="C91" s="22"/>
      <c r="D91" s="70" t="s">
        <v>358</v>
      </c>
      <c r="E91" s="120"/>
      <c r="F91" s="73"/>
      <c r="G91" s="123"/>
      <c r="H91" s="120">
        <v>5</v>
      </c>
      <c r="I91" s="122"/>
      <c r="J91" s="122"/>
      <c r="K91" s="122"/>
      <c r="L91" s="118" t="s">
        <v>351</v>
      </c>
      <c r="M91" s="72"/>
      <c r="N91" s="22"/>
      <c r="O91"/>
      <c r="P91"/>
      <c r="Q91"/>
    </row>
    <row r="92" spans="1:17" s="24" customFormat="1" ht="30.75" customHeight="1">
      <c r="A92" s="69" t="s">
        <v>120</v>
      </c>
      <c r="B92" s="125" t="s">
        <v>60</v>
      </c>
      <c r="C92" s="22">
        <f t="shared" si="3"/>
        <v>1500</v>
      </c>
      <c r="D92" s="22">
        <v>200</v>
      </c>
      <c r="E92" s="120" t="s">
        <v>370</v>
      </c>
      <c r="F92" s="127" t="s">
        <v>79</v>
      </c>
      <c r="G92" s="123">
        <v>150</v>
      </c>
      <c r="H92" s="120">
        <v>5</v>
      </c>
      <c r="I92" s="122">
        <f t="shared" si="0"/>
        <v>157.5</v>
      </c>
      <c r="J92" s="122">
        <f t="shared" si="1"/>
        <v>1800</v>
      </c>
      <c r="K92" s="122">
        <f t="shared" si="2"/>
        <v>1890</v>
      </c>
      <c r="L92" s="118" t="s">
        <v>395</v>
      </c>
      <c r="M92" s="124">
        <v>500</v>
      </c>
      <c r="N92" s="22">
        <f t="shared" si="4"/>
        <v>9000</v>
      </c>
      <c r="O92"/>
      <c r="P92"/>
      <c r="Q92"/>
    </row>
    <row r="93" spans="1:17" s="24" customFormat="1" ht="24">
      <c r="A93" s="69" t="s">
        <v>121</v>
      </c>
      <c r="B93" s="126" t="s">
        <v>392</v>
      </c>
      <c r="C93" s="22"/>
      <c r="D93" s="22" t="s">
        <v>393</v>
      </c>
      <c r="E93" s="120"/>
      <c r="F93" s="73"/>
      <c r="G93" s="123"/>
      <c r="H93" s="120">
        <v>5</v>
      </c>
      <c r="I93" s="122"/>
      <c r="J93" s="122"/>
      <c r="K93" s="122"/>
      <c r="L93" s="118" t="s">
        <v>394</v>
      </c>
      <c r="M93" s="72"/>
      <c r="N93" s="22"/>
      <c r="O93"/>
      <c r="P93"/>
      <c r="Q93"/>
    </row>
    <row r="94" spans="1:17" s="24" customFormat="1" ht="36">
      <c r="A94" s="69" t="s">
        <v>387</v>
      </c>
      <c r="B94" s="115" t="s">
        <v>349</v>
      </c>
      <c r="C94" s="22"/>
      <c r="D94" s="70" t="s">
        <v>358</v>
      </c>
      <c r="E94" s="120"/>
      <c r="F94" s="73"/>
      <c r="G94" s="123"/>
      <c r="H94" s="120">
        <v>5</v>
      </c>
      <c r="I94" s="122"/>
      <c r="J94" s="122"/>
      <c r="K94" s="122"/>
      <c r="L94" s="118" t="s">
        <v>350</v>
      </c>
      <c r="M94" s="72"/>
      <c r="N94" s="22"/>
      <c r="O94"/>
      <c r="P94"/>
      <c r="Q94"/>
    </row>
    <row r="95" spans="1:17" s="24" customFormat="1" ht="36">
      <c r="A95" s="69" t="s">
        <v>388</v>
      </c>
      <c r="B95" s="119" t="s">
        <v>348</v>
      </c>
      <c r="C95" s="22"/>
      <c r="D95" s="70" t="s">
        <v>358</v>
      </c>
      <c r="E95" s="120"/>
      <c r="F95" s="73"/>
      <c r="G95" s="123"/>
      <c r="H95" s="120">
        <v>5</v>
      </c>
      <c r="I95" s="122"/>
      <c r="J95" s="122"/>
      <c r="K95" s="122"/>
      <c r="L95" s="118" t="s">
        <v>351</v>
      </c>
      <c r="M95" s="72"/>
      <c r="N95" s="22"/>
      <c r="O95"/>
      <c r="P95"/>
      <c r="Q95"/>
    </row>
    <row r="96" spans="1:17" s="24" customFormat="1" ht="24">
      <c r="A96" s="69" t="s">
        <v>122</v>
      </c>
      <c r="B96" s="125" t="s">
        <v>61</v>
      </c>
      <c r="C96" s="22">
        <f t="shared" si="3"/>
        <v>3000</v>
      </c>
      <c r="D96" s="22">
        <v>250</v>
      </c>
      <c r="E96" s="120" t="s">
        <v>390</v>
      </c>
      <c r="F96" s="73"/>
      <c r="G96" s="123">
        <v>36</v>
      </c>
      <c r="H96" s="120">
        <v>5</v>
      </c>
      <c r="I96" s="122">
        <f t="shared" si="0"/>
        <v>37.800000000000004</v>
      </c>
      <c r="J96" s="122">
        <f t="shared" si="1"/>
        <v>648</v>
      </c>
      <c r="K96" s="122">
        <f t="shared" si="2"/>
        <v>680.4</v>
      </c>
      <c r="L96" s="118" t="s">
        <v>398</v>
      </c>
      <c r="M96" s="124">
        <v>1000</v>
      </c>
      <c r="N96" s="22">
        <f t="shared" si="4"/>
        <v>18000</v>
      </c>
      <c r="O96"/>
      <c r="P96"/>
      <c r="Q96"/>
    </row>
    <row r="97" spans="1:17" s="24" customFormat="1">
      <c r="A97" s="69" t="s">
        <v>123</v>
      </c>
      <c r="B97" s="115" t="s">
        <v>344</v>
      </c>
      <c r="C97" s="22"/>
      <c r="D97" s="70" t="s">
        <v>345</v>
      </c>
      <c r="E97" s="120"/>
      <c r="F97" s="73"/>
      <c r="G97" s="123"/>
      <c r="H97" s="120">
        <v>5</v>
      </c>
      <c r="I97" s="122"/>
      <c r="J97" s="122"/>
      <c r="K97" s="122"/>
      <c r="L97" s="117" t="s">
        <v>346</v>
      </c>
      <c r="M97" s="72"/>
      <c r="N97" s="22"/>
      <c r="O97"/>
      <c r="P97"/>
      <c r="Q97"/>
    </row>
    <row r="98" spans="1:17" s="24" customFormat="1" ht="36">
      <c r="A98" s="69" t="s">
        <v>396</v>
      </c>
      <c r="B98" s="115" t="s">
        <v>349</v>
      </c>
      <c r="C98" s="22"/>
      <c r="D98" s="70" t="s">
        <v>358</v>
      </c>
      <c r="E98" s="120"/>
      <c r="F98" s="73"/>
      <c r="G98" s="123"/>
      <c r="H98" s="120">
        <v>5</v>
      </c>
      <c r="I98" s="122"/>
      <c r="J98" s="122"/>
      <c r="K98" s="122"/>
      <c r="L98" s="118" t="s">
        <v>350</v>
      </c>
      <c r="M98" s="72"/>
      <c r="N98" s="22"/>
      <c r="O98"/>
      <c r="P98"/>
      <c r="Q98"/>
    </row>
    <row r="99" spans="1:17" s="24" customFormat="1" ht="36">
      <c r="A99" s="69" t="s">
        <v>397</v>
      </c>
      <c r="B99" s="119" t="s">
        <v>348</v>
      </c>
      <c r="C99" s="22"/>
      <c r="D99" s="70" t="s">
        <v>358</v>
      </c>
      <c r="E99" s="120"/>
      <c r="F99" s="73"/>
      <c r="G99" s="123"/>
      <c r="H99" s="120">
        <v>5</v>
      </c>
      <c r="I99" s="122"/>
      <c r="J99" s="122"/>
      <c r="K99" s="122"/>
      <c r="L99" s="118" t="s">
        <v>351</v>
      </c>
      <c r="M99" s="72"/>
      <c r="N99" s="22"/>
      <c r="O99"/>
      <c r="P99"/>
      <c r="Q99"/>
    </row>
    <row r="100" spans="1:17" s="24" customFormat="1" ht="16.5" customHeight="1">
      <c r="A100" s="69" t="s">
        <v>124</v>
      </c>
      <c r="B100" s="105" t="s">
        <v>62</v>
      </c>
      <c r="C100" s="22">
        <f t="shared" si="3"/>
        <v>51000</v>
      </c>
      <c r="D100" s="22"/>
      <c r="E100" s="120"/>
      <c r="F100" s="73" t="s">
        <v>80</v>
      </c>
      <c r="G100" s="123"/>
      <c r="H100" s="120">
        <v>5</v>
      </c>
      <c r="I100" s="122"/>
      <c r="J100" s="122"/>
      <c r="K100" s="122"/>
      <c r="L100" s="117"/>
      <c r="M100" s="72">
        <v>17000</v>
      </c>
      <c r="N100" s="22">
        <f t="shared" si="4"/>
        <v>306000</v>
      </c>
      <c r="O100"/>
      <c r="P100"/>
      <c r="Q100"/>
    </row>
    <row r="101" spans="1:17" s="24" customFormat="1" ht="24">
      <c r="A101" s="69" t="s">
        <v>125</v>
      </c>
      <c r="B101" s="126" t="s">
        <v>407</v>
      </c>
      <c r="C101" s="22"/>
      <c r="D101" s="22" t="s">
        <v>410</v>
      </c>
      <c r="E101" s="120" t="s">
        <v>409</v>
      </c>
      <c r="F101" s="73"/>
      <c r="G101" s="123">
        <v>130</v>
      </c>
      <c r="H101" s="120">
        <v>5</v>
      </c>
      <c r="I101" s="122">
        <f t="shared" ref="I101:I148" si="5">G101*1.05</f>
        <v>136.5</v>
      </c>
      <c r="J101" s="122">
        <f t="shared" ref="J101:J148" si="6">G101*E101</f>
        <v>780</v>
      </c>
      <c r="K101" s="122">
        <f t="shared" ref="K101:K148" si="7">J101*1.05</f>
        <v>819</v>
      </c>
      <c r="L101" s="118" t="s">
        <v>408</v>
      </c>
      <c r="M101" s="72"/>
      <c r="N101" s="22"/>
      <c r="O101"/>
      <c r="P101"/>
      <c r="Q101"/>
    </row>
    <row r="102" spans="1:17" s="24" customFormat="1" ht="24">
      <c r="A102" s="69" t="s">
        <v>399</v>
      </c>
      <c r="B102" s="126" t="s">
        <v>411</v>
      </c>
      <c r="C102" s="22"/>
      <c r="D102" s="22" t="s">
        <v>410</v>
      </c>
      <c r="E102" s="120" t="s">
        <v>409</v>
      </c>
      <c r="F102" s="73"/>
      <c r="G102" s="123">
        <v>120</v>
      </c>
      <c r="H102" s="120">
        <v>5</v>
      </c>
      <c r="I102" s="122">
        <f t="shared" si="5"/>
        <v>126</v>
      </c>
      <c r="J102" s="122">
        <f t="shared" si="6"/>
        <v>720</v>
      </c>
      <c r="K102" s="122">
        <f t="shared" si="7"/>
        <v>756</v>
      </c>
      <c r="L102" s="118" t="s">
        <v>412</v>
      </c>
      <c r="M102" s="72"/>
      <c r="N102" s="22"/>
      <c r="O102"/>
      <c r="P102"/>
      <c r="Q102"/>
    </row>
    <row r="103" spans="1:17" s="24" customFormat="1" ht="24">
      <c r="A103" s="69" t="s">
        <v>400</v>
      </c>
      <c r="B103" s="128" t="s">
        <v>413</v>
      </c>
      <c r="C103" s="22"/>
      <c r="D103" s="22" t="s">
        <v>410</v>
      </c>
      <c r="E103" s="120" t="s">
        <v>370</v>
      </c>
      <c r="F103" s="73"/>
      <c r="G103" s="123">
        <v>300</v>
      </c>
      <c r="H103" s="120">
        <v>5</v>
      </c>
      <c r="I103" s="122">
        <f t="shared" si="5"/>
        <v>315</v>
      </c>
      <c r="J103" s="122">
        <f t="shared" si="6"/>
        <v>3600</v>
      </c>
      <c r="K103" s="122">
        <f t="shared" si="7"/>
        <v>3780</v>
      </c>
      <c r="L103" s="118" t="s">
        <v>414</v>
      </c>
      <c r="M103" s="72"/>
      <c r="N103" s="22"/>
      <c r="O103"/>
      <c r="P103"/>
      <c r="Q103"/>
    </row>
    <row r="104" spans="1:17" s="24" customFormat="1" ht="89.25">
      <c r="A104" s="69" t="s">
        <v>126</v>
      </c>
      <c r="B104" s="125" t="s">
        <v>63</v>
      </c>
      <c r="C104" s="22">
        <f t="shared" si="3"/>
        <v>63000</v>
      </c>
      <c r="D104" s="22">
        <v>700</v>
      </c>
      <c r="E104" s="120" t="s">
        <v>416</v>
      </c>
      <c r="F104" s="77" t="s">
        <v>81</v>
      </c>
      <c r="G104" s="123">
        <v>36</v>
      </c>
      <c r="H104" s="120">
        <v>5</v>
      </c>
      <c r="I104" s="122">
        <f t="shared" si="5"/>
        <v>37.800000000000004</v>
      </c>
      <c r="J104" s="122">
        <f t="shared" si="6"/>
        <v>3240</v>
      </c>
      <c r="K104" s="122">
        <f t="shared" si="7"/>
        <v>3402</v>
      </c>
      <c r="L104" s="118" t="s">
        <v>415</v>
      </c>
      <c r="M104" s="124">
        <v>21000</v>
      </c>
      <c r="N104" s="22">
        <f t="shared" si="4"/>
        <v>378000</v>
      </c>
      <c r="O104"/>
      <c r="P104"/>
      <c r="Q104"/>
    </row>
    <row r="105" spans="1:17" s="24" customFormat="1">
      <c r="A105" s="69" t="s">
        <v>127</v>
      </c>
      <c r="B105" s="115" t="s">
        <v>344</v>
      </c>
      <c r="C105" s="22"/>
      <c r="D105" s="70" t="s">
        <v>345</v>
      </c>
      <c r="E105" s="120"/>
      <c r="F105" s="77"/>
      <c r="G105" s="123"/>
      <c r="H105" s="120">
        <v>5</v>
      </c>
      <c r="I105" s="122"/>
      <c r="J105" s="122"/>
      <c r="K105" s="122"/>
      <c r="L105" s="117" t="s">
        <v>346</v>
      </c>
      <c r="M105" s="124"/>
      <c r="N105" s="22"/>
      <c r="O105"/>
      <c r="P105"/>
      <c r="Q105"/>
    </row>
    <row r="106" spans="1:17" s="24" customFormat="1" ht="36">
      <c r="A106" s="69" t="s">
        <v>401</v>
      </c>
      <c r="B106" s="115" t="s">
        <v>349</v>
      </c>
      <c r="C106" s="22"/>
      <c r="D106" s="70" t="s">
        <v>358</v>
      </c>
      <c r="E106" s="120"/>
      <c r="F106" s="77"/>
      <c r="G106" s="123"/>
      <c r="H106" s="120">
        <v>5</v>
      </c>
      <c r="I106" s="122"/>
      <c r="J106" s="122"/>
      <c r="K106" s="122"/>
      <c r="L106" s="118" t="s">
        <v>350</v>
      </c>
      <c r="M106" s="124"/>
      <c r="N106" s="22"/>
      <c r="O106"/>
      <c r="P106"/>
      <c r="Q106"/>
    </row>
    <row r="107" spans="1:17" s="24" customFormat="1" ht="36">
      <c r="A107" s="69" t="s">
        <v>402</v>
      </c>
      <c r="B107" s="119" t="s">
        <v>348</v>
      </c>
      <c r="C107" s="22"/>
      <c r="D107" s="70" t="s">
        <v>358</v>
      </c>
      <c r="E107" s="120"/>
      <c r="F107" s="77"/>
      <c r="G107" s="123"/>
      <c r="H107" s="120">
        <v>5</v>
      </c>
      <c r="I107" s="122"/>
      <c r="J107" s="122"/>
      <c r="K107" s="122"/>
      <c r="L107" s="118" t="s">
        <v>351</v>
      </c>
      <c r="M107" s="72"/>
      <c r="N107" s="22"/>
      <c r="O107"/>
      <c r="P107"/>
      <c r="Q107"/>
    </row>
    <row r="108" spans="1:17" s="24" customFormat="1" ht="24.75" customHeight="1">
      <c r="A108" s="69" t="s">
        <v>128</v>
      </c>
      <c r="B108" s="125" t="s">
        <v>64</v>
      </c>
      <c r="C108" s="22">
        <f t="shared" si="3"/>
        <v>15000</v>
      </c>
      <c r="D108" s="22">
        <v>500</v>
      </c>
      <c r="E108" s="120" t="s">
        <v>418</v>
      </c>
      <c r="F108" s="77" t="s">
        <v>82</v>
      </c>
      <c r="G108" s="123">
        <v>38</v>
      </c>
      <c r="H108" s="120">
        <v>5</v>
      </c>
      <c r="I108" s="122">
        <f t="shared" si="5"/>
        <v>39.9</v>
      </c>
      <c r="J108" s="122">
        <f t="shared" si="6"/>
        <v>1140</v>
      </c>
      <c r="K108" s="122">
        <f t="shared" si="7"/>
        <v>1197</v>
      </c>
      <c r="L108" s="118" t="s">
        <v>417</v>
      </c>
      <c r="M108" s="124">
        <v>5000</v>
      </c>
      <c r="N108" s="22">
        <f t="shared" si="4"/>
        <v>90000</v>
      </c>
      <c r="O108"/>
      <c r="P108"/>
      <c r="Q108"/>
    </row>
    <row r="109" spans="1:17" s="24" customFormat="1">
      <c r="A109" s="69" t="s">
        <v>129</v>
      </c>
      <c r="B109" s="115" t="s">
        <v>344</v>
      </c>
      <c r="C109" s="22"/>
      <c r="D109" s="70" t="s">
        <v>345</v>
      </c>
      <c r="E109" s="120"/>
      <c r="F109" s="77"/>
      <c r="G109" s="123"/>
      <c r="H109" s="120">
        <v>5</v>
      </c>
      <c r="I109" s="122"/>
      <c r="J109" s="122"/>
      <c r="K109" s="122"/>
      <c r="L109" s="117" t="s">
        <v>346</v>
      </c>
      <c r="M109" s="72"/>
      <c r="N109" s="22"/>
      <c r="O109"/>
      <c r="P109"/>
      <c r="Q109"/>
    </row>
    <row r="110" spans="1:17" s="24" customFormat="1" ht="36">
      <c r="A110" s="69" t="s">
        <v>403</v>
      </c>
      <c r="B110" s="115" t="s">
        <v>349</v>
      </c>
      <c r="C110" s="22"/>
      <c r="D110" s="70" t="s">
        <v>358</v>
      </c>
      <c r="E110" s="120"/>
      <c r="F110" s="77"/>
      <c r="G110" s="123"/>
      <c r="H110" s="120">
        <v>5</v>
      </c>
      <c r="I110" s="122"/>
      <c r="J110" s="122"/>
      <c r="K110" s="122"/>
      <c r="L110" s="118" t="s">
        <v>350</v>
      </c>
      <c r="M110" s="72"/>
      <c r="N110" s="22"/>
      <c r="O110"/>
      <c r="P110"/>
      <c r="Q110"/>
    </row>
    <row r="111" spans="1:17" s="24" customFormat="1" ht="36">
      <c r="A111" s="69" t="s">
        <v>404</v>
      </c>
      <c r="B111" s="119" t="s">
        <v>348</v>
      </c>
      <c r="C111" s="22"/>
      <c r="D111" s="70" t="s">
        <v>358</v>
      </c>
      <c r="E111" s="120"/>
      <c r="F111" s="77"/>
      <c r="G111" s="123"/>
      <c r="H111" s="120">
        <v>5</v>
      </c>
      <c r="I111" s="122"/>
      <c r="J111" s="122"/>
      <c r="K111" s="122"/>
      <c r="L111" s="118" t="s">
        <v>351</v>
      </c>
      <c r="M111" s="72"/>
      <c r="N111" s="22"/>
      <c r="O111"/>
      <c r="P111"/>
      <c r="Q111"/>
    </row>
    <row r="112" spans="1:17" s="24" customFormat="1" ht="25.5" customHeight="1">
      <c r="A112" s="69" t="s">
        <v>130</v>
      </c>
      <c r="B112" s="125" t="s">
        <v>65</v>
      </c>
      <c r="C112" s="22">
        <f t="shared" si="3"/>
        <v>2400</v>
      </c>
      <c r="D112" s="22">
        <v>400</v>
      </c>
      <c r="E112" s="120" t="s">
        <v>370</v>
      </c>
      <c r="F112" s="127" t="s">
        <v>83</v>
      </c>
      <c r="G112" s="123">
        <v>40</v>
      </c>
      <c r="H112" s="120">
        <v>5</v>
      </c>
      <c r="I112" s="122">
        <f t="shared" si="5"/>
        <v>42</v>
      </c>
      <c r="J112" s="122">
        <f t="shared" si="6"/>
        <v>480</v>
      </c>
      <c r="K112" s="122">
        <f t="shared" si="7"/>
        <v>504</v>
      </c>
      <c r="L112" s="118" t="s">
        <v>419</v>
      </c>
      <c r="M112" s="124">
        <v>800</v>
      </c>
      <c r="N112" s="22">
        <f t="shared" si="4"/>
        <v>14400</v>
      </c>
      <c r="O112"/>
      <c r="P112"/>
      <c r="Q112"/>
    </row>
    <row r="113" spans="1:17" s="24" customFormat="1">
      <c r="A113" s="69" t="s">
        <v>131</v>
      </c>
      <c r="B113" s="115" t="s">
        <v>344</v>
      </c>
      <c r="C113" s="22"/>
      <c r="D113" s="70" t="s">
        <v>345</v>
      </c>
      <c r="E113" s="120"/>
      <c r="F113" s="73"/>
      <c r="G113" s="123"/>
      <c r="H113" s="120">
        <v>5</v>
      </c>
      <c r="I113" s="122"/>
      <c r="J113" s="122"/>
      <c r="K113" s="122"/>
      <c r="L113" s="117" t="s">
        <v>346</v>
      </c>
      <c r="M113" s="72"/>
      <c r="N113" s="22"/>
      <c r="O113"/>
      <c r="P113"/>
      <c r="Q113"/>
    </row>
    <row r="114" spans="1:17" s="24" customFormat="1" ht="36">
      <c r="A114" s="69" t="s">
        <v>405</v>
      </c>
      <c r="B114" s="115" t="s">
        <v>349</v>
      </c>
      <c r="C114" s="22"/>
      <c r="D114" s="70" t="s">
        <v>358</v>
      </c>
      <c r="E114" s="120"/>
      <c r="F114" s="73"/>
      <c r="G114" s="123"/>
      <c r="H114" s="120">
        <v>5</v>
      </c>
      <c r="I114" s="122"/>
      <c r="J114" s="122"/>
      <c r="K114" s="122"/>
      <c r="L114" s="118" t="s">
        <v>350</v>
      </c>
      <c r="M114" s="72"/>
      <c r="N114" s="22"/>
      <c r="O114"/>
      <c r="P114"/>
      <c r="Q114"/>
    </row>
    <row r="115" spans="1:17" s="24" customFormat="1" ht="36">
      <c r="A115" s="69" t="s">
        <v>406</v>
      </c>
      <c r="B115" s="119" t="s">
        <v>348</v>
      </c>
      <c r="C115" s="22"/>
      <c r="D115" s="70" t="s">
        <v>358</v>
      </c>
      <c r="E115" s="120"/>
      <c r="F115" s="73"/>
      <c r="G115" s="123"/>
      <c r="H115" s="120">
        <v>5</v>
      </c>
      <c r="I115" s="122"/>
      <c r="J115" s="122"/>
      <c r="K115" s="122"/>
      <c r="L115" s="118" t="s">
        <v>351</v>
      </c>
      <c r="M115" s="72"/>
      <c r="N115" s="22"/>
      <c r="O115"/>
      <c r="P115"/>
      <c r="Q115"/>
    </row>
    <row r="116" spans="1:17" s="24" customFormat="1" ht="24">
      <c r="A116" s="69" t="s">
        <v>132</v>
      </c>
      <c r="B116" s="125" t="s">
        <v>66</v>
      </c>
      <c r="C116" s="22">
        <f t="shared" si="3"/>
        <v>3900</v>
      </c>
      <c r="D116" s="22">
        <v>200</v>
      </c>
      <c r="E116" s="120" t="s">
        <v>380</v>
      </c>
      <c r="F116" s="127" t="s">
        <v>84</v>
      </c>
      <c r="G116" s="123">
        <v>40</v>
      </c>
      <c r="H116" s="120">
        <v>5</v>
      </c>
      <c r="I116" s="122">
        <f t="shared" si="5"/>
        <v>42</v>
      </c>
      <c r="J116" s="122">
        <f t="shared" si="6"/>
        <v>1080</v>
      </c>
      <c r="K116" s="122">
        <f t="shared" si="7"/>
        <v>1134</v>
      </c>
      <c r="L116" s="118" t="s">
        <v>430</v>
      </c>
      <c r="M116" s="124">
        <v>1300</v>
      </c>
      <c r="N116" s="22">
        <f t="shared" si="4"/>
        <v>23400</v>
      </c>
      <c r="O116"/>
      <c r="P116"/>
      <c r="Q116"/>
    </row>
    <row r="117" spans="1:17" s="24" customFormat="1">
      <c r="A117" s="69" t="s">
        <v>133</v>
      </c>
      <c r="B117" s="115" t="s">
        <v>344</v>
      </c>
      <c r="C117" s="22"/>
      <c r="D117" s="70" t="s">
        <v>345</v>
      </c>
      <c r="E117" s="120"/>
      <c r="F117" s="73"/>
      <c r="G117" s="123"/>
      <c r="H117" s="120">
        <v>5</v>
      </c>
      <c r="I117" s="122"/>
      <c r="J117" s="122"/>
      <c r="K117" s="122"/>
      <c r="L117" s="117" t="s">
        <v>346</v>
      </c>
      <c r="M117" s="72"/>
      <c r="N117" s="22"/>
      <c r="O117"/>
      <c r="P117"/>
      <c r="Q117"/>
    </row>
    <row r="118" spans="1:17" s="24" customFormat="1" ht="36">
      <c r="A118" s="69" t="s">
        <v>420</v>
      </c>
      <c r="B118" s="115" t="s">
        <v>349</v>
      </c>
      <c r="C118" s="22"/>
      <c r="D118" s="70" t="s">
        <v>358</v>
      </c>
      <c r="E118" s="120"/>
      <c r="F118" s="73"/>
      <c r="G118" s="123"/>
      <c r="H118" s="120">
        <v>5</v>
      </c>
      <c r="I118" s="122"/>
      <c r="J118" s="122"/>
      <c r="K118" s="122"/>
      <c r="L118" s="118" t="s">
        <v>350</v>
      </c>
      <c r="M118" s="72"/>
      <c r="N118" s="22"/>
      <c r="O118"/>
      <c r="P118"/>
      <c r="Q118"/>
    </row>
    <row r="119" spans="1:17" s="24" customFormat="1" ht="36">
      <c r="A119" s="69" t="s">
        <v>421</v>
      </c>
      <c r="B119" s="119" t="s">
        <v>348</v>
      </c>
      <c r="C119" s="22"/>
      <c r="D119" s="70" t="s">
        <v>358</v>
      </c>
      <c r="E119" s="120"/>
      <c r="F119" s="73"/>
      <c r="G119" s="123"/>
      <c r="H119" s="120">
        <v>5</v>
      </c>
      <c r="I119" s="122"/>
      <c r="J119" s="122"/>
      <c r="K119" s="122"/>
      <c r="L119" s="118" t="s">
        <v>351</v>
      </c>
      <c r="M119" s="72"/>
      <c r="N119" s="22"/>
      <c r="O119"/>
      <c r="P119"/>
      <c r="Q119"/>
    </row>
    <row r="120" spans="1:17" s="24" customFormat="1" ht="24">
      <c r="A120" s="69" t="s">
        <v>134</v>
      </c>
      <c r="B120" s="125" t="s">
        <v>67</v>
      </c>
      <c r="C120" s="22">
        <f t="shared" si="3"/>
        <v>18000</v>
      </c>
      <c r="D120" s="22">
        <v>175</v>
      </c>
      <c r="E120" s="120" t="s">
        <v>432</v>
      </c>
      <c r="F120" s="130" t="s">
        <v>85</v>
      </c>
      <c r="G120" s="123">
        <v>55</v>
      </c>
      <c r="H120" s="120">
        <v>5</v>
      </c>
      <c r="I120" s="122">
        <f t="shared" si="5"/>
        <v>57.75</v>
      </c>
      <c r="J120" s="122">
        <f t="shared" si="6"/>
        <v>5610</v>
      </c>
      <c r="K120" s="122">
        <f t="shared" si="7"/>
        <v>5890.5</v>
      </c>
      <c r="L120" s="118" t="s">
        <v>431</v>
      </c>
      <c r="M120" s="124">
        <v>6000</v>
      </c>
      <c r="N120" s="22">
        <f t="shared" si="4"/>
        <v>108000</v>
      </c>
      <c r="O120"/>
      <c r="P120"/>
      <c r="Q120"/>
    </row>
    <row r="121" spans="1:17" s="24" customFormat="1">
      <c r="A121" s="69" t="s">
        <v>135</v>
      </c>
      <c r="B121" s="115" t="s">
        <v>344</v>
      </c>
      <c r="C121" s="22"/>
      <c r="D121" s="70" t="s">
        <v>345</v>
      </c>
      <c r="E121" s="120"/>
      <c r="F121" s="76"/>
      <c r="G121" s="123"/>
      <c r="H121" s="120">
        <v>5</v>
      </c>
      <c r="I121" s="122"/>
      <c r="J121" s="122"/>
      <c r="K121" s="122"/>
      <c r="L121" s="117" t="s">
        <v>346</v>
      </c>
      <c r="M121" s="72"/>
      <c r="N121" s="22"/>
      <c r="O121"/>
      <c r="P121"/>
      <c r="Q121"/>
    </row>
    <row r="122" spans="1:17" s="24" customFormat="1" ht="36">
      <c r="A122" s="69" t="s">
        <v>422</v>
      </c>
      <c r="B122" s="115" t="s">
        <v>349</v>
      </c>
      <c r="C122" s="22"/>
      <c r="D122" s="70" t="s">
        <v>358</v>
      </c>
      <c r="E122" s="120"/>
      <c r="F122" s="76"/>
      <c r="G122" s="123"/>
      <c r="H122" s="120">
        <v>5</v>
      </c>
      <c r="I122" s="122"/>
      <c r="J122" s="122"/>
      <c r="K122" s="122"/>
      <c r="L122" s="118" t="s">
        <v>350</v>
      </c>
      <c r="M122" s="72"/>
      <c r="N122" s="22"/>
      <c r="O122"/>
      <c r="P122"/>
      <c r="Q122"/>
    </row>
    <row r="123" spans="1:17" s="24" customFormat="1" ht="36">
      <c r="A123" s="69" t="s">
        <v>423</v>
      </c>
      <c r="B123" s="119" t="s">
        <v>348</v>
      </c>
      <c r="C123" s="22"/>
      <c r="D123" s="70" t="s">
        <v>358</v>
      </c>
      <c r="E123" s="120"/>
      <c r="F123" s="76"/>
      <c r="G123" s="123"/>
      <c r="H123" s="120">
        <v>5</v>
      </c>
      <c r="I123" s="122"/>
      <c r="J123" s="122"/>
      <c r="K123" s="122"/>
      <c r="L123" s="118" t="s">
        <v>351</v>
      </c>
      <c r="M123" s="72"/>
      <c r="N123" s="22"/>
      <c r="O123"/>
      <c r="P123"/>
      <c r="Q123"/>
    </row>
    <row r="124" spans="1:17" s="24" customFormat="1" ht="24">
      <c r="A124" s="69" t="s">
        <v>136</v>
      </c>
      <c r="B124" s="125" t="s">
        <v>68</v>
      </c>
      <c r="C124" s="22">
        <f t="shared" si="3"/>
        <v>1800</v>
      </c>
      <c r="D124" s="22">
        <v>250</v>
      </c>
      <c r="E124" s="120" t="s">
        <v>370</v>
      </c>
      <c r="F124" s="127" t="s">
        <v>86</v>
      </c>
      <c r="G124" s="123">
        <v>28</v>
      </c>
      <c r="H124" s="120">
        <v>5</v>
      </c>
      <c r="I124" s="122">
        <f t="shared" si="5"/>
        <v>29.400000000000002</v>
      </c>
      <c r="J124" s="122">
        <f t="shared" si="6"/>
        <v>336</v>
      </c>
      <c r="K124" s="122">
        <f t="shared" si="7"/>
        <v>352.8</v>
      </c>
      <c r="L124" s="118" t="s">
        <v>433</v>
      </c>
      <c r="M124" s="124">
        <v>600</v>
      </c>
      <c r="N124" s="22">
        <f t="shared" si="4"/>
        <v>10800</v>
      </c>
      <c r="O124"/>
      <c r="P124"/>
      <c r="Q124"/>
    </row>
    <row r="125" spans="1:17" s="24" customFormat="1">
      <c r="A125" s="69" t="s">
        <v>137</v>
      </c>
      <c r="B125" s="115" t="s">
        <v>344</v>
      </c>
      <c r="C125" s="22"/>
      <c r="D125" s="70" t="s">
        <v>345</v>
      </c>
      <c r="E125" s="120"/>
      <c r="F125" s="73"/>
      <c r="G125" s="123"/>
      <c r="H125" s="120">
        <v>5</v>
      </c>
      <c r="I125" s="122"/>
      <c r="J125" s="122"/>
      <c r="K125" s="122"/>
      <c r="L125" s="117" t="s">
        <v>346</v>
      </c>
      <c r="M125" s="75"/>
      <c r="N125" s="22"/>
      <c r="O125"/>
      <c r="P125"/>
      <c r="Q125"/>
    </row>
    <row r="126" spans="1:17" s="24" customFormat="1" ht="36">
      <c r="A126" s="69" t="s">
        <v>424</v>
      </c>
      <c r="B126" s="115" t="s">
        <v>349</v>
      </c>
      <c r="C126" s="22"/>
      <c r="D126" s="70" t="s">
        <v>358</v>
      </c>
      <c r="E126" s="120"/>
      <c r="F126" s="73"/>
      <c r="G126" s="123"/>
      <c r="H126" s="120">
        <v>5</v>
      </c>
      <c r="I126" s="122"/>
      <c r="J126" s="122"/>
      <c r="K126" s="122"/>
      <c r="L126" s="118" t="s">
        <v>350</v>
      </c>
      <c r="M126" s="75"/>
      <c r="N126" s="22"/>
      <c r="O126"/>
      <c r="P126"/>
      <c r="Q126"/>
    </row>
    <row r="127" spans="1:17" s="24" customFormat="1" ht="36">
      <c r="A127" s="69" t="s">
        <v>425</v>
      </c>
      <c r="B127" s="119" t="s">
        <v>348</v>
      </c>
      <c r="C127" s="22"/>
      <c r="D127" s="70" t="s">
        <v>358</v>
      </c>
      <c r="E127" s="120"/>
      <c r="F127" s="73"/>
      <c r="G127" s="123"/>
      <c r="H127" s="120">
        <v>5</v>
      </c>
      <c r="I127" s="122"/>
      <c r="J127" s="122"/>
      <c r="K127" s="122"/>
      <c r="L127" s="118" t="s">
        <v>351</v>
      </c>
      <c r="M127" s="75"/>
      <c r="N127" s="22"/>
      <c r="O127"/>
      <c r="P127"/>
      <c r="Q127"/>
    </row>
    <row r="128" spans="1:17" s="24" customFormat="1" ht="36">
      <c r="A128" s="69" t="s">
        <v>138</v>
      </c>
      <c r="B128" s="125" t="s">
        <v>69</v>
      </c>
      <c r="C128" s="22">
        <f t="shared" si="3"/>
        <v>28500</v>
      </c>
      <c r="D128" s="22">
        <v>800</v>
      </c>
      <c r="E128" s="120" t="s">
        <v>353</v>
      </c>
      <c r="F128" s="127" t="s">
        <v>87</v>
      </c>
      <c r="G128" s="123">
        <v>70</v>
      </c>
      <c r="H128" s="120">
        <v>5</v>
      </c>
      <c r="I128" s="122">
        <f t="shared" si="5"/>
        <v>73.5</v>
      </c>
      <c r="J128" s="122">
        <f t="shared" si="6"/>
        <v>2520</v>
      </c>
      <c r="K128" s="122">
        <f t="shared" si="7"/>
        <v>2646</v>
      </c>
      <c r="L128" s="118" t="s">
        <v>434</v>
      </c>
      <c r="M128" s="124">
        <v>9500</v>
      </c>
      <c r="N128" s="22">
        <f t="shared" si="4"/>
        <v>171000</v>
      </c>
      <c r="O128"/>
      <c r="P128"/>
      <c r="Q128"/>
    </row>
    <row r="129" spans="1:17" s="24" customFormat="1">
      <c r="A129" s="69" t="s">
        <v>139</v>
      </c>
      <c r="B129" s="115" t="s">
        <v>344</v>
      </c>
      <c r="C129" s="22"/>
      <c r="D129" s="70" t="s">
        <v>345</v>
      </c>
      <c r="E129" s="120"/>
      <c r="F129" s="73"/>
      <c r="G129" s="123"/>
      <c r="H129" s="120">
        <v>5</v>
      </c>
      <c r="I129" s="122"/>
      <c r="J129" s="122"/>
      <c r="K129" s="122"/>
      <c r="L129" s="117" t="s">
        <v>346</v>
      </c>
      <c r="M129" s="75"/>
      <c r="N129" s="22"/>
      <c r="O129"/>
      <c r="P129"/>
      <c r="Q129"/>
    </row>
    <row r="130" spans="1:17" s="24" customFormat="1" ht="36">
      <c r="A130" s="69" t="s">
        <v>426</v>
      </c>
      <c r="B130" s="115" t="s">
        <v>349</v>
      </c>
      <c r="C130" s="22"/>
      <c r="D130" s="70" t="s">
        <v>358</v>
      </c>
      <c r="E130" s="120"/>
      <c r="F130" s="73"/>
      <c r="G130" s="123"/>
      <c r="H130" s="120">
        <v>5</v>
      </c>
      <c r="I130" s="122"/>
      <c r="J130" s="122"/>
      <c r="K130" s="122"/>
      <c r="L130" s="118" t="s">
        <v>350</v>
      </c>
      <c r="M130" s="75"/>
      <c r="N130" s="22"/>
      <c r="O130"/>
      <c r="P130"/>
      <c r="Q130"/>
    </row>
    <row r="131" spans="1:17" s="24" customFormat="1" ht="36">
      <c r="A131" s="69" t="s">
        <v>427</v>
      </c>
      <c r="B131" s="119" t="s">
        <v>348</v>
      </c>
      <c r="C131" s="22"/>
      <c r="D131" s="70" t="s">
        <v>358</v>
      </c>
      <c r="E131" s="120"/>
      <c r="F131" s="73"/>
      <c r="G131" s="123"/>
      <c r="H131" s="120">
        <v>5</v>
      </c>
      <c r="I131" s="122"/>
      <c r="J131" s="122"/>
      <c r="K131" s="122"/>
      <c r="L131" s="118" t="s">
        <v>351</v>
      </c>
      <c r="M131" s="75"/>
      <c r="N131" s="22"/>
      <c r="O131"/>
      <c r="P131"/>
      <c r="Q131"/>
    </row>
    <row r="132" spans="1:17" s="24" customFormat="1" ht="25.5">
      <c r="A132" s="69" t="s">
        <v>140</v>
      </c>
      <c r="B132" s="131" t="s">
        <v>70</v>
      </c>
      <c r="C132" s="22">
        <f t="shared" si="3"/>
        <v>1500</v>
      </c>
      <c r="D132" s="22">
        <v>200</v>
      </c>
      <c r="E132" s="120" t="s">
        <v>370</v>
      </c>
      <c r="F132" s="127" t="s">
        <v>88</v>
      </c>
      <c r="G132" s="123">
        <v>270</v>
      </c>
      <c r="H132" s="120">
        <v>5</v>
      </c>
      <c r="I132" s="122">
        <f t="shared" si="5"/>
        <v>283.5</v>
      </c>
      <c r="J132" s="122">
        <f t="shared" si="6"/>
        <v>3240</v>
      </c>
      <c r="K132" s="122">
        <f t="shared" si="7"/>
        <v>3402</v>
      </c>
      <c r="L132" s="129" t="s">
        <v>435</v>
      </c>
      <c r="M132" s="124">
        <v>500</v>
      </c>
      <c r="N132" s="22">
        <f t="shared" si="4"/>
        <v>9000</v>
      </c>
      <c r="O132"/>
      <c r="P132"/>
      <c r="Q132"/>
    </row>
    <row r="133" spans="1:17" s="24" customFormat="1" ht="24">
      <c r="A133" s="21" t="s">
        <v>141</v>
      </c>
      <c r="B133" s="131" t="s">
        <v>436</v>
      </c>
      <c r="C133" s="22"/>
      <c r="D133" s="22" t="s">
        <v>438</v>
      </c>
      <c r="E133" s="120" t="s">
        <v>409</v>
      </c>
      <c r="F133" s="73"/>
      <c r="G133" s="123">
        <v>316</v>
      </c>
      <c r="H133" s="120">
        <v>5</v>
      </c>
      <c r="I133" s="122">
        <f t="shared" si="5"/>
        <v>331.8</v>
      </c>
      <c r="J133" s="122">
        <f t="shared" si="6"/>
        <v>1896</v>
      </c>
      <c r="K133" s="122">
        <f t="shared" si="7"/>
        <v>1990.8000000000002</v>
      </c>
      <c r="L133" s="129" t="s">
        <v>437</v>
      </c>
      <c r="M133" s="75"/>
      <c r="N133" s="22"/>
      <c r="O133"/>
      <c r="P133"/>
      <c r="Q133"/>
    </row>
    <row r="134" spans="1:17" s="24" customFormat="1" ht="24">
      <c r="A134" s="21" t="s">
        <v>428</v>
      </c>
      <c r="B134" s="131" t="s">
        <v>439</v>
      </c>
      <c r="C134" s="22"/>
      <c r="D134" s="22" t="s">
        <v>441</v>
      </c>
      <c r="E134" s="120" t="s">
        <v>409</v>
      </c>
      <c r="F134" s="73"/>
      <c r="G134" s="123">
        <v>96</v>
      </c>
      <c r="H134" s="120">
        <v>5</v>
      </c>
      <c r="I134" s="122">
        <f t="shared" si="5"/>
        <v>100.80000000000001</v>
      </c>
      <c r="J134" s="122">
        <f t="shared" si="6"/>
        <v>576</v>
      </c>
      <c r="K134" s="122">
        <f t="shared" si="7"/>
        <v>604.80000000000007</v>
      </c>
      <c r="L134" s="129" t="s">
        <v>440</v>
      </c>
      <c r="M134" s="75"/>
      <c r="N134" s="22"/>
      <c r="O134"/>
      <c r="P134"/>
      <c r="Q134"/>
    </row>
    <row r="135" spans="1:17" s="24" customFormat="1" ht="24">
      <c r="A135" s="21" t="s">
        <v>429</v>
      </c>
      <c r="B135" s="131" t="s">
        <v>442</v>
      </c>
      <c r="C135" s="22"/>
      <c r="D135" s="22" t="s">
        <v>444</v>
      </c>
      <c r="E135" s="120" t="s">
        <v>352</v>
      </c>
      <c r="F135" s="73"/>
      <c r="G135" s="123">
        <v>30</v>
      </c>
      <c r="H135" s="120">
        <v>5</v>
      </c>
      <c r="I135" s="122">
        <f t="shared" si="5"/>
        <v>31.5</v>
      </c>
      <c r="J135" s="122">
        <f t="shared" si="6"/>
        <v>90</v>
      </c>
      <c r="K135" s="122">
        <f t="shared" si="7"/>
        <v>94.5</v>
      </c>
      <c r="L135" s="129" t="s">
        <v>443</v>
      </c>
      <c r="M135" s="75"/>
      <c r="N135" s="22"/>
      <c r="O135"/>
      <c r="P135"/>
      <c r="Q135"/>
    </row>
    <row r="136" spans="1:17" s="24" customFormat="1" ht="26.25">
      <c r="A136" s="21" t="s">
        <v>142</v>
      </c>
      <c r="B136" s="131" t="s">
        <v>457</v>
      </c>
      <c r="C136" s="22"/>
      <c r="D136" s="22" t="s">
        <v>464</v>
      </c>
      <c r="E136" s="120" t="s">
        <v>380</v>
      </c>
      <c r="F136" s="73"/>
      <c r="G136" s="123">
        <v>65</v>
      </c>
      <c r="H136" s="120">
        <v>5</v>
      </c>
      <c r="I136" s="122">
        <f t="shared" si="5"/>
        <v>68.25</v>
      </c>
      <c r="J136" s="122">
        <f t="shared" si="6"/>
        <v>1755</v>
      </c>
      <c r="K136" s="122">
        <f t="shared" si="7"/>
        <v>1842.75</v>
      </c>
      <c r="L136" s="133" t="s">
        <v>460</v>
      </c>
      <c r="M136" s="75"/>
      <c r="N136" s="22"/>
      <c r="O136"/>
      <c r="P136"/>
      <c r="Q136"/>
    </row>
    <row r="137" spans="1:17" s="24" customFormat="1" ht="25.5">
      <c r="A137" s="21" t="s">
        <v>445</v>
      </c>
      <c r="B137" s="131" t="s">
        <v>458</v>
      </c>
      <c r="C137" s="22"/>
      <c r="D137" s="22" t="s">
        <v>463</v>
      </c>
      <c r="E137" s="120" t="s">
        <v>466</v>
      </c>
      <c r="F137" s="73"/>
      <c r="G137" s="123">
        <v>30</v>
      </c>
      <c r="H137" s="120">
        <v>5</v>
      </c>
      <c r="I137" s="122">
        <f t="shared" si="5"/>
        <v>31.5</v>
      </c>
      <c r="J137" s="122">
        <f t="shared" si="6"/>
        <v>3600</v>
      </c>
      <c r="K137" s="122">
        <f t="shared" si="7"/>
        <v>3780</v>
      </c>
      <c r="L137" s="134" t="s">
        <v>461</v>
      </c>
      <c r="M137" s="75"/>
      <c r="N137" s="22"/>
      <c r="O137"/>
      <c r="P137"/>
      <c r="Q137"/>
    </row>
    <row r="138" spans="1:17" s="24" customFormat="1" ht="29.25" customHeight="1">
      <c r="A138" s="21" t="s">
        <v>446</v>
      </c>
      <c r="B138" s="131" t="s">
        <v>459</v>
      </c>
      <c r="C138" s="22"/>
      <c r="D138" s="22" t="s">
        <v>465</v>
      </c>
      <c r="E138" s="120" t="s">
        <v>467</v>
      </c>
      <c r="F138" s="73"/>
      <c r="G138" s="123">
        <v>20</v>
      </c>
      <c r="H138" s="120">
        <v>5</v>
      </c>
      <c r="I138" s="122">
        <f t="shared" si="5"/>
        <v>21</v>
      </c>
      <c r="J138" s="122">
        <f t="shared" si="6"/>
        <v>10740</v>
      </c>
      <c r="K138" s="122">
        <f t="shared" si="7"/>
        <v>11277</v>
      </c>
      <c r="L138" s="134" t="s">
        <v>462</v>
      </c>
      <c r="M138" s="75"/>
      <c r="N138" s="22"/>
      <c r="O138"/>
      <c r="P138"/>
      <c r="Q138"/>
    </row>
    <row r="139" spans="1:17" s="24" customFormat="1" ht="38.25">
      <c r="A139" s="21" t="s">
        <v>447</v>
      </c>
      <c r="B139" s="135" t="s">
        <v>468</v>
      </c>
      <c r="C139" s="22"/>
      <c r="D139" s="22" t="s">
        <v>474</v>
      </c>
      <c r="E139" s="120" t="s">
        <v>418</v>
      </c>
      <c r="F139" s="73"/>
      <c r="G139" s="123">
        <v>28</v>
      </c>
      <c r="H139" s="120">
        <v>5</v>
      </c>
      <c r="I139" s="122">
        <f t="shared" si="5"/>
        <v>29.400000000000002</v>
      </c>
      <c r="J139" s="122">
        <f t="shared" si="6"/>
        <v>840</v>
      </c>
      <c r="K139" s="122">
        <f t="shared" si="7"/>
        <v>882</v>
      </c>
      <c r="L139" s="136" t="s">
        <v>471</v>
      </c>
      <c r="M139" s="75"/>
      <c r="N139" s="22"/>
      <c r="O139"/>
      <c r="P139"/>
      <c r="Q139"/>
    </row>
    <row r="140" spans="1:17" s="24" customFormat="1" ht="38.25">
      <c r="A140" s="21" t="s">
        <v>448</v>
      </c>
      <c r="B140" s="135" t="s">
        <v>469</v>
      </c>
      <c r="C140" s="22"/>
      <c r="D140" s="22" t="s">
        <v>475</v>
      </c>
      <c r="E140" s="120" t="s">
        <v>477</v>
      </c>
      <c r="F140" s="73"/>
      <c r="G140" s="123">
        <v>42</v>
      </c>
      <c r="H140" s="120">
        <v>5</v>
      </c>
      <c r="I140" s="122">
        <f t="shared" si="5"/>
        <v>44.1</v>
      </c>
      <c r="J140" s="122">
        <f t="shared" si="6"/>
        <v>2898</v>
      </c>
      <c r="K140" s="122">
        <f t="shared" si="7"/>
        <v>3042.9</v>
      </c>
      <c r="L140" s="136" t="s">
        <v>472</v>
      </c>
      <c r="M140" s="75"/>
      <c r="N140" s="22"/>
      <c r="O140"/>
      <c r="P140"/>
      <c r="Q140"/>
    </row>
    <row r="141" spans="1:17" s="24" customFormat="1" ht="38.25">
      <c r="A141" s="21" t="s">
        <v>449</v>
      </c>
      <c r="B141" s="132" t="s">
        <v>470</v>
      </c>
      <c r="C141" s="22"/>
      <c r="D141" s="22" t="s">
        <v>476</v>
      </c>
      <c r="E141" s="120" t="s">
        <v>478</v>
      </c>
      <c r="F141" s="73"/>
      <c r="G141" s="123">
        <v>52</v>
      </c>
      <c r="H141" s="120">
        <v>5</v>
      </c>
      <c r="I141" s="122">
        <f t="shared" si="5"/>
        <v>54.6</v>
      </c>
      <c r="J141" s="122">
        <f t="shared" si="6"/>
        <v>2964</v>
      </c>
      <c r="K141" s="122">
        <f t="shared" si="7"/>
        <v>3112.2000000000003</v>
      </c>
      <c r="L141" s="136" t="s">
        <v>473</v>
      </c>
      <c r="M141" s="75"/>
      <c r="N141" s="22"/>
      <c r="O141"/>
      <c r="P141"/>
      <c r="Q141"/>
    </row>
    <row r="142" spans="1:17" s="24" customFormat="1" ht="26.25">
      <c r="A142" s="21" t="s">
        <v>450</v>
      </c>
      <c r="B142" s="131" t="s">
        <v>479</v>
      </c>
      <c r="C142" s="22"/>
      <c r="D142" s="22" t="s">
        <v>482</v>
      </c>
      <c r="E142" s="120" t="s">
        <v>409</v>
      </c>
      <c r="F142" s="73"/>
      <c r="G142" s="123">
        <v>30</v>
      </c>
      <c r="H142" s="120">
        <v>5</v>
      </c>
      <c r="I142" s="122">
        <f t="shared" si="5"/>
        <v>31.5</v>
      </c>
      <c r="J142" s="122">
        <f t="shared" si="6"/>
        <v>180</v>
      </c>
      <c r="K142" s="122">
        <f t="shared" si="7"/>
        <v>189</v>
      </c>
      <c r="L142" s="133" t="s">
        <v>485</v>
      </c>
      <c r="M142" s="75"/>
      <c r="N142" s="22"/>
      <c r="O142"/>
      <c r="P142"/>
      <c r="Q142"/>
    </row>
    <row r="143" spans="1:17" s="24" customFormat="1" ht="39">
      <c r="A143" s="21" t="s">
        <v>451</v>
      </c>
      <c r="B143" s="131" t="s">
        <v>480</v>
      </c>
      <c r="C143" s="22"/>
      <c r="D143" s="22" t="s">
        <v>410</v>
      </c>
      <c r="E143" s="120" t="s">
        <v>409</v>
      </c>
      <c r="F143" s="73"/>
      <c r="G143" s="123">
        <v>138</v>
      </c>
      <c r="H143" s="120">
        <v>5</v>
      </c>
      <c r="I143" s="122">
        <f t="shared" si="5"/>
        <v>144.9</v>
      </c>
      <c r="J143" s="122">
        <f t="shared" si="6"/>
        <v>828</v>
      </c>
      <c r="K143" s="122">
        <f t="shared" si="7"/>
        <v>869.40000000000009</v>
      </c>
      <c r="L143" s="133" t="s">
        <v>486</v>
      </c>
      <c r="M143" s="75"/>
      <c r="N143" s="22"/>
      <c r="O143"/>
      <c r="P143"/>
      <c r="Q143"/>
    </row>
    <row r="144" spans="1:17" s="24" customFormat="1" ht="26.25">
      <c r="A144" s="21" t="s">
        <v>452</v>
      </c>
      <c r="B144" s="131" t="s">
        <v>481</v>
      </c>
      <c r="C144" s="22"/>
      <c r="D144" s="22" t="s">
        <v>483</v>
      </c>
      <c r="E144" s="120" t="s">
        <v>484</v>
      </c>
      <c r="F144" s="73"/>
      <c r="G144" s="123">
        <v>232</v>
      </c>
      <c r="H144" s="120">
        <v>5</v>
      </c>
      <c r="I144" s="122">
        <f t="shared" si="5"/>
        <v>243.60000000000002</v>
      </c>
      <c r="J144" s="122">
        <f t="shared" si="6"/>
        <v>4872</v>
      </c>
      <c r="K144" s="122">
        <f t="shared" si="7"/>
        <v>5115.6000000000004</v>
      </c>
      <c r="L144" s="133" t="s">
        <v>487</v>
      </c>
      <c r="M144" s="75"/>
      <c r="N144" s="22"/>
      <c r="O144"/>
      <c r="P144"/>
      <c r="Q144"/>
    </row>
    <row r="145" spans="1:17" s="24" customFormat="1" ht="39">
      <c r="A145" s="21" t="s">
        <v>453</v>
      </c>
      <c r="B145" s="132" t="s">
        <v>488</v>
      </c>
      <c r="C145" s="22"/>
      <c r="D145" s="22" t="s">
        <v>491</v>
      </c>
      <c r="E145" s="120" t="s">
        <v>493</v>
      </c>
      <c r="F145" s="73"/>
      <c r="G145" s="123">
        <v>18</v>
      </c>
      <c r="H145" s="120">
        <v>5</v>
      </c>
      <c r="I145" s="122">
        <f t="shared" si="5"/>
        <v>18.900000000000002</v>
      </c>
      <c r="J145" s="122">
        <f t="shared" si="6"/>
        <v>2700</v>
      </c>
      <c r="K145" s="122">
        <f t="shared" si="7"/>
        <v>2835</v>
      </c>
      <c r="L145" s="133" t="s">
        <v>495</v>
      </c>
      <c r="M145" s="75"/>
      <c r="N145" s="22"/>
      <c r="O145"/>
      <c r="P145"/>
      <c r="Q145"/>
    </row>
    <row r="146" spans="1:17" s="24" customFormat="1" ht="39">
      <c r="A146" s="21" t="s">
        <v>454</v>
      </c>
      <c r="B146" s="132" t="s">
        <v>489</v>
      </c>
      <c r="C146" s="22"/>
      <c r="D146" s="22" t="s">
        <v>491</v>
      </c>
      <c r="E146" s="120" t="s">
        <v>370</v>
      </c>
      <c r="F146" s="73"/>
      <c r="G146" s="123">
        <v>18</v>
      </c>
      <c r="H146" s="120">
        <v>5</v>
      </c>
      <c r="I146" s="122">
        <f t="shared" si="5"/>
        <v>18.900000000000002</v>
      </c>
      <c r="J146" s="122">
        <f t="shared" si="6"/>
        <v>216</v>
      </c>
      <c r="K146" s="122">
        <f t="shared" si="7"/>
        <v>226.8</v>
      </c>
      <c r="L146" s="133" t="s">
        <v>496</v>
      </c>
      <c r="M146" s="75"/>
      <c r="N146" s="22"/>
      <c r="O146"/>
      <c r="P146"/>
      <c r="Q146"/>
    </row>
    <row r="147" spans="1:17" s="24" customFormat="1" ht="42" customHeight="1">
      <c r="A147" s="21" t="s">
        <v>455</v>
      </c>
      <c r="B147" s="135" t="s">
        <v>490</v>
      </c>
      <c r="C147" s="22"/>
      <c r="D147" s="22" t="s">
        <v>492</v>
      </c>
      <c r="E147" s="120" t="s">
        <v>353</v>
      </c>
      <c r="F147" s="73"/>
      <c r="G147" s="123">
        <v>36</v>
      </c>
      <c r="H147" s="120">
        <v>5</v>
      </c>
      <c r="I147" s="122">
        <f t="shared" si="5"/>
        <v>37.800000000000004</v>
      </c>
      <c r="J147" s="122">
        <f t="shared" si="6"/>
        <v>1296</v>
      </c>
      <c r="K147" s="122">
        <f t="shared" si="7"/>
        <v>1360.8</v>
      </c>
      <c r="L147" s="134" t="s">
        <v>497</v>
      </c>
      <c r="M147" s="75"/>
      <c r="N147" s="22"/>
      <c r="O147"/>
      <c r="P147"/>
      <c r="Q147"/>
    </row>
    <row r="148" spans="1:17" s="24" customFormat="1" ht="36">
      <c r="A148" s="21" t="s">
        <v>456</v>
      </c>
      <c r="B148" s="137" t="s">
        <v>498</v>
      </c>
      <c r="C148" s="25"/>
      <c r="D148" s="25" t="s">
        <v>491</v>
      </c>
      <c r="E148" s="120" t="s">
        <v>494</v>
      </c>
      <c r="F148" s="26"/>
      <c r="G148" s="122">
        <v>36</v>
      </c>
      <c r="H148" s="120">
        <v>5</v>
      </c>
      <c r="I148" s="122">
        <f t="shared" si="5"/>
        <v>37.800000000000004</v>
      </c>
      <c r="J148" s="122">
        <f t="shared" si="6"/>
        <v>1512</v>
      </c>
      <c r="K148" s="122">
        <f t="shared" si="7"/>
        <v>1587.6000000000001</v>
      </c>
      <c r="L148" s="120" t="s">
        <v>499</v>
      </c>
      <c r="M148" s="25"/>
      <c r="N148" s="25"/>
      <c r="O148"/>
      <c r="P148"/>
      <c r="Q148"/>
    </row>
    <row r="149" spans="1:17" s="24" customFormat="1">
      <c r="A149" s="307" t="s">
        <v>92</v>
      </c>
      <c r="B149" s="307"/>
      <c r="C149" s="307"/>
      <c r="D149" s="307"/>
      <c r="E149" s="307"/>
      <c r="F149" s="307"/>
      <c r="G149" s="307"/>
      <c r="H149" s="307"/>
      <c r="I149" s="307"/>
      <c r="J149" s="139">
        <f>SUM(J36:J148)</f>
        <v>108852</v>
      </c>
      <c r="K149" s="139">
        <f>SUM(K36:K148)</f>
        <v>114294.60000000002</v>
      </c>
      <c r="L149" s="106"/>
      <c r="M149" s="106"/>
      <c r="N149" s="107"/>
      <c r="O149" s="228"/>
      <c r="P149"/>
      <c r="Q149"/>
    </row>
    <row r="150" spans="1:17" s="24" customFormat="1">
      <c r="A150" s="21" t="s">
        <v>566</v>
      </c>
      <c r="B150" s="305" t="s">
        <v>245</v>
      </c>
      <c r="C150" s="305"/>
      <c r="D150" s="305"/>
      <c r="E150" s="305"/>
      <c r="F150" s="305"/>
      <c r="G150" s="305"/>
      <c r="H150" s="305"/>
      <c r="I150" s="305"/>
      <c r="J150" s="305"/>
      <c r="K150" s="305"/>
      <c r="L150" s="305"/>
      <c r="M150" s="305"/>
      <c r="N150" s="305"/>
      <c r="O150"/>
      <c r="P150"/>
      <c r="Q150"/>
    </row>
    <row r="151" spans="1:17" s="24" customFormat="1">
      <c r="A151" s="21"/>
      <c r="B151" s="258" t="s">
        <v>274</v>
      </c>
      <c r="C151" s="259"/>
      <c r="D151" s="259"/>
      <c r="E151" s="259"/>
      <c r="F151" s="259"/>
      <c r="G151" s="259"/>
      <c r="H151" s="259"/>
      <c r="I151" s="259"/>
      <c r="J151" s="259"/>
      <c r="K151" s="259"/>
      <c r="L151" s="259"/>
      <c r="M151" s="259"/>
      <c r="N151" s="260"/>
      <c r="O151"/>
      <c r="P151"/>
      <c r="Q151"/>
    </row>
    <row r="152" spans="1:17" s="24" customFormat="1">
      <c r="A152" s="21"/>
      <c r="B152" s="80" t="s">
        <v>143</v>
      </c>
      <c r="C152" s="267" t="s">
        <v>28</v>
      </c>
      <c r="D152" s="267"/>
      <c r="E152" s="267"/>
      <c r="F152" s="267"/>
      <c r="G152" s="268" t="s">
        <v>144</v>
      </c>
      <c r="H152" s="269"/>
      <c r="I152" s="269"/>
      <c r="J152" s="269"/>
      <c r="K152" s="269"/>
      <c r="L152" s="269"/>
      <c r="M152" s="269"/>
      <c r="N152" s="270"/>
      <c r="O152"/>
      <c r="P152"/>
      <c r="Q152"/>
    </row>
    <row r="153" spans="1:17" s="24" customFormat="1" ht="30.75" customHeight="1">
      <c r="A153" s="79" t="s">
        <v>567</v>
      </c>
      <c r="B153" s="68" t="s">
        <v>246</v>
      </c>
      <c r="C153" s="235" t="s">
        <v>261</v>
      </c>
      <c r="D153" s="235"/>
      <c r="E153" s="235"/>
      <c r="F153" s="236"/>
      <c r="G153" s="283" t="s">
        <v>277</v>
      </c>
      <c r="H153" s="287"/>
      <c r="I153" s="287"/>
      <c r="J153" s="287"/>
      <c r="K153" s="287"/>
      <c r="L153" s="287"/>
      <c r="M153" s="287"/>
      <c r="N153" s="288"/>
      <c r="O153"/>
      <c r="P153"/>
      <c r="Q153"/>
    </row>
    <row r="154" spans="1:17" s="24" customFormat="1" ht="51" customHeight="1">
      <c r="A154" s="79" t="s">
        <v>568</v>
      </c>
      <c r="B154" s="68" t="s">
        <v>145</v>
      </c>
      <c r="C154" s="235" t="s">
        <v>163</v>
      </c>
      <c r="D154" s="235"/>
      <c r="E154" s="235"/>
      <c r="F154" s="236"/>
      <c r="G154" s="283" t="s">
        <v>275</v>
      </c>
      <c r="H154" s="284"/>
      <c r="I154" s="284"/>
      <c r="J154" s="284"/>
      <c r="K154" s="284"/>
      <c r="L154" s="284"/>
      <c r="M154" s="284"/>
      <c r="N154" s="285"/>
      <c r="O154"/>
      <c r="P154"/>
      <c r="Q154"/>
    </row>
    <row r="155" spans="1:17" s="24" customFormat="1" ht="29.25" customHeight="1">
      <c r="A155" s="79" t="s">
        <v>569</v>
      </c>
      <c r="B155" s="78" t="s">
        <v>146</v>
      </c>
      <c r="C155" s="235" t="s">
        <v>164</v>
      </c>
      <c r="D155" s="235"/>
      <c r="E155" s="235"/>
      <c r="F155" s="236"/>
      <c r="G155" s="283" t="s">
        <v>278</v>
      </c>
      <c r="H155" s="284"/>
      <c r="I155" s="284"/>
      <c r="J155" s="284"/>
      <c r="K155" s="284"/>
      <c r="L155" s="284"/>
      <c r="M155" s="284"/>
      <c r="N155" s="285"/>
      <c r="O155"/>
      <c r="P155"/>
      <c r="Q155"/>
    </row>
    <row r="156" spans="1:17" s="24" customFormat="1" ht="31.5" customHeight="1">
      <c r="A156" s="79" t="s">
        <v>570</v>
      </c>
      <c r="B156" s="68" t="s">
        <v>147</v>
      </c>
      <c r="C156" s="235" t="s">
        <v>165</v>
      </c>
      <c r="D156" s="235"/>
      <c r="E156" s="235"/>
      <c r="F156" s="236"/>
      <c r="G156" s="283" t="s">
        <v>276</v>
      </c>
      <c r="H156" s="284"/>
      <c r="I156" s="284"/>
      <c r="J156" s="284"/>
      <c r="K156" s="284"/>
      <c r="L156" s="284"/>
      <c r="M156" s="284"/>
      <c r="N156" s="285"/>
      <c r="O156"/>
      <c r="P156"/>
      <c r="Q156"/>
    </row>
    <row r="157" spans="1:17" s="24" customFormat="1">
      <c r="A157" s="79" t="s">
        <v>571</v>
      </c>
      <c r="B157" s="68" t="s">
        <v>148</v>
      </c>
      <c r="C157" s="235" t="s">
        <v>166</v>
      </c>
      <c r="D157" s="235"/>
      <c r="E157" s="235"/>
      <c r="F157" s="236"/>
      <c r="G157" s="283" t="s">
        <v>279</v>
      </c>
      <c r="H157" s="284"/>
      <c r="I157" s="284"/>
      <c r="J157" s="284"/>
      <c r="K157" s="284"/>
      <c r="L157" s="284"/>
      <c r="M157" s="284"/>
      <c r="N157" s="285"/>
      <c r="O157"/>
      <c r="P157"/>
      <c r="Q157"/>
    </row>
    <row r="158" spans="1:17" s="24" customFormat="1" ht="57.75" customHeight="1">
      <c r="A158" s="79" t="s">
        <v>572</v>
      </c>
      <c r="B158" s="78" t="s">
        <v>149</v>
      </c>
      <c r="C158" s="235" t="s">
        <v>167</v>
      </c>
      <c r="D158" s="235"/>
      <c r="E158" s="235"/>
      <c r="F158" s="236"/>
      <c r="G158" s="283" t="s">
        <v>280</v>
      </c>
      <c r="H158" s="284"/>
      <c r="I158" s="284"/>
      <c r="J158" s="284"/>
      <c r="K158" s="284"/>
      <c r="L158" s="284"/>
      <c r="M158" s="284"/>
      <c r="N158" s="285"/>
      <c r="O158"/>
      <c r="P158"/>
      <c r="Q158"/>
    </row>
    <row r="159" spans="1:17" s="24" customFormat="1" ht="51.75" customHeight="1">
      <c r="A159" s="79" t="s">
        <v>573</v>
      </c>
      <c r="B159" s="78" t="s">
        <v>150</v>
      </c>
      <c r="C159" s="235" t="s">
        <v>168</v>
      </c>
      <c r="D159" s="235"/>
      <c r="E159" s="235"/>
      <c r="F159" s="236"/>
      <c r="G159" s="283" t="s">
        <v>281</v>
      </c>
      <c r="H159" s="284"/>
      <c r="I159" s="284"/>
      <c r="J159" s="284"/>
      <c r="K159" s="284"/>
      <c r="L159" s="284"/>
      <c r="M159" s="284"/>
      <c r="N159" s="285"/>
      <c r="O159"/>
      <c r="P159"/>
      <c r="Q159"/>
    </row>
    <row r="160" spans="1:17" s="24" customFormat="1">
      <c r="A160" s="79" t="s">
        <v>574</v>
      </c>
      <c r="B160" s="78" t="s">
        <v>151</v>
      </c>
      <c r="C160" s="235" t="s">
        <v>169</v>
      </c>
      <c r="D160" s="235"/>
      <c r="E160" s="235"/>
      <c r="F160" s="236"/>
      <c r="G160" s="240" t="s">
        <v>282</v>
      </c>
      <c r="H160" s="238"/>
      <c r="I160" s="238"/>
      <c r="J160" s="238"/>
      <c r="K160" s="238"/>
      <c r="L160" s="238"/>
      <c r="M160" s="238"/>
      <c r="N160" s="239"/>
      <c r="O160"/>
      <c r="P160"/>
      <c r="Q160"/>
    </row>
    <row r="161" spans="1:17" s="24" customFormat="1">
      <c r="A161" s="79" t="s">
        <v>575</v>
      </c>
      <c r="B161" s="78" t="s">
        <v>152</v>
      </c>
      <c r="C161" s="235" t="s">
        <v>170</v>
      </c>
      <c r="D161" s="235"/>
      <c r="E161" s="235"/>
      <c r="F161" s="236"/>
      <c r="G161" s="240" t="s">
        <v>283</v>
      </c>
      <c r="H161" s="238"/>
      <c r="I161" s="238"/>
      <c r="J161" s="238"/>
      <c r="K161" s="238"/>
      <c r="L161" s="238"/>
      <c r="M161" s="238"/>
      <c r="N161" s="239"/>
      <c r="O161"/>
      <c r="P161"/>
      <c r="Q161"/>
    </row>
    <row r="162" spans="1:17" s="24" customFormat="1">
      <c r="A162" s="79" t="s">
        <v>576</v>
      </c>
      <c r="B162" s="68" t="s">
        <v>153</v>
      </c>
      <c r="C162" s="235" t="s">
        <v>171</v>
      </c>
      <c r="D162" s="235"/>
      <c r="E162" s="235"/>
      <c r="F162" s="236"/>
      <c r="G162" s="240" t="s">
        <v>284</v>
      </c>
      <c r="H162" s="238"/>
      <c r="I162" s="238"/>
      <c r="J162" s="238"/>
      <c r="K162" s="238"/>
      <c r="L162" s="238"/>
      <c r="M162" s="238"/>
      <c r="N162" s="239"/>
      <c r="O162"/>
      <c r="P162"/>
      <c r="Q162"/>
    </row>
    <row r="163" spans="1:17" s="24" customFormat="1">
      <c r="A163" s="79" t="s">
        <v>577</v>
      </c>
      <c r="B163" s="78" t="s">
        <v>154</v>
      </c>
      <c r="C163" s="235" t="s">
        <v>172</v>
      </c>
      <c r="D163" s="235"/>
      <c r="E163" s="235"/>
      <c r="F163" s="236"/>
      <c r="G163" s="240" t="s">
        <v>285</v>
      </c>
      <c r="H163" s="238"/>
      <c r="I163" s="238"/>
      <c r="J163" s="238"/>
      <c r="K163" s="238"/>
      <c r="L163" s="238"/>
      <c r="M163" s="238"/>
      <c r="N163" s="239"/>
      <c r="O163"/>
      <c r="P163"/>
      <c r="Q163"/>
    </row>
    <row r="164" spans="1:17" s="24" customFormat="1" ht="29.25" customHeight="1">
      <c r="A164" s="79" t="s">
        <v>578</v>
      </c>
      <c r="B164" s="68" t="s">
        <v>155</v>
      </c>
      <c r="C164" s="235" t="s">
        <v>173</v>
      </c>
      <c r="D164" s="235"/>
      <c r="E164" s="235"/>
      <c r="F164" s="236"/>
      <c r="G164" s="240" t="s">
        <v>286</v>
      </c>
      <c r="H164" s="238"/>
      <c r="I164" s="238"/>
      <c r="J164" s="238"/>
      <c r="K164" s="238"/>
      <c r="L164" s="238"/>
      <c r="M164" s="238"/>
      <c r="N164" s="239"/>
      <c r="O164"/>
      <c r="P164"/>
      <c r="Q164"/>
    </row>
    <row r="165" spans="1:17" s="24" customFormat="1" ht="39.75" customHeight="1">
      <c r="A165" s="79" t="s">
        <v>579</v>
      </c>
      <c r="B165" s="78" t="s">
        <v>156</v>
      </c>
      <c r="C165" s="235" t="s">
        <v>174</v>
      </c>
      <c r="D165" s="235"/>
      <c r="E165" s="235"/>
      <c r="F165" s="236"/>
      <c r="G165" s="240" t="s">
        <v>288</v>
      </c>
      <c r="H165" s="238"/>
      <c r="I165" s="238"/>
      <c r="J165" s="238"/>
      <c r="K165" s="238"/>
      <c r="L165" s="238"/>
      <c r="M165" s="238"/>
      <c r="N165" s="239"/>
      <c r="O165"/>
      <c r="P165"/>
      <c r="Q165"/>
    </row>
    <row r="166" spans="1:17" s="24" customFormat="1" ht="25.5">
      <c r="A166" s="79" t="s">
        <v>580</v>
      </c>
      <c r="B166" s="78" t="s">
        <v>157</v>
      </c>
      <c r="C166" s="235" t="s">
        <v>175</v>
      </c>
      <c r="D166" s="235"/>
      <c r="E166" s="235"/>
      <c r="F166" s="236"/>
      <c r="G166" s="240" t="s">
        <v>289</v>
      </c>
      <c r="H166" s="238"/>
      <c r="I166" s="238"/>
      <c r="J166" s="238"/>
      <c r="K166" s="238"/>
      <c r="L166" s="238"/>
      <c r="M166" s="238"/>
      <c r="N166" s="239"/>
      <c r="O166"/>
      <c r="P166"/>
      <c r="Q166"/>
    </row>
    <row r="167" spans="1:17" s="24" customFormat="1" ht="24.75" customHeight="1">
      <c r="A167" s="79" t="s">
        <v>581</v>
      </c>
      <c r="B167" s="78" t="s">
        <v>158</v>
      </c>
      <c r="C167" s="235" t="s">
        <v>176</v>
      </c>
      <c r="D167" s="235"/>
      <c r="E167" s="235"/>
      <c r="F167" s="236"/>
      <c r="G167" s="240" t="s">
        <v>295</v>
      </c>
      <c r="H167" s="238"/>
      <c r="I167" s="238"/>
      <c r="J167" s="238"/>
      <c r="K167" s="238"/>
      <c r="L167" s="238"/>
      <c r="M167" s="238"/>
      <c r="N167" s="239"/>
      <c r="O167"/>
      <c r="P167"/>
      <c r="Q167"/>
    </row>
    <row r="168" spans="1:17" s="24" customFormat="1" ht="30.75" customHeight="1">
      <c r="A168" s="79" t="s">
        <v>582</v>
      </c>
      <c r="B168" s="78" t="s">
        <v>159</v>
      </c>
      <c r="C168" s="235" t="s">
        <v>177</v>
      </c>
      <c r="D168" s="235"/>
      <c r="E168" s="235"/>
      <c r="F168" s="236"/>
      <c r="G168" s="240" t="s">
        <v>296</v>
      </c>
      <c r="H168" s="238"/>
      <c r="I168" s="238"/>
      <c r="J168" s="238"/>
      <c r="K168" s="238"/>
      <c r="L168" s="238"/>
      <c r="M168" s="238"/>
      <c r="N168" s="239"/>
      <c r="O168"/>
      <c r="P168"/>
      <c r="Q168"/>
    </row>
    <row r="169" spans="1:17" s="24" customFormat="1">
      <c r="A169" s="79" t="s">
        <v>583</v>
      </c>
      <c r="B169" s="68" t="s">
        <v>160</v>
      </c>
      <c r="C169" s="235" t="s">
        <v>178</v>
      </c>
      <c r="D169" s="235"/>
      <c r="E169" s="235"/>
      <c r="F169" s="236"/>
      <c r="G169" s="240" t="s">
        <v>297</v>
      </c>
      <c r="H169" s="238"/>
      <c r="I169" s="238"/>
      <c r="J169" s="238"/>
      <c r="K169" s="238"/>
      <c r="L169" s="238"/>
      <c r="M169" s="238"/>
      <c r="N169" s="239"/>
      <c r="O169"/>
      <c r="P169"/>
      <c r="Q169"/>
    </row>
    <row r="170" spans="1:17" s="24" customFormat="1">
      <c r="A170" s="79" t="s">
        <v>584</v>
      </c>
      <c r="B170" s="68" t="s">
        <v>161</v>
      </c>
      <c r="C170" s="235" t="s">
        <v>179</v>
      </c>
      <c r="D170" s="235"/>
      <c r="E170" s="235"/>
      <c r="F170" s="236"/>
      <c r="G170" s="240" t="s">
        <v>298</v>
      </c>
      <c r="H170" s="238"/>
      <c r="I170" s="238"/>
      <c r="J170" s="238"/>
      <c r="K170" s="238"/>
      <c r="L170" s="238"/>
      <c r="M170" s="238"/>
      <c r="N170" s="239"/>
      <c r="O170"/>
      <c r="P170"/>
      <c r="Q170"/>
    </row>
    <row r="171" spans="1:17" s="24" customFormat="1" ht="27.75" customHeight="1">
      <c r="A171" s="79" t="s">
        <v>585</v>
      </c>
      <c r="B171" s="68" t="s">
        <v>162</v>
      </c>
      <c r="C171" s="235" t="s">
        <v>180</v>
      </c>
      <c r="D171" s="235"/>
      <c r="E171" s="235"/>
      <c r="F171" s="236"/>
      <c r="G171" s="240" t="s">
        <v>299</v>
      </c>
      <c r="H171" s="238"/>
      <c r="I171" s="238"/>
      <c r="J171" s="238"/>
      <c r="K171" s="238"/>
      <c r="L171" s="238"/>
      <c r="M171" s="238"/>
      <c r="N171" s="239"/>
      <c r="O171"/>
      <c r="P171"/>
      <c r="Q171"/>
    </row>
    <row r="172" spans="1:17" s="24" customFormat="1">
      <c r="A172" s="21" t="s">
        <v>586</v>
      </c>
      <c r="B172" s="81" t="s">
        <v>32</v>
      </c>
      <c r="C172" s="306" t="s">
        <v>250</v>
      </c>
      <c r="D172" s="271"/>
      <c r="E172" s="271"/>
      <c r="F172" s="272"/>
      <c r="G172" s="240" t="s">
        <v>300</v>
      </c>
      <c r="H172" s="238"/>
      <c r="I172" s="238"/>
      <c r="J172" s="238"/>
      <c r="K172" s="238"/>
      <c r="L172" s="238"/>
      <c r="M172" s="238"/>
      <c r="N172" s="239"/>
      <c r="O172"/>
      <c r="P172"/>
      <c r="Q172"/>
    </row>
    <row r="173" spans="1:17" s="30" customFormat="1">
      <c r="A173" s="31"/>
      <c r="B173" s="32"/>
      <c r="C173" s="32"/>
      <c r="D173" s="32"/>
      <c r="E173" s="32"/>
      <c r="F173" s="32"/>
      <c r="G173" s="32"/>
      <c r="H173" s="32"/>
      <c r="I173" s="32"/>
      <c r="J173" s="28"/>
      <c r="K173" s="28"/>
      <c r="L173" s="28"/>
      <c r="M173" s="28"/>
      <c r="N173" s="29"/>
    </row>
    <row r="174" spans="1:17" s="30" customFormat="1" ht="15.75">
      <c r="A174"/>
      <c r="B174" s="33"/>
      <c r="C174" s="1"/>
      <c r="D174" s="1"/>
      <c r="E174"/>
      <c r="F174"/>
      <c r="G174"/>
      <c r="H174"/>
      <c r="I174"/>
      <c r="J174" s="28"/>
      <c r="K174" s="28"/>
      <c r="L174" s="28"/>
      <c r="M174" s="28"/>
      <c r="N174" s="29"/>
    </row>
    <row r="175" spans="1:17">
      <c r="A175" s="295" t="s">
        <v>30</v>
      </c>
      <c r="B175" s="295"/>
      <c r="C175" s="295"/>
      <c r="D175" s="295"/>
      <c r="E175" s="295"/>
      <c r="F175" s="295"/>
      <c r="G175" s="295"/>
      <c r="H175" s="295"/>
      <c r="J175" s="34"/>
      <c r="K175" s="34"/>
      <c r="L175" s="34"/>
      <c r="M175" s="34"/>
      <c r="N175" s="35"/>
    </row>
    <row r="176" spans="1:17" s="24" customFormat="1" ht="32.25" customHeight="1">
      <c r="A176" s="261" t="s">
        <v>182</v>
      </c>
      <c r="B176" s="261"/>
      <c r="C176" s="261"/>
      <c r="D176" s="261"/>
      <c r="E176" s="261"/>
      <c r="F176" s="261"/>
      <c r="G176" s="261"/>
      <c r="H176" s="261"/>
      <c r="I176" s="36"/>
      <c r="J176" s="36"/>
      <c r="K176" s="36"/>
      <c r="L176" s="36"/>
      <c r="M176" s="36"/>
      <c r="N176" s="37"/>
    </row>
    <row r="177" spans="1:17" s="24" customFormat="1" ht="76.5">
      <c r="A177" s="38" t="s">
        <v>18</v>
      </c>
      <c r="B177" s="39" t="s">
        <v>19</v>
      </c>
      <c r="C177" s="40" t="s">
        <v>269</v>
      </c>
      <c r="D177" s="83" t="s">
        <v>20</v>
      </c>
      <c r="E177" s="62" t="s">
        <v>267</v>
      </c>
      <c r="F177" s="84" t="s">
        <v>21</v>
      </c>
      <c r="G177" s="85" t="s">
        <v>22</v>
      </c>
      <c r="H177" s="85" t="s">
        <v>23</v>
      </c>
      <c r="I177" s="85" t="s">
        <v>24</v>
      </c>
      <c r="J177" s="85" t="s">
        <v>25</v>
      </c>
      <c r="K177" s="85" t="s">
        <v>91</v>
      </c>
      <c r="L177" s="40" t="s">
        <v>26</v>
      </c>
      <c r="M177" s="40" t="s">
        <v>31</v>
      </c>
      <c r="N177" s="65" t="s">
        <v>44</v>
      </c>
    </row>
    <row r="178" spans="1:17" s="24" customFormat="1" ht="12.75">
      <c r="A178" s="86">
        <v>1</v>
      </c>
      <c r="B178" s="41">
        <v>2</v>
      </c>
      <c r="C178" s="41">
        <v>3</v>
      </c>
      <c r="D178" s="41">
        <v>4</v>
      </c>
      <c r="E178" s="41">
        <v>5</v>
      </c>
      <c r="F178" s="41">
        <v>6</v>
      </c>
      <c r="G178" s="41">
        <v>7</v>
      </c>
      <c r="H178" s="41">
        <v>8</v>
      </c>
      <c r="I178" s="41">
        <v>9</v>
      </c>
      <c r="J178" s="41">
        <v>10</v>
      </c>
      <c r="K178" s="41">
        <v>11</v>
      </c>
      <c r="L178" s="41">
        <v>12</v>
      </c>
      <c r="M178" s="41">
        <v>13</v>
      </c>
      <c r="N178" s="42">
        <v>14</v>
      </c>
    </row>
    <row r="179" spans="1:17">
      <c r="A179" s="264" t="s">
        <v>183</v>
      </c>
      <c r="B179" s="265"/>
      <c r="C179" s="265"/>
      <c r="D179" s="265"/>
      <c r="E179" s="265"/>
      <c r="F179" s="265"/>
      <c r="G179" s="265"/>
      <c r="H179" s="265"/>
      <c r="I179" s="265"/>
      <c r="J179" s="265"/>
      <c r="K179" s="265"/>
      <c r="L179" s="265"/>
      <c r="M179" s="265"/>
      <c r="N179" s="266"/>
    </row>
    <row r="180" spans="1:17" s="24" customFormat="1" ht="51">
      <c r="A180" s="43" t="s">
        <v>29</v>
      </c>
      <c r="B180" s="44" t="s">
        <v>251</v>
      </c>
      <c r="C180" s="45">
        <f>M180*3</f>
        <v>15600</v>
      </c>
      <c r="D180" s="45"/>
      <c r="E180" s="46"/>
      <c r="F180" s="47" t="s">
        <v>186</v>
      </c>
      <c r="G180" s="46"/>
      <c r="H180" s="46"/>
      <c r="I180" s="46"/>
      <c r="J180" s="46"/>
      <c r="K180" s="46"/>
      <c r="L180" s="46"/>
      <c r="M180" s="140">
        <v>5200</v>
      </c>
      <c r="N180" s="140">
        <f>M180*6</f>
        <v>31200</v>
      </c>
    </row>
    <row r="181" spans="1:17" s="24" customFormat="1" ht="25.5">
      <c r="A181" s="43" t="s">
        <v>184</v>
      </c>
      <c r="B181" s="116" t="s">
        <v>540</v>
      </c>
      <c r="C181" s="45"/>
      <c r="D181" s="45">
        <v>100</v>
      </c>
      <c r="E181" s="204">
        <v>156</v>
      </c>
      <c r="F181" s="47"/>
      <c r="G181" s="182">
        <v>47</v>
      </c>
      <c r="H181" s="204">
        <v>5</v>
      </c>
      <c r="I181" s="182">
        <f>G181*1.05</f>
        <v>49.35</v>
      </c>
      <c r="J181" s="182">
        <f>G181*E181</f>
        <v>7332</v>
      </c>
      <c r="K181" s="182">
        <f>J181*1.05</f>
        <v>7698.6</v>
      </c>
      <c r="L181" s="224" t="s">
        <v>541</v>
      </c>
      <c r="M181" s="45"/>
      <c r="N181" s="45"/>
      <c r="O181" s="226"/>
    </row>
    <row r="182" spans="1:17" s="24" customFormat="1" ht="25.5">
      <c r="A182" s="43" t="s">
        <v>339</v>
      </c>
      <c r="B182" s="116" t="s">
        <v>542</v>
      </c>
      <c r="C182" s="45"/>
      <c r="D182" s="45">
        <v>50</v>
      </c>
      <c r="E182" s="204" t="s">
        <v>352</v>
      </c>
      <c r="F182" s="47"/>
      <c r="G182" s="182">
        <v>24</v>
      </c>
      <c r="H182" s="204">
        <v>5</v>
      </c>
      <c r="I182" s="182">
        <f t="shared" ref="I182:I185" si="8">G182*1.05</f>
        <v>25.200000000000003</v>
      </c>
      <c r="J182" s="182">
        <f t="shared" ref="J182:J185" si="9">G182*E182</f>
        <v>72</v>
      </c>
      <c r="K182" s="182">
        <f t="shared" ref="K182:K185" si="10">J182*1.05</f>
        <v>75.600000000000009</v>
      </c>
      <c r="L182" s="224" t="s">
        <v>543</v>
      </c>
      <c r="M182" s="45"/>
      <c r="N182" s="45"/>
      <c r="O182" s="226"/>
    </row>
    <row r="183" spans="1:17" s="24" customFormat="1" ht="38.25">
      <c r="A183" s="43" t="s">
        <v>340</v>
      </c>
      <c r="B183" s="116" t="s">
        <v>544</v>
      </c>
      <c r="C183" s="45"/>
      <c r="D183" s="45" t="s">
        <v>545</v>
      </c>
      <c r="E183" s="204" t="s">
        <v>370</v>
      </c>
      <c r="F183" s="47"/>
      <c r="G183" s="182">
        <v>8</v>
      </c>
      <c r="H183" s="204" t="s">
        <v>484</v>
      </c>
      <c r="I183" s="182">
        <f>G183*1.21</f>
        <v>9.68</v>
      </c>
      <c r="J183" s="182">
        <f t="shared" si="9"/>
        <v>96</v>
      </c>
      <c r="K183" s="182">
        <f>J183*1.21</f>
        <v>116.16</v>
      </c>
      <c r="L183" s="224" t="s">
        <v>549</v>
      </c>
      <c r="M183" s="45"/>
      <c r="N183" s="45"/>
      <c r="O183" s="226"/>
    </row>
    <row r="184" spans="1:17" s="24" customFormat="1" ht="25.5">
      <c r="A184" s="43" t="s">
        <v>341</v>
      </c>
      <c r="B184" s="116" t="s">
        <v>546</v>
      </c>
      <c r="C184" s="45"/>
      <c r="D184" s="45" t="s">
        <v>548</v>
      </c>
      <c r="E184" s="204" t="s">
        <v>353</v>
      </c>
      <c r="F184" s="47"/>
      <c r="G184" s="182">
        <v>25</v>
      </c>
      <c r="H184" s="204">
        <v>5</v>
      </c>
      <c r="I184" s="182">
        <f t="shared" si="8"/>
        <v>26.25</v>
      </c>
      <c r="J184" s="182">
        <f t="shared" si="9"/>
        <v>900</v>
      </c>
      <c r="K184" s="182">
        <f t="shared" si="10"/>
        <v>945</v>
      </c>
      <c r="L184" s="224" t="s">
        <v>550</v>
      </c>
      <c r="M184" s="45"/>
      <c r="N184" s="45"/>
      <c r="O184" s="226"/>
    </row>
    <row r="185" spans="1:17" s="24" customFormat="1" ht="38.25">
      <c r="A185" s="43" t="s">
        <v>342</v>
      </c>
      <c r="B185" s="116" t="s">
        <v>547</v>
      </c>
      <c r="C185" s="45"/>
      <c r="D185" s="45" t="s">
        <v>548</v>
      </c>
      <c r="E185" s="204" t="s">
        <v>353</v>
      </c>
      <c r="F185" s="47"/>
      <c r="G185" s="182">
        <v>25</v>
      </c>
      <c r="H185" s="204">
        <v>5</v>
      </c>
      <c r="I185" s="182">
        <f t="shared" si="8"/>
        <v>26.25</v>
      </c>
      <c r="J185" s="182">
        <f t="shared" si="9"/>
        <v>900</v>
      </c>
      <c r="K185" s="182">
        <f t="shared" si="10"/>
        <v>945</v>
      </c>
      <c r="L185" s="224" t="s">
        <v>551</v>
      </c>
      <c r="M185" s="45"/>
      <c r="N185" s="45"/>
      <c r="O185" s="226"/>
    </row>
    <row r="186" spans="1:17" s="24" customFormat="1" ht="12.75">
      <c r="A186" s="262" t="s">
        <v>268</v>
      </c>
      <c r="B186" s="263"/>
      <c r="C186" s="263"/>
      <c r="D186" s="263"/>
      <c r="E186" s="263"/>
      <c r="F186" s="263"/>
      <c r="G186" s="263"/>
      <c r="H186" s="263"/>
      <c r="I186" s="263"/>
      <c r="J186" s="225">
        <f>SUM(J181:J185)</f>
        <v>9300</v>
      </c>
      <c r="K186" s="225">
        <f>SUM(K181:K185)</f>
        <v>9780.36</v>
      </c>
      <c r="L186" s="48"/>
      <c r="M186" s="48"/>
      <c r="N186" s="49"/>
      <c r="O186" s="227"/>
    </row>
    <row r="187" spans="1:17" s="24" customFormat="1">
      <c r="A187" s="21" t="s">
        <v>185</v>
      </c>
      <c r="B187" s="255" t="s">
        <v>247</v>
      </c>
      <c r="C187" s="256"/>
      <c r="D187" s="256"/>
      <c r="E187" s="256"/>
      <c r="F187" s="256"/>
      <c r="G187" s="256"/>
      <c r="H187" s="256"/>
      <c r="I187" s="256"/>
      <c r="J187" s="256"/>
      <c r="K187" s="256"/>
      <c r="L187" s="257"/>
      <c r="M187" s="257"/>
      <c r="N187" s="257"/>
      <c r="O187" s="30"/>
      <c r="P187"/>
      <c r="Q187"/>
    </row>
    <row r="188" spans="1:17" s="24" customFormat="1">
      <c r="A188" s="21"/>
      <c r="B188" s="258" t="s">
        <v>500</v>
      </c>
      <c r="C188" s="259"/>
      <c r="D188" s="259"/>
      <c r="E188" s="259"/>
      <c r="F188" s="259"/>
      <c r="G188" s="259"/>
      <c r="H188" s="259"/>
      <c r="I188" s="259"/>
      <c r="J188" s="259"/>
      <c r="K188" s="259"/>
      <c r="L188" s="259"/>
      <c r="M188" s="259"/>
      <c r="N188" s="260"/>
      <c r="O188"/>
      <c r="P188"/>
      <c r="Q188"/>
    </row>
    <row r="189" spans="1:17" s="24" customFormat="1">
      <c r="A189" s="21"/>
      <c r="B189" s="80" t="s">
        <v>143</v>
      </c>
      <c r="C189" s="267" t="s">
        <v>28</v>
      </c>
      <c r="D189" s="267"/>
      <c r="E189" s="267"/>
      <c r="F189" s="267"/>
      <c r="G189" s="268" t="s">
        <v>144</v>
      </c>
      <c r="H189" s="269"/>
      <c r="I189" s="269"/>
      <c r="J189" s="269"/>
      <c r="K189" s="269"/>
      <c r="L189" s="269"/>
      <c r="M189" s="269"/>
      <c r="N189" s="270"/>
      <c r="O189"/>
      <c r="P189"/>
      <c r="Q189"/>
    </row>
    <row r="190" spans="1:17" s="24" customFormat="1" ht="27.75" customHeight="1">
      <c r="A190" s="79" t="s">
        <v>187</v>
      </c>
      <c r="B190" s="68" t="s">
        <v>195</v>
      </c>
      <c r="C190" s="271" t="s">
        <v>270</v>
      </c>
      <c r="D190" s="271"/>
      <c r="E190" s="271"/>
      <c r="F190" s="272"/>
      <c r="G190" s="240" t="s">
        <v>559</v>
      </c>
      <c r="H190" s="238"/>
      <c r="I190" s="238"/>
      <c r="J190" s="238"/>
      <c r="K190" s="238"/>
      <c r="L190" s="238"/>
      <c r="M190" s="238"/>
      <c r="N190" s="239"/>
      <c r="O190"/>
      <c r="P190"/>
      <c r="Q190"/>
    </row>
    <row r="191" spans="1:17" s="24" customFormat="1" ht="25.5" customHeight="1">
      <c r="A191" s="79" t="s">
        <v>188</v>
      </c>
      <c r="B191" s="68" t="s">
        <v>145</v>
      </c>
      <c r="C191" s="235" t="s">
        <v>201</v>
      </c>
      <c r="D191" s="235"/>
      <c r="E191" s="235"/>
      <c r="F191" s="236"/>
      <c r="G191" s="240" t="s">
        <v>560</v>
      </c>
      <c r="H191" s="238"/>
      <c r="I191" s="238"/>
      <c r="J191" s="238"/>
      <c r="K191" s="238"/>
      <c r="L191" s="238"/>
      <c r="M191" s="238"/>
      <c r="N191" s="239"/>
      <c r="O191"/>
      <c r="P191"/>
      <c r="Q191"/>
    </row>
    <row r="192" spans="1:17" s="24" customFormat="1">
      <c r="A192" s="79" t="s">
        <v>189</v>
      </c>
      <c r="B192" s="82" t="s">
        <v>196</v>
      </c>
      <c r="C192" s="235" t="s">
        <v>202</v>
      </c>
      <c r="D192" s="235"/>
      <c r="E192" s="235"/>
      <c r="F192" s="236"/>
      <c r="G192" s="240" t="s">
        <v>565</v>
      </c>
      <c r="H192" s="238"/>
      <c r="I192" s="238"/>
      <c r="J192" s="238"/>
      <c r="K192" s="238"/>
      <c r="L192" s="238"/>
      <c r="M192" s="238"/>
      <c r="N192" s="239"/>
      <c r="O192"/>
      <c r="P192"/>
      <c r="Q192"/>
    </row>
    <row r="193" spans="1:17" s="24" customFormat="1">
      <c r="A193" s="79" t="s">
        <v>190</v>
      </c>
      <c r="B193" s="68" t="s">
        <v>197</v>
      </c>
      <c r="C193" s="235" t="s">
        <v>203</v>
      </c>
      <c r="D193" s="235"/>
      <c r="E193" s="235"/>
      <c r="F193" s="236"/>
      <c r="G193" s="240" t="s">
        <v>561</v>
      </c>
      <c r="H193" s="238"/>
      <c r="I193" s="238"/>
      <c r="J193" s="238"/>
      <c r="K193" s="238"/>
      <c r="L193" s="238"/>
      <c r="M193" s="238"/>
      <c r="N193" s="239"/>
      <c r="O193"/>
      <c r="P193"/>
      <c r="Q193"/>
    </row>
    <row r="194" spans="1:17" s="24" customFormat="1">
      <c r="A194" s="79" t="s">
        <v>191</v>
      </c>
      <c r="B194" s="68" t="s">
        <v>198</v>
      </c>
      <c r="C194" s="235" t="s">
        <v>204</v>
      </c>
      <c r="D194" s="235"/>
      <c r="E194" s="235"/>
      <c r="F194" s="236"/>
      <c r="G194" s="240" t="s">
        <v>563</v>
      </c>
      <c r="H194" s="238"/>
      <c r="I194" s="238"/>
      <c r="J194" s="238"/>
      <c r="K194" s="238"/>
      <c r="L194" s="238"/>
      <c r="M194" s="238"/>
      <c r="N194" s="239"/>
      <c r="O194"/>
      <c r="P194"/>
      <c r="Q194"/>
    </row>
    <row r="195" spans="1:17" s="24" customFormat="1" ht="27.75" customHeight="1">
      <c r="A195" s="79" t="s">
        <v>192</v>
      </c>
      <c r="B195" s="82" t="s">
        <v>199</v>
      </c>
      <c r="C195" s="235" t="s">
        <v>205</v>
      </c>
      <c r="D195" s="235"/>
      <c r="E195" s="235"/>
      <c r="F195" s="236"/>
      <c r="G195" s="240" t="s">
        <v>562</v>
      </c>
      <c r="H195" s="238"/>
      <c r="I195" s="238"/>
      <c r="J195" s="238"/>
      <c r="K195" s="238"/>
      <c r="L195" s="238"/>
      <c r="M195" s="238"/>
      <c r="N195" s="239"/>
      <c r="O195"/>
      <c r="P195"/>
      <c r="Q195"/>
    </row>
    <row r="196" spans="1:17" s="24" customFormat="1">
      <c r="A196" s="79" t="s">
        <v>193</v>
      </c>
      <c r="B196" s="82" t="s">
        <v>200</v>
      </c>
      <c r="C196" s="235" t="s">
        <v>206</v>
      </c>
      <c r="D196" s="235"/>
      <c r="E196" s="235"/>
      <c r="F196" s="236"/>
      <c r="G196" s="240" t="s">
        <v>564</v>
      </c>
      <c r="H196" s="238"/>
      <c r="I196" s="238"/>
      <c r="J196" s="238"/>
      <c r="K196" s="238"/>
      <c r="L196" s="238"/>
      <c r="M196" s="238"/>
      <c r="N196" s="239"/>
      <c r="O196"/>
      <c r="P196"/>
      <c r="Q196"/>
    </row>
    <row r="197" spans="1:17" s="24" customFormat="1">
      <c r="A197" s="21" t="s">
        <v>194</v>
      </c>
      <c r="B197" s="81" t="s">
        <v>32</v>
      </c>
      <c r="C197" s="241" t="s">
        <v>250</v>
      </c>
      <c r="D197" s="235"/>
      <c r="E197" s="235"/>
      <c r="F197" s="236"/>
      <c r="G197" s="240" t="s">
        <v>300</v>
      </c>
      <c r="H197" s="238"/>
      <c r="I197" s="238"/>
      <c r="J197" s="238"/>
      <c r="K197" s="238"/>
      <c r="L197" s="238"/>
      <c r="M197" s="238"/>
      <c r="N197" s="239"/>
      <c r="O197"/>
      <c r="P197"/>
      <c r="Q197"/>
    </row>
    <row r="198" spans="1:17" s="24" customFormat="1" ht="12.75">
      <c r="A198" s="50"/>
      <c r="B198" s="51"/>
      <c r="C198" s="52"/>
      <c r="D198" s="52"/>
      <c r="E198" s="48"/>
      <c r="F198" s="48"/>
      <c r="G198" s="48"/>
      <c r="H198" s="48"/>
      <c r="I198" s="48"/>
      <c r="J198" s="48"/>
      <c r="K198" s="48"/>
      <c r="L198" s="48"/>
      <c r="M198" s="48"/>
      <c r="N198" s="49"/>
    </row>
    <row r="199" spans="1:17">
      <c r="A199" s="295" t="s">
        <v>213</v>
      </c>
      <c r="B199" s="295"/>
      <c r="C199" s="295"/>
      <c r="D199" s="295"/>
      <c r="E199" s="295"/>
      <c r="F199" s="295"/>
      <c r="G199" s="295"/>
      <c r="H199" s="295"/>
      <c r="J199" s="34"/>
      <c r="K199" s="34"/>
      <c r="L199" s="34"/>
      <c r="M199" s="34"/>
      <c r="N199" s="35"/>
    </row>
    <row r="200" spans="1:17" s="24" customFormat="1" ht="32.25" customHeight="1">
      <c r="A200" s="261" t="s">
        <v>214</v>
      </c>
      <c r="B200" s="261"/>
      <c r="C200" s="261"/>
      <c r="D200" s="261"/>
      <c r="E200" s="261"/>
      <c r="F200" s="261"/>
      <c r="G200" s="261"/>
      <c r="H200" s="261"/>
      <c r="I200" s="36"/>
      <c r="J200" s="36"/>
      <c r="K200" s="36"/>
      <c r="L200" s="36"/>
      <c r="M200" s="36"/>
      <c r="N200" s="37"/>
    </row>
    <row r="201" spans="1:17" s="24" customFormat="1" ht="76.5">
      <c r="A201" s="38" t="s">
        <v>18</v>
      </c>
      <c r="B201" s="39" t="s">
        <v>19</v>
      </c>
      <c r="C201" s="40" t="s">
        <v>269</v>
      </c>
      <c r="D201" s="83" t="s">
        <v>20</v>
      </c>
      <c r="E201" s="62" t="s">
        <v>267</v>
      </c>
      <c r="F201" s="84" t="s">
        <v>21</v>
      </c>
      <c r="G201" s="85" t="s">
        <v>22</v>
      </c>
      <c r="H201" s="85" t="s">
        <v>23</v>
      </c>
      <c r="I201" s="85" t="s">
        <v>24</v>
      </c>
      <c r="J201" s="85" t="s">
        <v>25</v>
      </c>
      <c r="K201" s="85" t="s">
        <v>91</v>
      </c>
      <c r="L201" s="40" t="s">
        <v>26</v>
      </c>
      <c r="M201" s="40" t="s">
        <v>31</v>
      </c>
      <c r="N201" s="65" t="s">
        <v>44</v>
      </c>
    </row>
    <row r="202" spans="1:17" s="24" customFormat="1" ht="12.75">
      <c r="A202" s="86">
        <v>1</v>
      </c>
      <c r="B202" s="41">
        <v>2</v>
      </c>
      <c r="C202" s="41">
        <v>3</v>
      </c>
      <c r="D202" s="41">
        <v>4</v>
      </c>
      <c r="E202" s="41">
        <v>5</v>
      </c>
      <c r="F202" s="41">
        <v>6</v>
      </c>
      <c r="G202" s="41">
        <v>7</v>
      </c>
      <c r="H202" s="41">
        <v>8</v>
      </c>
      <c r="I202" s="41">
        <v>9</v>
      </c>
      <c r="J202" s="41">
        <v>10</v>
      </c>
      <c r="K202" s="41">
        <v>11</v>
      </c>
      <c r="L202" s="41">
        <v>12</v>
      </c>
      <c r="M202" s="41">
        <v>13</v>
      </c>
      <c r="N202" s="42">
        <v>14</v>
      </c>
    </row>
    <row r="203" spans="1:17" ht="18" customHeight="1" thickBot="1">
      <c r="A203" s="296" t="s">
        <v>215</v>
      </c>
      <c r="B203" s="297"/>
      <c r="C203" s="297"/>
      <c r="D203" s="297"/>
      <c r="E203" s="297"/>
      <c r="F203" s="297"/>
      <c r="G203" s="297"/>
      <c r="H203" s="297"/>
      <c r="I203" s="297"/>
      <c r="J203" s="297"/>
      <c r="K203" s="297"/>
      <c r="L203" s="297"/>
      <c r="M203" s="297"/>
      <c r="N203" s="298"/>
    </row>
    <row r="204" spans="1:17" ht="24.75" thickBot="1">
      <c r="A204" s="192" t="s">
        <v>502</v>
      </c>
      <c r="B204" s="193" t="s">
        <v>501</v>
      </c>
      <c r="C204" s="194"/>
      <c r="D204" s="195" t="s">
        <v>552</v>
      </c>
      <c r="E204" s="195" t="s">
        <v>416</v>
      </c>
      <c r="F204" s="194"/>
      <c r="G204" s="196">
        <v>140</v>
      </c>
      <c r="H204" s="197">
        <v>5</v>
      </c>
      <c r="I204" s="198">
        <f>G205*1.05</f>
        <v>147</v>
      </c>
      <c r="J204" s="201">
        <v>12600</v>
      </c>
      <c r="K204" s="201">
        <v>13230</v>
      </c>
      <c r="L204" s="199" t="s">
        <v>503</v>
      </c>
      <c r="M204" s="194"/>
      <c r="N204" s="200"/>
      <c r="O204" s="146"/>
    </row>
    <row r="205" spans="1:17" s="24" customFormat="1" ht="25.5">
      <c r="A205" s="141" t="s">
        <v>216</v>
      </c>
      <c r="B205" s="147" t="s">
        <v>504</v>
      </c>
      <c r="C205" s="242">
        <f>M205*3</f>
        <v>42000</v>
      </c>
      <c r="D205" s="142" t="s">
        <v>508</v>
      </c>
      <c r="E205" s="161">
        <v>300</v>
      </c>
      <c r="F205" s="244" t="s">
        <v>220</v>
      </c>
      <c r="G205" s="152">
        <v>140</v>
      </c>
      <c r="H205" s="157">
        <v>5</v>
      </c>
      <c r="I205" s="188">
        <f>G205*1.05</f>
        <v>147</v>
      </c>
      <c r="J205" s="181">
        <f>G205*E205</f>
        <v>42000</v>
      </c>
      <c r="K205" s="181">
        <f>J205*1.05</f>
        <v>44100</v>
      </c>
      <c r="L205" s="160" t="s">
        <v>505</v>
      </c>
      <c r="M205" s="250">
        <v>14000</v>
      </c>
      <c r="N205" s="252">
        <f>M205*6</f>
        <v>84000</v>
      </c>
      <c r="O205" s="112"/>
    </row>
    <row r="206" spans="1:17" s="24" customFormat="1" ht="25.5">
      <c r="A206" s="43" t="s">
        <v>303</v>
      </c>
      <c r="B206" s="148" t="s">
        <v>511</v>
      </c>
      <c r="C206" s="242"/>
      <c r="D206" s="45" t="s">
        <v>512</v>
      </c>
      <c r="E206" s="162" t="s">
        <v>366</v>
      </c>
      <c r="F206" s="244"/>
      <c r="G206" s="153">
        <v>180</v>
      </c>
      <c r="H206" s="120">
        <v>5</v>
      </c>
      <c r="I206" s="186">
        <f t="shared" ref="I206:I228" si="11">G206*1.05</f>
        <v>189</v>
      </c>
      <c r="J206" s="181">
        <f t="shared" ref="J206:J228" si="12">G206*E206</f>
        <v>4320</v>
      </c>
      <c r="K206" s="181">
        <f t="shared" ref="K206:K228" si="13">J206*1.05</f>
        <v>4536</v>
      </c>
      <c r="L206" s="166" t="s">
        <v>513</v>
      </c>
      <c r="M206" s="250"/>
      <c r="N206" s="252"/>
      <c r="O206" s="112"/>
    </row>
    <row r="207" spans="1:17" s="24" customFormat="1" ht="25.5">
      <c r="A207" s="43" t="s">
        <v>301</v>
      </c>
      <c r="B207" s="148" t="s">
        <v>516</v>
      </c>
      <c r="C207" s="242"/>
      <c r="D207" s="45" t="s">
        <v>512</v>
      </c>
      <c r="E207" s="162" t="s">
        <v>361</v>
      </c>
      <c r="F207" s="244"/>
      <c r="G207" s="153">
        <v>160</v>
      </c>
      <c r="H207" s="120">
        <v>5</v>
      </c>
      <c r="I207" s="186">
        <f t="shared" si="11"/>
        <v>168</v>
      </c>
      <c r="J207" s="181">
        <f t="shared" si="12"/>
        <v>12960</v>
      </c>
      <c r="K207" s="181">
        <f t="shared" si="13"/>
        <v>13608</v>
      </c>
      <c r="L207" s="166" t="s">
        <v>517</v>
      </c>
      <c r="M207" s="250"/>
      <c r="N207" s="252"/>
      <c r="O207" s="112"/>
    </row>
    <row r="208" spans="1:17" s="24" customFormat="1" ht="26.25" thickBot="1">
      <c r="A208" s="144" t="s">
        <v>302</v>
      </c>
      <c r="B208" s="149" t="s">
        <v>518</v>
      </c>
      <c r="C208" s="243"/>
      <c r="D208" s="110" t="s">
        <v>519</v>
      </c>
      <c r="E208" s="163" t="s">
        <v>380</v>
      </c>
      <c r="F208" s="245"/>
      <c r="G208" s="154">
        <v>180</v>
      </c>
      <c r="H208" s="121">
        <v>5</v>
      </c>
      <c r="I208" s="190">
        <f t="shared" si="11"/>
        <v>189</v>
      </c>
      <c r="J208" s="198">
        <f t="shared" si="12"/>
        <v>4860</v>
      </c>
      <c r="K208" s="183">
        <f t="shared" si="13"/>
        <v>5103</v>
      </c>
      <c r="L208" s="167" t="s">
        <v>520</v>
      </c>
      <c r="M208" s="251"/>
      <c r="N208" s="253"/>
      <c r="O208" s="112"/>
    </row>
    <row r="209" spans="1:15" s="24" customFormat="1" ht="15" customHeight="1">
      <c r="A209" s="173" t="s">
        <v>217</v>
      </c>
      <c r="B209" s="174" t="s">
        <v>504</v>
      </c>
      <c r="C209" s="246">
        <f t="shared" ref="C209:C215" si="14">M209*3</f>
        <v>72000</v>
      </c>
      <c r="D209" s="109"/>
      <c r="E209" s="164"/>
      <c r="F209" s="247" t="s">
        <v>221</v>
      </c>
      <c r="G209" s="155"/>
      <c r="H209" s="157">
        <v>5</v>
      </c>
      <c r="I209" s="189"/>
      <c r="J209" s="184"/>
      <c r="K209" s="181"/>
      <c r="L209" s="168"/>
      <c r="M209" s="254">
        <v>24000</v>
      </c>
      <c r="N209" s="254">
        <f>M209*6</f>
        <v>144000</v>
      </c>
    </row>
    <row r="210" spans="1:15" s="24" customFormat="1" ht="15" customHeight="1">
      <c r="A210" s="111" t="s">
        <v>304</v>
      </c>
      <c r="B210" s="148" t="s">
        <v>511</v>
      </c>
      <c r="C210" s="242"/>
      <c r="D210" s="45"/>
      <c r="E210" s="162"/>
      <c r="F210" s="248"/>
      <c r="G210" s="153"/>
      <c r="H210" s="120">
        <v>5</v>
      </c>
      <c r="I210" s="186"/>
      <c r="J210" s="181"/>
      <c r="K210" s="181"/>
      <c r="L210" s="169"/>
      <c r="M210" s="250"/>
      <c r="N210" s="250"/>
    </row>
    <row r="211" spans="1:15" s="24" customFormat="1" ht="15" customHeight="1">
      <c r="A211" s="111" t="s">
        <v>305</v>
      </c>
      <c r="B211" s="119" t="s">
        <v>516</v>
      </c>
      <c r="C211" s="242"/>
      <c r="D211" s="45"/>
      <c r="E211" s="162"/>
      <c r="F211" s="248"/>
      <c r="G211" s="153"/>
      <c r="H211" s="120">
        <v>5</v>
      </c>
      <c r="I211" s="186"/>
      <c r="J211" s="181"/>
      <c r="K211" s="181"/>
      <c r="L211" s="169"/>
      <c r="M211" s="250"/>
      <c r="N211" s="250"/>
    </row>
    <row r="212" spans="1:15" s="24" customFormat="1" ht="15" customHeight="1">
      <c r="A212" s="111" t="s">
        <v>306</v>
      </c>
      <c r="B212" s="119" t="s">
        <v>518</v>
      </c>
      <c r="C212" s="242"/>
      <c r="D212" s="45"/>
      <c r="E212" s="162"/>
      <c r="F212" s="248"/>
      <c r="G212" s="153"/>
      <c r="H212" s="120">
        <v>5</v>
      </c>
      <c r="I212" s="186"/>
      <c r="J212" s="181"/>
      <c r="K212" s="181"/>
      <c r="L212" s="169"/>
      <c r="M212" s="250"/>
      <c r="N212" s="250"/>
    </row>
    <row r="213" spans="1:15" s="24" customFormat="1" ht="25.5">
      <c r="A213" s="43" t="s">
        <v>307</v>
      </c>
      <c r="B213" s="171" t="s">
        <v>524</v>
      </c>
      <c r="C213" s="242"/>
      <c r="D213" s="45" t="s">
        <v>512</v>
      </c>
      <c r="E213" s="162" t="s">
        <v>525</v>
      </c>
      <c r="F213" s="248"/>
      <c r="G213" s="153">
        <v>280</v>
      </c>
      <c r="H213" s="120">
        <v>5</v>
      </c>
      <c r="I213" s="186">
        <f t="shared" si="11"/>
        <v>294</v>
      </c>
      <c r="J213" s="181">
        <f t="shared" si="12"/>
        <v>9240</v>
      </c>
      <c r="K213" s="181">
        <f t="shared" si="13"/>
        <v>9702</v>
      </c>
      <c r="L213" s="180" t="s">
        <v>526</v>
      </c>
      <c r="M213" s="250"/>
      <c r="N213" s="250"/>
    </row>
    <row r="214" spans="1:15" s="24" customFormat="1" ht="26.25" thickBot="1">
      <c r="A214" s="145" t="s">
        <v>308</v>
      </c>
      <c r="B214" s="172" t="s">
        <v>521</v>
      </c>
      <c r="C214" s="243"/>
      <c r="D214" s="110" t="s">
        <v>522</v>
      </c>
      <c r="E214" s="163" t="s">
        <v>366</v>
      </c>
      <c r="F214" s="249"/>
      <c r="G214" s="154">
        <v>580</v>
      </c>
      <c r="H214" s="159">
        <v>5</v>
      </c>
      <c r="I214" s="191">
        <f t="shared" si="11"/>
        <v>609</v>
      </c>
      <c r="J214" s="183">
        <f t="shared" si="12"/>
        <v>13920</v>
      </c>
      <c r="K214" s="198">
        <f t="shared" si="13"/>
        <v>14616</v>
      </c>
      <c r="L214" s="167" t="s">
        <v>523</v>
      </c>
      <c r="M214" s="251"/>
      <c r="N214" s="251"/>
    </row>
    <row r="215" spans="1:15" s="24" customFormat="1" ht="15" customHeight="1">
      <c r="A215" s="143" t="s">
        <v>218</v>
      </c>
      <c r="B215" s="175" t="s">
        <v>504</v>
      </c>
      <c r="C215" s="246">
        <f t="shared" si="14"/>
        <v>1800</v>
      </c>
      <c r="D215" s="109"/>
      <c r="E215" s="164"/>
      <c r="F215" s="247" t="s">
        <v>222</v>
      </c>
      <c r="G215" s="155"/>
      <c r="H215" s="158">
        <v>5</v>
      </c>
      <c r="I215" s="188"/>
      <c r="J215" s="181"/>
      <c r="K215" s="184"/>
      <c r="L215" s="170"/>
      <c r="M215" s="254">
        <v>600</v>
      </c>
      <c r="N215" s="254">
        <f>M215*6</f>
        <v>3600</v>
      </c>
      <c r="O215" s="113"/>
    </row>
    <row r="216" spans="1:15" s="24" customFormat="1" ht="15" customHeight="1">
      <c r="A216" s="111" t="s">
        <v>309</v>
      </c>
      <c r="B216" s="148" t="s">
        <v>511</v>
      </c>
      <c r="C216" s="242"/>
      <c r="D216" s="45"/>
      <c r="E216" s="162"/>
      <c r="F216" s="248"/>
      <c r="G216" s="153"/>
      <c r="H216" s="120">
        <v>5</v>
      </c>
      <c r="I216" s="186"/>
      <c r="J216" s="181"/>
      <c r="K216" s="181"/>
      <c r="L216" s="169"/>
      <c r="M216" s="250"/>
      <c r="N216" s="250"/>
      <c r="O216" s="113"/>
    </row>
    <row r="217" spans="1:15" s="24" customFormat="1" ht="15" customHeight="1">
      <c r="A217" s="111" t="s">
        <v>310</v>
      </c>
      <c r="B217" s="119" t="s">
        <v>516</v>
      </c>
      <c r="C217" s="242"/>
      <c r="D217" s="45"/>
      <c r="E217" s="162"/>
      <c r="F217" s="248"/>
      <c r="G217" s="153"/>
      <c r="H217" s="120">
        <v>5</v>
      </c>
      <c r="I217" s="186"/>
      <c r="J217" s="181"/>
      <c r="K217" s="181"/>
      <c r="L217" s="169"/>
      <c r="M217" s="250"/>
      <c r="N217" s="250"/>
      <c r="O217" s="113"/>
    </row>
    <row r="218" spans="1:15" s="24" customFormat="1" ht="15" customHeight="1">
      <c r="A218" s="111" t="s">
        <v>311</v>
      </c>
      <c r="B218" s="178" t="s">
        <v>518</v>
      </c>
      <c r="C218" s="242"/>
      <c r="D218" s="45"/>
      <c r="E218" s="162"/>
      <c r="F218" s="248"/>
      <c r="G218" s="153"/>
      <c r="H218" s="120">
        <v>5</v>
      </c>
      <c r="I218" s="186"/>
      <c r="J218" s="181"/>
      <c r="K218" s="181"/>
      <c r="L218" s="169"/>
      <c r="M218" s="250"/>
      <c r="N218" s="250"/>
      <c r="O218" s="113"/>
    </row>
    <row r="219" spans="1:15" s="24" customFormat="1" ht="15" customHeight="1">
      <c r="A219" s="43" t="s">
        <v>312</v>
      </c>
      <c r="B219" s="119" t="s">
        <v>524</v>
      </c>
      <c r="C219" s="242"/>
      <c r="D219" s="45"/>
      <c r="E219" s="162"/>
      <c r="F219" s="248"/>
      <c r="G219" s="153"/>
      <c r="H219" s="120">
        <v>5</v>
      </c>
      <c r="I219" s="186"/>
      <c r="J219" s="181"/>
      <c r="K219" s="181"/>
      <c r="L219" s="169"/>
      <c r="M219" s="250"/>
      <c r="N219" s="250"/>
      <c r="O219" s="113"/>
    </row>
    <row r="220" spans="1:15" s="24" customFormat="1" ht="15" customHeight="1">
      <c r="A220" s="111" t="s">
        <v>313</v>
      </c>
      <c r="B220" s="119" t="s">
        <v>521</v>
      </c>
      <c r="C220" s="242"/>
      <c r="D220" s="45"/>
      <c r="E220" s="162"/>
      <c r="F220" s="248"/>
      <c r="G220" s="153"/>
      <c r="H220" s="120">
        <v>5</v>
      </c>
      <c r="I220" s="186"/>
      <c r="J220" s="181"/>
      <c r="K220" s="181"/>
      <c r="L220" s="169"/>
      <c r="M220" s="250"/>
      <c r="N220" s="250"/>
      <c r="O220" s="113"/>
    </row>
    <row r="221" spans="1:15" s="24" customFormat="1" ht="25.5">
      <c r="A221" s="111" t="s">
        <v>314</v>
      </c>
      <c r="B221" s="119" t="s">
        <v>527</v>
      </c>
      <c r="C221" s="242"/>
      <c r="D221" s="45" t="s">
        <v>509</v>
      </c>
      <c r="E221" s="162" t="s">
        <v>409</v>
      </c>
      <c r="F221" s="248"/>
      <c r="G221" s="153">
        <v>220</v>
      </c>
      <c r="H221" s="120">
        <v>5</v>
      </c>
      <c r="I221" s="186">
        <f t="shared" si="11"/>
        <v>231</v>
      </c>
      <c r="J221" s="181">
        <f t="shared" si="12"/>
        <v>1320</v>
      </c>
      <c r="K221" s="181">
        <f t="shared" si="13"/>
        <v>1386</v>
      </c>
      <c r="L221" s="180" t="s">
        <v>528</v>
      </c>
      <c r="M221" s="250"/>
      <c r="N221" s="250"/>
    </row>
    <row r="222" spans="1:15" s="24" customFormat="1" ht="26.25" thickBot="1">
      <c r="A222" s="177" t="s">
        <v>315</v>
      </c>
      <c r="B222" s="176" t="s">
        <v>506</v>
      </c>
      <c r="C222" s="243"/>
      <c r="D222" s="45" t="s">
        <v>507</v>
      </c>
      <c r="E222" s="163" t="s">
        <v>360</v>
      </c>
      <c r="F222" s="249"/>
      <c r="G222" s="154">
        <v>150</v>
      </c>
      <c r="H222" s="121">
        <v>5</v>
      </c>
      <c r="I222" s="191">
        <f t="shared" si="11"/>
        <v>157.5</v>
      </c>
      <c r="J222" s="198">
        <f t="shared" si="12"/>
        <v>1350</v>
      </c>
      <c r="K222" s="183">
        <f t="shared" si="13"/>
        <v>1417.5</v>
      </c>
      <c r="L222" s="167" t="s">
        <v>514</v>
      </c>
      <c r="M222" s="251"/>
      <c r="N222" s="251"/>
    </row>
    <row r="223" spans="1:15" s="24" customFormat="1" ht="15" customHeight="1">
      <c r="A223" s="173" t="s">
        <v>219</v>
      </c>
      <c r="B223" s="174" t="s">
        <v>504</v>
      </c>
      <c r="C223" s="246">
        <f t="shared" ref="C223" si="15">M223*3</f>
        <v>1800</v>
      </c>
      <c r="D223" s="109"/>
      <c r="E223" s="164"/>
      <c r="F223" s="247" t="s">
        <v>223</v>
      </c>
      <c r="G223" s="155"/>
      <c r="H223" s="157">
        <v>5</v>
      </c>
      <c r="I223" s="188"/>
      <c r="J223" s="184"/>
      <c r="K223" s="181"/>
      <c r="L223" s="151"/>
      <c r="M223" s="254">
        <v>600</v>
      </c>
      <c r="N223" s="254">
        <f>M223*6</f>
        <v>3600</v>
      </c>
      <c r="O223" s="113"/>
    </row>
    <row r="224" spans="1:15" s="24" customFormat="1" ht="15" customHeight="1">
      <c r="A224" s="111" t="s">
        <v>316</v>
      </c>
      <c r="B224" s="148" t="s">
        <v>511</v>
      </c>
      <c r="C224" s="242"/>
      <c r="D224" s="45"/>
      <c r="E224" s="162"/>
      <c r="F224" s="248"/>
      <c r="G224" s="153"/>
      <c r="H224" s="120">
        <v>5</v>
      </c>
      <c r="I224" s="186"/>
      <c r="J224" s="181"/>
      <c r="K224" s="181"/>
      <c r="L224" s="150"/>
      <c r="M224" s="250"/>
      <c r="N224" s="250"/>
      <c r="O224" s="113"/>
    </row>
    <row r="225" spans="1:17" s="24" customFormat="1" ht="15" customHeight="1">
      <c r="A225" s="111" t="s">
        <v>317</v>
      </c>
      <c r="B225" s="119" t="s">
        <v>516</v>
      </c>
      <c r="C225" s="242"/>
      <c r="D225" s="45"/>
      <c r="E225" s="162"/>
      <c r="F225" s="248"/>
      <c r="G225" s="153"/>
      <c r="H225" s="120">
        <v>5</v>
      </c>
      <c r="I225" s="186"/>
      <c r="J225" s="181"/>
      <c r="K225" s="181"/>
      <c r="L225" s="150"/>
      <c r="M225" s="250"/>
      <c r="N225" s="250"/>
      <c r="O225" s="113"/>
    </row>
    <row r="226" spans="1:17" s="24" customFormat="1" ht="15" customHeight="1">
      <c r="A226" s="111" t="s">
        <v>318</v>
      </c>
      <c r="B226" s="178" t="s">
        <v>518</v>
      </c>
      <c r="C226" s="242"/>
      <c r="D226" s="45"/>
      <c r="E226" s="162"/>
      <c r="F226" s="248"/>
      <c r="G226" s="153"/>
      <c r="H226" s="120">
        <v>5</v>
      </c>
      <c r="I226" s="186"/>
      <c r="J226" s="181"/>
      <c r="K226" s="181"/>
      <c r="L226" s="150"/>
      <c r="M226" s="250"/>
      <c r="N226" s="250"/>
    </row>
    <row r="227" spans="1:17" s="24" customFormat="1" ht="15" customHeight="1">
      <c r="A227" s="43" t="s">
        <v>319</v>
      </c>
      <c r="B227" s="179" t="s">
        <v>506</v>
      </c>
      <c r="C227" s="242"/>
      <c r="D227" s="45"/>
      <c r="E227" s="162"/>
      <c r="F227" s="248"/>
      <c r="G227" s="153"/>
      <c r="H227" s="120">
        <v>5</v>
      </c>
      <c r="I227" s="186"/>
      <c r="J227" s="181"/>
      <c r="K227" s="181"/>
      <c r="L227" s="150"/>
      <c r="M227" s="250"/>
      <c r="N227" s="250"/>
    </row>
    <row r="228" spans="1:17" s="24" customFormat="1" ht="26.25" thickBot="1">
      <c r="A228" s="144" t="s">
        <v>320</v>
      </c>
      <c r="B228" s="202" t="s">
        <v>510</v>
      </c>
      <c r="C228" s="242"/>
      <c r="D228" s="140" t="s">
        <v>509</v>
      </c>
      <c r="E228" s="165" t="s">
        <v>409</v>
      </c>
      <c r="F228" s="248"/>
      <c r="G228" s="156">
        <v>220</v>
      </c>
      <c r="H228" s="121">
        <v>5</v>
      </c>
      <c r="I228" s="191">
        <f t="shared" si="11"/>
        <v>231</v>
      </c>
      <c r="J228" s="185">
        <f t="shared" si="12"/>
        <v>1320</v>
      </c>
      <c r="K228" s="181">
        <f t="shared" si="13"/>
        <v>1386</v>
      </c>
      <c r="L228" s="167" t="s">
        <v>515</v>
      </c>
      <c r="M228" s="250"/>
      <c r="N228" s="251"/>
    </row>
    <row r="229" spans="1:17" s="24" customFormat="1" ht="25.5">
      <c r="A229" s="206" t="s">
        <v>224</v>
      </c>
      <c r="B229" s="207" t="s">
        <v>531</v>
      </c>
      <c r="C229" s="208"/>
      <c r="D229" s="109" t="s">
        <v>534</v>
      </c>
      <c r="E229" s="209" t="s">
        <v>535</v>
      </c>
      <c r="F229" s="210"/>
      <c r="G229" s="184">
        <v>64</v>
      </c>
      <c r="H229" s="157">
        <v>5</v>
      </c>
      <c r="I229" s="219">
        <f>G229*1.05</f>
        <v>67.2</v>
      </c>
      <c r="J229" s="187">
        <f>G229*E229</f>
        <v>4992</v>
      </c>
      <c r="K229" s="187">
        <f>J229*1.05</f>
        <v>5241.6000000000004</v>
      </c>
      <c r="L229" s="160" t="s">
        <v>537</v>
      </c>
      <c r="M229" s="109"/>
      <c r="N229" s="142"/>
    </row>
    <row r="230" spans="1:17" s="24" customFormat="1" ht="25.5">
      <c r="A230" s="211" t="s">
        <v>529</v>
      </c>
      <c r="B230" s="119" t="s">
        <v>532</v>
      </c>
      <c r="C230" s="203"/>
      <c r="D230" s="45" t="s">
        <v>534</v>
      </c>
      <c r="E230" s="204" t="s">
        <v>536</v>
      </c>
      <c r="F230" s="205"/>
      <c r="G230" s="182">
        <v>64</v>
      </c>
      <c r="H230" s="120">
        <v>5</v>
      </c>
      <c r="I230" s="186">
        <f t="shared" ref="I230:I231" si="16">G230*1.05</f>
        <v>67.2</v>
      </c>
      <c r="J230" s="185">
        <f t="shared" ref="J230:J231" si="17">G230*E230</f>
        <v>9984</v>
      </c>
      <c r="K230" s="185">
        <f t="shared" ref="K230:K232" si="18">J230*1.05</f>
        <v>10483.200000000001</v>
      </c>
      <c r="L230" s="160" t="s">
        <v>538</v>
      </c>
      <c r="M230" s="45"/>
      <c r="N230" s="45"/>
    </row>
    <row r="231" spans="1:17" s="24" customFormat="1" ht="26.25" thickBot="1">
      <c r="A231" s="212" t="s">
        <v>530</v>
      </c>
      <c r="B231" s="202" t="s">
        <v>533</v>
      </c>
      <c r="C231" s="213"/>
      <c r="D231" s="140" t="s">
        <v>534</v>
      </c>
      <c r="E231" s="214" t="s">
        <v>535</v>
      </c>
      <c r="F231" s="215"/>
      <c r="G231" s="185">
        <v>64</v>
      </c>
      <c r="H231" s="121">
        <v>5</v>
      </c>
      <c r="I231" s="189">
        <f t="shared" si="16"/>
        <v>67.2</v>
      </c>
      <c r="J231" s="185">
        <f t="shared" si="17"/>
        <v>4992</v>
      </c>
      <c r="K231" s="185">
        <f t="shared" si="18"/>
        <v>5241.6000000000004</v>
      </c>
      <c r="L231" s="217" t="s">
        <v>539</v>
      </c>
      <c r="M231" s="140"/>
      <c r="N231" s="110"/>
    </row>
    <row r="232" spans="1:17" s="24" customFormat="1" ht="12.75">
      <c r="A232" s="299" t="s">
        <v>271</v>
      </c>
      <c r="B232" s="300"/>
      <c r="C232" s="300"/>
      <c r="D232" s="300"/>
      <c r="E232" s="300"/>
      <c r="F232" s="300"/>
      <c r="G232" s="300"/>
      <c r="H232" s="300"/>
      <c r="I232" s="300"/>
      <c r="J232" s="220">
        <f>SUM(J204:J231)</f>
        <v>123858</v>
      </c>
      <c r="K232" s="220">
        <f t="shared" si="18"/>
        <v>130050.90000000001</v>
      </c>
      <c r="L232" s="218"/>
      <c r="M232" s="216"/>
      <c r="N232" s="49"/>
      <c r="O232" s="227"/>
    </row>
    <row r="233" spans="1:17" s="24" customFormat="1">
      <c r="A233" s="21" t="s">
        <v>587</v>
      </c>
      <c r="B233" s="255" t="s">
        <v>248</v>
      </c>
      <c r="C233" s="256"/>
      <c r="D233" s="256"/>
      <c r="E233" s="256"/>
      <c r="F233" s="256"/>
      <c r="G233" s="256"/>
      <c r="H233" s="256"/>
      <c r="I233" s="256"/>
      <c r="J233" s="256"/>
      <c r="K233" s="256"/>
      <c r="L233" s="257"/>
      <c r="M233" s="257"/>
      <c r="N233" s="257"/>
      <c r="O233" s="30"/>
      <c r="P233"/>
      <c r="Q233"/>
    </row>
    <row r="234" spans="1:17" s="24" customFormat="1">
      <c r="A234" s="21"/>
      <c r="B234" s="258" t="s">
        <v>290</v>
      </c>
      <c r="C234" s="259"/>
      <c r="D234" s="259"/>
      <c r="E234" s="259"/>
      <c r="F234" s="259"/>
      <c r="G234" s="259"/>
      <c r="H234" s="259"/>
      <c r="I234" s="259"/>
      <c r="J234" s="259"/>
      <c r="K234" s="259"/>
      <c r="L234" s="259"/>
      <c r="M234" s="259"/>
      <c r="N234" s="260"/>
      <c r="O234"/>
      <c r="P234"/>
      <c r="Q234"/>
    </row>
    <row r="235" spans="1:17" s="24" customFormat="1">
      <c r="A235" s="21"/>
      <c r="B235" s="80" t="s">
        <v>143</v>
      </c>
      <c r="C235" s="267" t="s">
        <v>28</v>
      </c>
      <c r="D235" s="267"/>
      <c r="E235" s="267"/>
      <c r="F235" s="267"/>
      <c r="G235" s="268" t="s">
        <v>144</v>
      </c>
      <c r="H235" s="269"/>
      <c r="I235" s="269"/>
      <c r="J235" s="269"/>
      <c r="K235" s="269"/>
      <c r="L235" s="269"/>
      <c r="M235" s="269"/>
      <c r="N235" s="270"/>
      <c r="O235"/>
      <c r="P235"/>
      <c r="Q235"/>
    </row>
    <row r="236" spans="1:17" s="24" customFormat="1" ht="25.5">
      <c r="A236" s="79" t="s">
        <v>588</v>
      </c>
      <c r="B236" s="68" t="s">
        <v>225</v>
      </c>
      <c r="C236" s="235" t="s">
        <v>272</v>
      </c>
      <c r="D236" s="235"/>
      <c r="E236" s="235"/>
      <c r="F236" s="236"/>
      <c r="G236" s="240" t="s">
        <v>291</v>
      </c>
      <c r="H236" s="238"/>
      <c r="I236" s="238"/>
      <c r="J236" s="238"/>
      <c r="K236" s="238"/>
      <c r="L236" s="238"/>
      <c r="M236" s="238"/>
      <c r="N236" s="239"/>
      <c r="O236"/>
      <c r="P236"/>
      <c r="Q236"/>
    </row>
    <row r="237" spans="1:17" s="24" customFormat="1" ht="92.25" customHeight="1">
      <c r="A237" s="79" t="s">
        <v>589</v>
      </c>
      <c r="B237" s="76" t="s">
        <v>226</v>
      </c>
      <c r="C237" s="235" t="s">
        <v>234</v>
      </c>
      <c r="D237" s="235"/>
      <c r="E237" s="235"/>
      <c r="F237" s="236"/>
      <c r="G237" s="240" t="s">
        <v>292</v>
      </c>
      <c r="H237" s="238"/>
      <c r="I237" s="238"/>
      <c r="J237" s="238"/>
      <c r="K237" s="238"/>
      <c r="L237" s="238"/>
      <c r="M237" s="238"/>
      <c r="N237" s="239"/>
      <c r="O237"/>
      <c r="P237"/>
      <c r="Q237"/>
    </row>
    <row r="238" spans="1:17" s="24" customFormat="1">
      <c r="A238" s="79" t="s">
        <v>590</v>
      </c>
      <c r="B238" s="76" t="s">
        <v>148</v>
      </c>
      <c r="C238" s="235" t="s">
        <v>235</v>
      </c>
      <c r="D238" s="235"/>
      <c r="E238" s="235"/>
      <c r="F238" s="236"/>
      <c r="G238" s="240" t="s">
        <v>293</v>
      </c>
      <c r="H238" s="238"/>
      <c r="I238" s="238"/>
      <c r="J238" s="238"/>
      <c r="K238" s="238"/>
      <c r="L238" s="238"/>
      <c r="M238" s="238"/>
      <c r="N238" s="239"/>
      <c r="O238"/>
      <c r="P238"/>
      <c r="Q238"/>
    </row>
    <row r="239" spans="1:17" s="24" customFormat="1">
      <c r="A239" s="79" t="s">
        <v>591</v>
      </c>
      <c r="B239" s="76" t="s">
        <v>227</v>
      </c>
      <c r="C239" s="235" t="s">
        <v>236</v>
      </c>
      <c r="D239" s="235"/>
      <c r="E239" s="235"/>
      <c r="F239" s="236"/>
      <c r="G239" s="240" t="s">
        <v>553</v>
      </c>
      <c r="H239" s="238"/>
      <c r="I239" s="238"/>
      <c r="J239" s="238"/>
      <c r="K239" s="238"/>
      <c r="L239" s="238"/>
      <c r="M239" s="238"/>
      <c r="N239" s="239"/>
      <c r="O239"/>
      <c r="P239"/>
      <c r="Q239"/>
    </row>
    <row r="240" spans="1:17" s="24" customFormat="1" ht="39.75" customHeight="1">
      <c r="A240" s="79" t="s">
        <v>592</v>
      </c>
      <c r="B240" s="76" t="s">
        <v>228</v>
      </c>
      <c r="C240" s="235" t="s">
        <v>237</v>
      </c>
      <c r="D240" s="235"/>
      <c r="E240" s="235"/>
      <c r="F240" s="236"/>
      <c r="G240" s="240" t="s">
        <v>554</v>
      </c>
      <c r="H240" s="238"/>
      <c r="I240" s="238"/>
      <c r="J240" s="238"/>
      <c r="K240" s="238"/>
      <c r="L240" s="238"/>
      <c r="M240" s="238"/>
      <c r="N240" s="239"/>
      <c r="O240"/>
      <c r="P240"/>
      <c r="Q240"/>
    </row>
    <row r="241" spans="1:17" s="24" customFormat="1" ht="25.5">
      <c r="A241" s="79" t="s">
        <v>593</v>
      </c>
      <c r="B241" s="76" t="s">
        <v>229</v>
      </c>
      <c r="C241" s="235" t="s">
        <v>238</v>
      </c>
      <c r="D241" s="235"/>
      <c r="E241" s="235"/>
      <c r="F241" s="236"/>
      <c r="G241" s="240" t="s">
        <v>294</v>
      </c>
      <c r="H241" s="238"/>
      <c r="I241" s="238"/>
      <c r="J241" s="238"/>
      <c r="K241" s="238"/>
      <c r="L241" s="238"/>
      <c r="M241" s="238"/>
      <c r="N241" s="239"/>
      <c r="O241"/>
      <c r="P241"/>
      <c r="Q241"/>
    </row>
    <row r="242" spans="1:17" s="24" customFormat="1" ht="41.25" customHeight="1">
      <c r="A242" s="79" t="s">
        <v>594</v>
      </c>
      <c r="B242" s="68" t="s">
        <v>230</v>
      </c>
      <c r="C242" s="235" t="s">
        <v>287</v>
      </c>
      <c r="D242" s="235"/>
      <c r="E242" s="235"/>
      <c r="F242" s="236"/>
      <c r="G242" s="237" t="s">
        <v>555</v>
      </c>
      <c r="H242" s="238"/>
      <c r="I242" s="238"/>
      <c r="J242" s="238"/>
      <c r="K242" s="238"/>
      <c r="L242" s="238"/>
      <c r="M242" s="238"/>
      <c r="N242" s="239"/>
      <c r="O242"/>
      <c r="P242"/>
      <c r="Q242"/>
    </row>
    <row r="243" spans="1:17" s="24" customFormat="1">
      <c r="A243" s="79" t="s">
        <v>595</v>
      </c>
      <c r="B243" s="68" t="s">
        <v>231</v>
      </c>
      <c r="C243" s="235" t="s">
        <v>239</v>
      </c>
      <c r="D243" s="235"/>
      <c r="E243" s="235"/>
      <c r="F243" s="236"/>
      <c r="G243" s="240" t="s">
        <v>556</v>
      </c>
      <c r="H243" s="238"/>
      <c r="I243" s="238"/>
      <c r="J243" s="238"/>
      <c r="K243" s="238"/>
      <c r="L243" s="238"/>
      <c r="M243" s="238"/>
      <c r="N243" s="239"/>
      <c r="O243"/>
      <c r="P243"/>
      <c r="Q243"/>
    </row>
    <row r="244" spans="1:17" s="24" customFormat="1">
      <c r="A244" s="79" t="s">
        <v>596</v>
      </c>
      <c r="B244" s="68" t="s">
        <v>232</v>
      </c>
      <c r="C244" s="235" t="s">
        <v>240</v>
      </c>
      <c r="D244" s="235"/>
      <c r="E244" s="235"/>
      <c r="F244" s="236"/>
      <c r="G244" s="273" t="s">
        <v>557</v>
      </c>
      <c r="H244" s="274"/>
      <c r="I244" s="274"/>
      <c r="J244" s="274"/>
      <c r="K244" s="274"/>
      <c r="L244" s="274"/>
      <c r="M244" s="274"/>
      <c r="N244" s="275"/>
      <c r="O244"/>
      <c r="P244"/>
      <c r="Q244"/>
    </row>
    <row r="245" spans="1:17" s="24" customFormat="1" ht="52.5" customHeight="1">
      <c r="A245" s="79" t="s">
        <v>597</v>
      </c>
      <c r="B245" s="68" t="s">
        <v>233</v>
      </c>
      <c r="C245" s="235" t="s">
        <v>241</v>
      </c>
      <c r="D245" s="235"/>
      <c r="E245" s="235"/>
      <c r="F245" s="236"/>
      <c r="G245" s="240" t="s">
        <v>558</v>
      </c>
      <c r="H245" s="238"/>
      <c r="I245" s="238"/>
      <c r="J245" s="238"/>
      <c r="K245" s="238"/>
      <c r="L245" s="238"/>
      <c r="M245" s="238"/>
      <c r="N245" s="239"/>
      <c r="O245"/>
      <c r="P245"/>
      <c r="Q245"/>
    </row>
    <row r="246" spans="1:17" s="24" customFormat="1">
      <c r="A246" s="21" t="s">
        <v>598</v>
      </c>
      <c r="B246" s="81" t="s">
        <v>32</v>
      </c>
      <c r="C246" s="241" t="s">
        <v>250</v>
      </c>
      <c r="D246" s="235"/>
      <c r="E246" s="235"/>
      <c r="F246" s="236"/>
      <c r="G246" s="240" t="s">
        <v>300</v>
      </c>
      <c r="H246" s="238"/>
      <c r="I246" s="238"/>
      <c r="J246" s="238"/>
      <c r="K246" s="238"/>
      <c r="L246" s="238"/>
      <c r="M246" s="238"/>
      <c r="N246" s="239"/>
      <c r="O246"/>
      <c r="P246"/>
      <c r="Q246"/>
    </row>
    <row r="247" spans="1:17" s="24" customFormat="1">
      <c r="A247" s="221"/>
      <c r="B247" s="222"/>
      <c r="C247" s="223"/>
      <c r="D247" s="223"/>
      <c r="E247" s="223"/>
      <c r="F247" s="223"/>
      <c r="G247" s="87"/>
      <c r="H247" s="87"/>
      <c r="I247" s="87"/>
      <c r="J247" s="87"/>
      <c r="K247" s="87"/>
      <c r="L247" s="87"/>
      <c r="M247" s="87"/>
      <c r="N247" s="87"/>
      <c r="O247"/>
      <c r="P247"/>
      <c r="Q247"/>
    </row>
    <row r="248" spans="1:17" s="24" customFormat="1" ht="12.75">
      <c r="A248" s="50"/>
      <c r="B248" s="51"/>
      <c r="C248" s="52"/>
      <c r="D248" s="52"/>
      <c r="E248" s="48"/>
      <c r="F248" s="48"/>
      <c r="G248" s="48"/>
      <c r="H248" s="48"/>
      <c r="I248" s="48"/>
      <c r="J248" s="48"/>
      <c r="K248" s="48"/>
      <c r="L248" s="48"/>
      <c r="M248" s="48"/>
      <c r="N248" s="49"/>
    </row>
    <row r="249" spans="1:17" s="88" customFormat="1">
      <c r="B249" s="91" t="s">
        <v>253</v>
      </c>
      <c r="C249" s="90"/>
      <c r="D249" s="90"/>
    </row>
    <row r="250" spans="1:17" s="88" customFormat="1" ht="27.75" customHeight="1">
      <c r="B250" s="232" t="s">
        <v>207</v>
      </c>
      <c r="C250" s="232"/>
      <c r="D250" s="232"/>
      <c r="E250" s="232"/>
      <c r="F250" s="232"/>
      <c r="G250" s="232"/>
      <c r="H250" s="232"/>
      <c r="I250" s="232"/>
      <c r="J250" s="232"/>
      <c r="K250" s="232"/>
      <c r="L250" s="232"/>
      <c r="M250" s="232"/>
      <c r="N250" s="232"/>
    </row>
    <row r="251" spans="1:17" s="88" customFormat="1" ht="42" customHeight="1">
      <c r="B251" s="232" t="s">
        <v>208</v>
      </c>
      <c r="C251" s="232"/>
      <c r="D251" s="232"/>
      <c r="E251" s="232"/>
      <c r="F251" s="232"/>
      <c r="G251" s="232"/>
      <c r="H251" s="232"/>
      <c r="I251" s="232"/>
      <c r="J251" s="232"/>
      <c r="K251" s="232"/>
      <c r="L251" s="232"/>
      <c r="M251" s="232"/>
      <c r="N251" s="232"/>
    </row>
    <row r="252" spans="1:17" s="88" customFormat="1">
      <c r="B252" s="294" t="s">
        <v>209</v>
      </c>
      <c r="C252" s="294"/>
      <c r="D252" s="294"/>
      <c r="E252" s="294"/>
      <c r="F252" s="294"/>
      <c r="G252" s="294"/>
      <c r="H252" s="294"/>
      <c r="I252" s="294"/>
      <c r="J252" s="294"/>
      <c r="K252" s="294"/>
      <c r="L252" s="294"/>
      <c r="M252" s="294"/>
      <c r="N252" s="294"/>
    </row>
    <row r="253" spans="1:17" s="88" customFormat="1" ht="69.75" customHeight="1">
      <c r="B253" s="232" t="s">
        <v>242</v>
      </c>
      <c r="C253" s="232"/>
      <c r="D253" s="232"/>
      <c r="E253" s="232"/>
      <c r="F253" s="232"/>
      <c r="G253" s="232"/>
      <c r="H253" s="232"/>
      <c r="I253" s="232"/>
      <c r="J253" s="232"/>
      <c r="K253" s="232"/>
      <c r="L253" s="232"/>
      <c r="M253" s="232"/>
      <c r="N253" s="232"/>
    </row>
    <row r="254" spans="1:17" s="88" customFormat="1" ht="42" customHeight="1">
      <c r="B254" s="232" t="s">
        <v>210</v>
      </c>
      <c r="C254" s="232"/>
      <c r="D254" s="232"/>
      <c r="E254" s="232"/>
      <c r="F254" s="232"/>
      <c r="G254" s="232"/>
      <c r="H254" s="232"/>
      <c r="I254" s="232"/>
      <c r="J254" s="232"/>
      <c r="K254" s="232"/>
      <c r="L254" s="232"/>
      <c r="M254" s="232"/>
      <c r="N254" s="232"/>
    </row>
    <row r="255" spans="1:17" s="88" customFormat="1" ht="26.25" customHeight="1">
      <c r="B255" s="232" t="s">
        <v>252</v>
      </c>
      <c r="C255" s="232"/>
      <c r="D255" s="232"/>
      <c r="E255" s="232"/>
      <c r="F255" s="232"/>
      <c r="G255" s="232"/>
      <c r="H255" s="232"/>
      <c r="I255" s="232"/>
      <c r="J255" s="232"/>
      <c r="K255" s="232"/>
      <c r="L255" s="232"/>
      <c r="M255" s="232"/>
      <c r="N255" s="232"/>
    </row>
    <row r="256" spans="1:17" s="88" customFormat="1" ht="25.5" customHeight="1">
      <c r="B256" s="232" t="s">
        <v>255</v>
      </c>
      <c r="C256" s="232"/>
      <c r="D256" s="232"/>
      <c r="E256" s="232"/>
      <c r="F256" s="232"/>
      <c r="G256" s="232"/>
      <c r="H256" s="232"/>
      <c r="I256" s="232"/>
      <c r="J256" s="232"/>
      <c r="K256" s="232"/>
      <c r="L256" s="232"/>
      <c r="M256" s="232"/>
      <c r="N256" s="232"/>
    </row>
    <row r="257" spans="1:15" s="88" customFormat="1">
      <c r="B257" s="232" t="s">
        <v>211</v>
      </c>
      <c r="C257" s="232"/>
      <c r="D257" s="232"/>
      <c r="E257" s="232"/>
      <c r="F257" s="232"/>
      <c r="G257" s="232"/>
      <c r="H257" s="232"/>
      <c r="I257" s="232"/>
      <c r="J257" s="232"/>
      <c r="K257" s="232"/>
      <c r="L257" s="232"/>
      <c r="M257" s="232"/>
      <c r="N257" s="232"/>
    </row>
    <row r="258" spans="1:15" s="88" customFormat="1">
      <c r="B258" s="232" t="s">
        <v>254</v>
      </c>
      <c r="C258" s="232"/>
      <c r="D258" s="232"/>
      <c r="E258" s="232"/>
      <c r="F258" s="232"/>
      <c r="G258" s="232"/>
      <c r="H258" s="232"/>
      <c r="I258" s="232"/>
      <c r="J258" s="232"/>
      <c r="K258" s="232"/>
      <c r="L258" s="232"/>
      <c r="M258" s="232"/>
      <c r="N258" s="232"/>
    </row>
    <row r="259" spans="1:15" s="88" customFormat="1">
      <c r="B259" s="233" t="s">
        <v>265</v>
      </c>
      <c r="C259" s="234"/>
      <c r="D259" s="234"/>
      <c r="E259" s="234"/>
      <c r="F259" s="234"/>
      <c r="G259" s="234"/>
      <c r="H259" s="234"/>
      <c r="I259" s="234"/>
      <c r="J259" s="234"/>
      <c r="K259" s="234"/>
      <c r="L259" s="234"/>
      <c r="M259" s="234"/>
      <c r="N259" s="234"/>
    </row>
    <row r="260" spans="1:15" s="88" customFormat="1">
      <c r="B260" s="232" t="s">
        <v>212</v>
      </c>
      <c r="C260" s="232"/>
      <c r="D260" s="232"/>
      <c r="E260" s="232"/>
      <c r="F260" s="232"/>
      <c r="G260" s="232"/>
      <c r="H260" s="232"/>
      <c r="I260" s="232"/>
      <c r="J260" s="232"/>
      <c r="K260" s="232"/>
      <c r="L260" s="232"/>
      <c r="M260" s="232"/>
      <c r="N260" s="232"/>
    </row>
    <row r="261" spans="1:15" s="88" customFormat="1">
      <c r="B261" s="232" t="s">
        <v>256</v>
      </c>
      <c r="C261" s="232"/>
      <c r="D261" s="232"/>
      <c r="E261" s="232"/>
      <c r="F261" s="232"/>
      <c r="G261" s="232"/>
      <c r="H261" s="232"/>
      <c r="I261" s="232"/>
      <c r="J261" s="232"/>
      <c r="K261" s="232"/>
      <c r="L261" s="232"/>
      <c r="M261" s="232"/>
      <c r="N261" s="232"/>
    </row>
    <row r="262" spans="1:15" s="88" customFormat="1" ht="27" customHeight="1">
      <c r="B262" s="232" t="s">
        <v>257</v>
      </c>
      <c r="C262" s="232"/>
      <c r="D262" s="232"/>
      <c r="E262" s="232"/>
      <c r="F262" s="232"/>
      <c r="G262" s="232"/>
      <c r="H262" s="232"/>
      <c r="I262" s="232"/>
      <c r="J262" s="232"/>
      <c r="K262" s="232"/>
      <c r="L262" s="232"/>
      <c r="M262" s="232"/>
      <c r="N262" s="232"/>
    </row>
    <row r="263" spans="1:15" s="88" customFormat="1" ht="27" customHeight="1">
      <c r="B263" s="232" t="s">
        <v>273</v>
      </c>
      <c r="C263" s="232"/>
      <c r="D263" s="232"/>
      <c r="E263" s="232"/>
      <c r="F263" s="232"/>
      <c r="G263" s="232"/>
      <c r="H263" s="232"/>
      <c r="I263" s="232"/>
      <c r="J263" s="232"/>
      <c r="K263" s="232"/>
      <c r="L263" s="232"/>
      <c r="M263" s="232"/>
      <c r="N263" s="232"/>
    </row>
    <row r="264" spans="1:15" s="88" customFormat="1" ht="26.25" customHeight="1">
      <c r="B264" s="232" t="s">
        <v>258</v>
      </c>
      <c r="C264" s="232"/>
      <c r="D264" s="232"/>
      <c r="E264" s="232"/>
      <c r="F264" s="232"/>
      <c r="G264" s="232"/>
      <c r="H264" s="232"/>
      <c r="I264" s="232"/>
      <c r="J264" s="232"/>
      <c r="K264" s="232"/>
      <c r="L264" s="232"/>
      <c r="M264" s="232"/>
      <c r="N264" s="232"/>
    </row>
    <row r="265" spans="1:15" s="88" customFormat="1" ht="38.25" customHeight="1">
      <c r="B265" s="232" t="s">
        <v>259</v>
      </c>
      <c r="C265" s="232"/>
      <c r="D265" s="232"/>
      <c r="E265" s="232"/>
      <c r="F265" s="232"/>
      <c r="G265" s="232"/>
      <c r="H265" s="232"/>
      <c r="I265" s="232"/>
      <c r="J265" s="232"/>
      <c r="K265" s="232"/>
      <c r="L265" s="232"/>
      <c r="M265" s="232"/>
      <c r="N265" s="232"/>
    </row>
    <row r="266" spans="1:15" s="88" customFormat="1" ht="28.5" customHeight="1">
      <c r="B266" s="232" t="s">
        <v>260</v>
      </c>
      <c r="C266" s="232"/>
      <c r="D266" s="232"/>
      <c r="E266" s="232"/>
      <c r="F266" s="232"/>
      <c r="G266" s="232"/>
      <c r="H266" s="232"/>
      <c r="I266" s="232"/>
      <c r="J266" s="232"/>
      <c r="K266" s="232"/>
      <c r="L266" s="232"/>
      <c r="M266" s="232"/>
      <c r="N266" s="232"/>
    </row>
    <row r="267" spans="1:15" s="88" customFormat="1">
      <c r="B267" s="92"/>
      <c r="C267" s="92"/>
      <c r="D267" s="92"/>
      <c r="E267" s="92"/>
      <c r="F267" s="92"/>
      <c r="G267" s="92"/>
      <c r="H267" s="92"/>
      <c r="I267" s="92"/>
      <c r="J267" s="92"/>
      <c r="K267" s="92"/>
      <c r="L267" s="92"/>
      <c r="M267" s="97"/>
      <c r="N267" s="92"/>
    </row>
    <row r="268" spans="1:15" s="88" customFormat="1">
      <c r="B268" s="89"/>
      <c r="C268" s="301"/>
      <c r="D268" s="301"/>
      <c r="E268" s="301"/>
      <c r="F268" s="301"/>
      <c r="G268" s="301"/>
      <c r="H268" s="301"/>
      <c r="I268" s="301"/>
      <c r="J268" s="301"/>
      <c r="K268" s="301"/>
      <c r="L268" s="301"/>
      <c r="M268" s="301"/>
      <c r="N268" s="301"/>
    </row>
    <row r="269" spans="1:15" ht="15.75">
      <c r="B269" s="53"/>
      <c r="C269" s="1"/>
      <c r="D269" s="1"/>
      <c r="E269"/>
    </row>
    <row r="270" spans="1:15">
      <c r="A270" s="24"/>
      <c r="B270" s="289" t="s">
        <v>33</v>
      </c>
      <c r="C270" s="290"/>
      <c r="D270" s="290"/>
      <c r="E270" s="290"/>
      <c r="F270" s="290"/>
      <c r="G270" s="290"/>
      <c r="H270" s="290"/>
      <c r="I270" s="290"/>
      <c r="J270" s="290"/>
      <c r="K270" s="290"/>
      <c r="L270" s="290"/>
      <c r="M270" s="290"/>
      <c r="N270" s="290"/>
      <c r="O270" s="290"/>
    </row>
    <row r="271" spans="1:15">
      <c r="A271" s="24"/>
      <c r="B271" s="54"/>
      <c r="C271" s="24"/>
      <c r="D271" s="54"/>
      <c r="E271" s="24"/>
      <c r="F271" s="24"/>
      <c r="G271" s="24"/>
      <c r="H271" s="24"/>
      <c r="I271" s="24"/>
      <c r="J271" s="24"/>
      <c r="K271" s="24"/>
      <c r="L271" s="24"/>
      <c r="M271" s="24"/>
      <c r="N271" s="24"/>
      <c r="O271" s="24"/>
    </row>
    <row r="272" spans="1:15" ht="90.75" customHeight="1">
      <c r="A272" s="24"/>
      <c r="B272" s="291" t="s">
        <v>599</v>
      </c>
      <c r="C272" s="292"/>
      <c r="D272" s="292"/>
      <c r="E272" s="292"/>
      <c r="F272" s="292"/>
      <c r="G272" s="292"/>
      <c r="H272" s="292"/>
      <c r="I272" s="292"/>
      <c r="J272" s="292"/>
      <c r="K272" s="292"/>
      <c r="L272" s="292"/>
      <c r="M272" s="292"/>
      <c r="N272" s="292"/>
      <c r="O272" s="24"/>
    </row>
    <row r="273" spans="1:15">
      <c r="A273" s="24"/>
      <c r="B273" s="276" t="s">
        <v>34</v>
      </c>
      <c r="C273" s="293"/>
      <c r="D273" s="293"/>
      <c r="E273" s="293"/>
      <c r="F273" s="293"/>
      <c r="G273" s="293"/>
      <c r="H273" s="293"/>
      <c r="I273" s="24"/>
      <c r="J273" s="24"/>
      <c r="K273" s="24"/>
      <c r="L273" s="24"/>
      <c r="M273" s="24"/>
      <c r="N273" s="24"/>
      <c r="O273" s="24"/>
    </row>
    <row r="274" spans="1:15">
      <c r="A274" s="24"/>
      <c r="B274" s="54"/>
      <c r="C274" s="24"/>
      <c r="D274" s="54"/>
      <c r="E274" s="24"/>
      <c r="F274" s="24"/>
      <c r="G274" s="24"/>
      <c r="H274" s="24"/>
      <c r="I274" s="24"/>
      <c r="J274" s="24"/>
      <c r="K274" s="24"/>
      <c r="L274" s="24"/>
      <c r="M274" s="24"/>
      <c r="N274" s="24"/>
      <c r="O274" s="24"/>
    </row>
    <row r="275" spans="1:15">
      <c r="A275" s="24"/>
      <c r="B275" s="278" t="s">
        <v>35</v>
      </c>
      <c r="C275" s="278"/>
      <c r="D275" s="278"/>
      <c r="E275" s="278"/>
      <c r="F275" s="278"/>
      <c r="G275" s="24"/>
      <c r="H275" s="24"/>
      <c r="I275" s="24"/>
      <c r="J275" s="24"/>
      <c r="K275" s="24"/>
      <c r="L275" s="24"/>
      <c r="M275" s="24"/>
      <c r="N275" s="24"/>
      <c r="O275" s="24"/>
    </row>
    <row r="276" spans="1:15">
      <c r="A276" s="24"/>
      <c r="B276" s="55" t="s">
        <v>16</v>
      </c>
      <c r="C276" s="282" t="s">
        <v>36</v>
      </c>
      <c r="D276" s="282"/>
      <c r="E276" s="282"/>
      <c r="F276" s="55" t="s">
        <v>37</v>
      </c>
      <c r="G276" s="24"/>
      <c r="H276" s="24"/>
      <c r="I276" s="24"/>
      <c r="J276" s="24"/>
      <c r="K276" s="24"/>
      <c r="L276" s="24"/>
      <c r="M276" s="24"/>
      <c r="N276" s="24"/>
      <c r="O276" s="24"/>
    </row>
    <row r="277" spans="1:15">
      <c r="A277" s="24"/>
      <c r="B277" s="56" t="s">
        <v>608</v>
      </c>
      <c r="C277" s="286" t="s">
        <v>611</v>
      </c>
      <c r="D277" s="286"/>
      <c r="E277" s="286"/>
      <c r="F277" s="27" t="s">
        <v>614</v>
      </c>
      <c r="G277" s="24"/>
      <c r="H277" s="24"/>
      <c r="I277" s="24"/>
      <c r="J277" s="24"/>
      <c r="K277" s="24"/>
      <c r="L277" s="24"/>
      <c r="M277" s="24"/>
      <c r="N277" s="24"/>
      <c r="O277" s="24"/>
    </row>
    <row r="278" spans="1:15">
      <c r="A278" s="24"/>
      <c r="B278" s="56" t="s">
        <v>609</v>
      </c>
      <c r="C278" s="286" t="s">
        <v>612</v>
      </c>
      <c r="D278" s="286"/>
      <c r="E278" s="286"/>
      <c r="F278" s="27" t="s">
        <v>614</v>
      </c>
      <c r="G278" s="24"/>
      <c r="H278" s="24"/>
      <c r="I278" s="24"/>
      <c r="J278" s="24"/>
      <c r="K278" s="24"/>
      <c r="L278" s="24"/>
      <c r="M278" s="24"/>
      <c r="N278" s="24"/>
      <c r="O278" s="24"/>
    </row>
    <row r="279" spans="1:15">
      <c r="A279" s="24"/>
      <c r="B279" s="56" t="s">
        <v>610</v>
      </c>
      <c r="C279" s="286" t="s">
        <v>613</v>
      </c>
      <c r="D279" s="286"/>
      <c r="E279" s="286"/>
      <c r="F279" s="27" t="s">
        <v>614</v>
      </c>
      <c r="G279" s="24"/>
      <c r="H279" s="24"/>
      <c r="I279" s="24"/>
      <c r="J279" s="24"/>
      <c r="K279" s="24"/>
      <c r="L279" s="24"/>
      <c r="M279" s="24"/>
      <c r="N279" s="24"/>
      <c r="O279" s="24"/>
    </row>
    <row r="280" spans="1:15">
      <c r="A280" s="24"/>
      <c r="B280" s="54"/>
      <c r="C280" s="24"/>
      <c r="D280" s="54"/>
      <c r="E280" s="24"/>
      <c r="F280" s="24"/>
      <c r="G280" s="24"/>
      <c r="H280" s="24"/>
      <c r="I280" s="24"/>
      <c r="J280" s="24"/>
      <c r="K280" s="24"/>
      <c r="L280" s="24"/>
      <c r="M280" s="24"/>
      <c r="N280" s="24"/>
      <c r="O280" s="24"/>
    </row>
    <row r="281" spans="1:15">
      <c r="A281" s="24"/>
      <c r="B281" s="54"/>
      <c r="C281" s="24"/>
      <c r="D281" s="54"/>
      <c r="E281" s="24"/>
      <c r="F281" s="24"/>
      <c r="G281" s="24"/>
      <c r="H281" s="24"/>
      <c r="I281" s="24"/>
      <c r="J281" s="24"/>
      <c r="K281" s="24"/>
      <c r="L281" s="24"/>
      <c r="M281" s="24"/>
      <c r="N281" s="24"/>
      <c r="O281" s="24"/>
    </row>
    <row r="282" spans="1:15">
      <c r="A282" s="24"/>
      <c r="B282" s="278" t="s">
        <v>38</v>
      </c>
      <c r="C282" s="278"/>
      <c r="D282" s="278"/>
      <c r="E282" s="278"/>
      <c r="F282" s="24"/>
      <c r="G282" s="24"/>
      <c r="H282" s="24"/>
      <c r="I282" s="24"/>
      <c r="J282" s="24"/>
      <c r="K282" s="24"/>
      <c r="L282" s="24"/>
      <c r="M282" s="24"/>
      <c r="N282" s="24"/>
      <c r="O282" s="24"/>
    </row>
    <row r="283" spans="1:15">
      <c r="A283" s="24"/>
      <c r="B283" s="54"/>
      <c r="C283" s="24"/>
      <c r="D283" s="54"/>
      <c r="E283" s="24"/>
      <c r="F283" s="24"/>
      <c r="G283" s="24"/>
      <c r="H283" s="24"/>
      <c r="I283" s="24"/>
      <c r="J283" s="24"/>
      <c r="K283" s="24"/>
      <c r="L283" s="24"/>
      <c r="M283" s="24"/>
      <c r="N283" s="24"/>
      <c r="O283" s="24"/>
    </row>
    <row r="284" spans="1:15">
      <c r="A284" s="24"/>
      <c r="B284" s="54"/>
      <c r="C284" s="24"/>
      <c r="D284" s="54"/>
      <c r="E284" s="24"/>
      <c r="F284" s="24"/>
      <c r="G284" s="24"/>
      <c r="H284" s="24"/>
      <c r="I284" s="24"/>
      <c r="J284" s="24"/>
      <c r="K284" s="24"/>
      <c r="L284" s="24"/>
      <c r="M284" s="24"/>
      <c r="N284" s="24"/>
      <c r="O284" s="24"/>
    </row>
    <row r="285" spans="1:15">
      <c r="A285" s="24"/>
      <c r="B285" s="54"/>
      <c r="C285" s="24"/>
      <c r="D285" s="54"/>
      <c r="E285" s="24"/>
      <c r="F285" s="24"/>
      <c r="G285" s="24"/>
      <c r="H285" s="24"/>
      <c r="I285" s="24"/>
      <c r="J285" s="24"/>
      <c r="K285" s="24"/>
      <c r="L285" s="24"/>
      <c r="M285" s="24"/>
      <c r="N285" s="24"/>
      <c r="O285" s="24"/>
    </row>
    <row r="286" spans="1:15">
      <c r="A286" s="24"/>
      <c r="B286" s="279" t="s">
        <v>615</v>
      </c>
      <c r="C286" s="279"/>
      <c r="D286" s="54"/>
      <c r="E286" s="57" t="s">
        <v>39</v>
      </c>
      <c r="G286" s="231" t="s">
        <v>616</v>
      </c>
      <c r="H286" s="229"/>
      <c r="I286" s="24"/>
      <c r="J286" s="24"/>
      <c r="K286" s="24"/>
      <c r="L286" s="24"/>
      <c r="M286" s="24"/>
      <c r="N286" s="24"/>
      <c r="O286" s="24"/>
    </row>
    <row r="287" spans="1:15">
      <c r="A287" s="24"/>
      <c r="B287" s="280" t="s">
        <v>40</v>
      </c>
      <c r="C287" s="280"/>
      <c r="D287" s="54"/>
      <c r="E287" s="58" t="s">
        <v>41</v>
      </c>
      <c r="G287" s="138" t="s">
        <v>42</v>
      </c>
      <c r="H287" s="230"/>
      <c r="I287" s="24"/>
      <c r="J287" s="24"/>
      <c r="K287" s="24"/>
      <c r="L287" s="24"/>
      <c r="M287" s="24"/>
      <c r="N287" s="24"/>
      <c r="O287" s="24"/>
    </row>
    <row r="288" spans="1:15">
      <c r="A288" s="24"/>
      <c r="B288" s="54"/>
      <c r="C288" s="24"/>
      <c r="D288" s="54"/>
      <c r="E288" s="24"/>
      <c r="F288" s="24"/>
      <c r="G288" s="24"/>
      <c r="H288" s="24"/>
      <c r="I288" s="24"/>
      <c r="J288" s="24"/>
      <c r="K288" s="24"/>
      <c r="L288" s="24"/>
      <c r="M288" s="24"/>
      <c r="N288" s="24"/>
      <c r="O288" s="24"/>
    </row>
    <row r="289" spans="1:15">
      <c r="A289" s="24"/>
      <c r="B289" s="54"/>
      <c r="C289" s="24"/>
      <c r="D289" s="54"/>
      <c r="E289" s="24"/>
      <c r="F289" s="24"/>
      <c r="G289" s="24"/>
      <c r="H289" s="24"/>
      <c r="I289" s="24"/>
      <c r="J289" s="24"/>
      <c r="K289" s="24"/>
      <c r="L289" s="24"/>
      <c r="M289" s="24"/>
      <c r="N289" s="24"/>
      <c r="O289" s="24"/>
    </row>
    <row r="290" spans="1:15">
      <c r="A290" s="24"/>
      <c r="B290" s="281" t="s">
        <v>43</v>
      </c>
      <c r="C290" s="281"/>
      <c r="D290" s="281"/>
      <c r="E290" s="281"/>
      <c r="F290" s="281"/>
      <c r="G290" s="281"/>
      <c r="H290" s="281"/>
      <c r="I290" s="24"/>
      <c r="J290" s="24"/>
      <c r="K290" s="24"/>
      <c r="L290" s="24"/>
      <c r="M290" s="24"/>
      <c r="N290" s="24"/>
      <c r="O290" s="24"/>
    </row>
    <row r="291" spans="1:15">
      <c r="A291" s="24"/>
      <c r="B291" s="54"/>
      <c r="C291" s="24"/>
      <c r="D291" s="54"/>
      <c r="E291" s="24"/>
      <c r="F291" s="24"/>
      <c r="G291" s="24"/>
      <c r="H291" s="24"/>
      <c r="I291" s="24"/>
      <c r="J291" s="24"/>
      <c r="K291" s="24"/>
      <c r="L291" s="24"/>
      <c r="M291" s="24"/>
      <c r="N291" s="24"/>
      <c r="O291" s="24"/>
    </row>
    <row r="292" spans="1:15">
      <c r="A292" s="24"/>
      <c r="B292" s="54"/>
      <c r="C292" s="24"/>
      <c r="D292" s="54"/>
      <c r="E292" s="24"/>
      <c r="F292" s="24"/>
      <c r="G292" s="24"/>
      <c r="H292" s="24"/>
      <c r="I292" s="24"/>
      <c r="J292" s="24"/>
      <c r="K292" s="24"/>
      <c r="L292" s="24"/>
      <c r="M292" s="24"/>
      <c r="N292" s="24"/>
      <c r="O292" s="24"/>
    </row>
    <row r="293" spans="1:15">
      <c r="A293" s="24"/>
      <c r="B293" s="93"/>
      <c r="C293" s="24"/>
      <c r="D293" s="93"/>
      <c r="E293" s="24"/>
      <c r="F293" s="24"/>
      <c r="G293" s="24"/>
      <c r="H293" s="24"/>
      <c r="I293" s="24"/>
      <c r="J293" s="24"/>
      <c r="K293" s="24"/>
      <c r="L293" s="24"/>
      <c r="M293" s="24"/>
      <c r="N293" s="24"/>
      <c r="O293" s="24"/>
    </row>
    <row r="294" spans="1:15">
      <c r="A294" s="24"/>
      <c r="B294" s="276"/>
      <c r="C294" s="276"/>
      <c r="D294" s="276"/>
      <c r="E294" s="276"/>
      <c r="F294" s="276"/>
      <c r="G294" s="276"/>
      <c r="H294" s="276"/>
      <c r="I294" s="276"/>
      <c r="J294" s="276"/>
      <c r="K294" s="276"/>
      <c r="L294" s="276"/>
      <c r="M294" s="276"/>
      <c r="N294" s="276"/>
      <c r="O294" s="24"/>
    </row>
    <row r="295" spans="1:15">
      <c r="A295" s="24"/>
      <c r="B295" s="54"/>
      <c r="C295" s="24"/>
      <c r="D295" s="54"/>
      <c r="E295" s="24"/>
      <c r="F295" s="24"/>
      <c r="G295" s="24"/>
      <c r="H295" s="24"/>
      <c r="I295" s="24"/>
      <c r="J295" s="24"/>
      <c r="K295" s="24"/>
      <c r="L295" s="24"/>
      <c r="M295" s="24"/>
      <c r="N295" s="24"/>
      <c r="O295" s="24"/>
    </row>
  </sheetData>
  <mergeCells count="180">
    <mergeCell ref="G13:I13"/>
    <mergeCell ref="G12:I12"/>
    <mergeCell ref="G11:I11"/>
    <mergeCell ref="G10:I10"/>
    <mergeCell ref="G9:I9"/>
    <mergeCell ref="B26:H26"/>
    <mergeCell ref="C165:F165"/>
    <mergeCell ref="G165:N165"/>
    <mergeCell ref="C161:F161"/>
    <mergeCell ref="G161:N161"/>
    <mergeCell ref="C162:F162"/>
    <mergeCell ref="G162:N162"/>
    <mergeCell ref="C163:F163"/>
    <mergeCell ref="G163:N163"/>
    <mergeCell ref="H1:J1"/>
    <mergeCell ref="A3:L3"/>
    <mergeCell ref="A6:L6"/>
    <mergeCell ref="G7:H7"/>
    <mergeCell ref="C22:E22"/>
    <mergeCell ref="C23:E23"/>
    <mergeCell ref="B25:G25"/>
    <mergeCell ref="B16:F16"/>
    <mergeCell ref="B17:F17"/>
    <mergeCell ref="B19:L19"/>
    <mergeCell ref="B21:L21"/>
    <mergeCell ref="G8:I8"/>
    <mergeCell ref="G17:I17"/>
    <mergeCell ref="G16:I16"/>
    <mergeCell ref="G15:I15"/>
    <mergeCell ref="G14:I14"/>
    <mergeCell ref="C156:F156"/>
    <mergeCell ref="B29:L29"/>
    <mergeCell ref="A31:H31"/>
    <mergeCell ref="C157:F157"/>
    <mergeCell ref="C159:F159"/>
    <mergeCell ref="G159:N159"/>
    <mergeCell ref="C160:F160"/>
    <mergeCell ref="G160:N160"/>
    <mergeCell ref="C164:F164"/>
    <mergeCell ref="G164:N164"/>
    <mergeCell ref="G197:N197"/>
    <mergeCell ref="A32:H32"/>
    <mergeCell ref="B150:N150"/>
    <mergeCell ref="C152:F152"/>
    <mergeCell ref="C153:F153"/>
    <mergeCell ref="C172:F172"/>
    <mergeCell ref="A35:N35"/>
    <mergeCell ref="A149:I149"/>
    <mergeCell ref="G172:N172"/>
    <mergeCell ref="G171:N171"/>
    <mergeCell ref="C171:F171"/>
    <mergeCell ref="B151:N151"/>
    <mergeCell ref="C158:F158"/>
    <mergeCell ref="G158:N158"/>
    <mergeCell ref="C170:F170"/>
    <mergeCell ref="G170:N170"/>
    <mergeCell ref="C166:F166"/>
    <mergeCell ref="G166:N166"/>
    <mergeCell ref="C167:F167"/>
    <mergeCell ref="G167:N167"/>
    <mergeCell ref="C168:F168"/>
    <mergeCell ref="G168:N168"/>
    <mergeCell ref="C169:F169"/>
    <mergeCell ref="G169:N169"/>
    <mergeCell ref="C278:E278"/>
    <mergeCell ref="G152:N152"/>
    <mergeCell ref="G153:N153"/>
    <mergeCell ref="C279:E279"/>
    <mergeCell ref="B270:O270"/>
    <mergeCell ref="B272:N272"/>
    <mergeCell ref="B273:H273"/>
    <mergeCell ref="B250:N250"/>
    <mergeCell ref="B252:N252"/>
    <mergeCell ref="B253:N253"/>
    <mergeCell ref="B254:N254"/>
    <mergeCell ref="B251:N251"/>
    <mergeCell ref="A199:H199"/>
    <mergeCell ref="A200:H200"/>
    <mergeCell ref="A203:N203"/>
    <mergeCell ref="A232:I232"/>
    <mergeCell ref="C268:N268"/>
    <mergeCell ref="A175:H175"/>
    <mergeCell ref="G191:N191"/>
    <mergeCell ref="C192:F192"/>
    <mergeCell ref="G192:N192"/>
    <mergeCell ref="C193:F193"/>
    <mergeCell ref="G193:N193"/>
    <mergeCell ref="C236:F236"/>
    <mergeCell ref="B294:N294"/>
    <mergeCell ref="B8:F8"/>
    <mergeCell ref="B9:F9"/>
    <mergeCell ref="B10:F10"/>
    <mergeCell ref="B11:F11"/>
    <mergeCell ref="B12:F12"/>
    <mergeCell ref="B13:F13"/>
    <mergeCell ref="B14:F14"/>
    <mergeCell ref="B15:F15"/>
    <mergeCell ref="B282:E282"/>
    <mergeCell ref="B286:C286"/>
    <mergeCell ref="B287:C287"/>
    <mergeCell ref="B290:H290"/>
    <mergeCell ref="B275:F275"/>
    <mergeCell ref="C276:E276"/>
    <mergeCell ref="G154:N154"/>
    <mergeCell ref="G155:N155"/>
    <mergeCell ref="G156:N156"/>
    <mergeCell ref="G157:N157"/>
    <mergeCell ref="C154:F154"/>
    <mergeCell ref="C277:E277"/>
    <mergeCell ref="C155:F155"/>
    <mergeCell ref="C235:F235"/>
    <mergeCell ref="G235:N235"/>
    <mergeCell ref="G236:N236"/>
    <mergeCell ref="C194:F194"/>
    <mergeCell ref="G241:N241"/>
    <mergeCell ref="C244:F244"/>
    <mergeCell ref="G244:N244"/>
    <mergeCell ref="N215:N222"/>
    <mergeCell ref="M223:M228"/>
    <mergeCell ref="N223:N228"/>
    <mergeCell ref="C243:F243"/>
    <mergeCell ref="G243:N243"/>
    <mergeCell ref="C237:F237"/>
    <mergeCell ref="C238:F238"/>
    <mergeCell ref="C239:F239"/>
    <mergeCell ref="C240:F240"/>
    <mergeCell ref="G237:N237"/>
    <mergeCell ref="G238:N238"/>
    <mergeCell ref="G239:N239"/>
    <mergeCell ref="G240:N240"/>
    <mergeCell ref="G194:N194"/>
    <mergeCell ref="C195:F195"/>
    <mergeCell ref="G195:N195"/>
    <mergeCell ref="C196:F196"/>
    <mergeCell ref="G196:N196"/>
    <mergeCell ref="C197:F197"/>
    <mergeCell ref="A176:H176"/>
    <mergeCell ref="A186:I186"/>
    <mergeCell ref="A179:N179"/>
    <mergeCell ref="B187:N187"/>
    <mergeCell ref="B188:N188"/>
    <mergeCell ref="C189:F189"/>
    <mergeCell ref="G189:N189"/>
    <mergeCell ref="C190:F190"/>
    <mergeCell ref="G190:N190"/>
    <mergeCell ref="C191:F191"/>
    <mergeCell ref="C242:F242"/>
    <mergeCell ref="G242:N242"/>
    <mergeCell ref="C241:F241"/>
    <mergeCell ref="C245:F245"/>
    <mergeCell ref="G245:N245"/>
    <mergeCell ref="C246:F246"/>
    <mergeCell ref="G246:N246"/>
    <mergeCell ref="B265:N265"/>
    <mergeCell ref="C205:C208"/>
    <mergeCell ref="F205:F208"/>
    <mergeCell ref="C209:C214"/>
    <mergeCell ref="F209:F214"/>
    <mergeCell ref="C215:C222"/>
    <mergeCell ref="F215:F222"/>
    <mergeCell ref="C223:C228"/>
    <mergeCell ref="F223:F228"/>
    <mergeCell ref="M205:M208"/>
    <mergeCell ref="N205:N208"/>
    <mergeCell ref="M209:M214"/>
    <mergeCell ref="N209:N214"/>
    <mergeCell ref="M215:M222"/>
    <mergeCell ref="B233:N233"/>
    <mergeCell ref="B234:N234"/>
    <mergeCell ref="B266:N266"/>
    <mergeCell ref="B255:N255"/>
    <mergeCell ref="B257:N257"/>
    <mergeCell ref="B258:N258"/>
    <mergeCell ref="B259:N259"/>
    <mergeCell ref="B260:N260"/>
    <mergeCell ref="B261:N261"/>
    <mergeCell ref="B263:N263"/>
    <mergeCell ref="B264:N264"/>
    <mergeCell ref="B256:N256"/>
    <mergeCell ref="B262:N262"/>
  </mergeCells>
  <pageMargins left="0.51181102362204722" right="0.51181102362204722" top="0.74803149606299213" bottom="0.55118110236220474" header="0.31496062992125984" footer="0.31496062992125984"/>
  <pageSetup paperSize="9" scale="51" fitToHeight="0"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552DC0EF0737F4CBB42F6DA53D8E3A4" ma:contentTypeVersion="8" ma:contentTypeDescription="Create a new document." ma:contentTypeScope="" ma:versionID="911e03ae06ac046bb178e7b8403a4186">
  <xsd:schema xmlns:xsd="http://www.w3.org/2001/XMLSchema" xmlns:xs="http://www.w3.org/2001/XMLSchema" xmlns:p="http://schemas.microsoft.com/office/2006/metadata/properties" xmlns:ns1="http://schemas.microsoft.com/sharepoint/v3" xmlns:ns2="9e7a8cc2-ca3c-4a6b-9991-c48ae6731ca6" targetNamespace="http://schemas.microsoft.com/office/2006/metadata/properties" ma:root="true" ma:fieldsID="cb62fa047781c410d3e91a98836e8284" ns1:_="" ns2:_="">
    <xsd:import namespace="http://schemas.microsoft.com/sharepoint/v3"/>
    <xsd:import namespace="9e7a8cc2-ca3c-4a6b-9991-c48ae6731ca6"/>
    <xsd:element name="properties">
      <xsd:complexType>
        <xsd:sequence>
          <xsd:element name="documentManagement">
            <xsd:complexType>
              <xsd:all>
                <xsd:element ref="ns2:TaxKeywordTaxHTField" minOccurs="0"/>
                <xsd:element ref="ns2:TaxCatchAll" minOccurs="0"/>
                <xsd:element ref="ns1:_dlc_ExpireDateSaved" minOccurs="0"/>
                <xsd:element ref="ns1:_dlc_ExpireDate" minOccurs="0"/>
                <xsd:element ref="ns1:_dlc_Exempt" minOccurs="0"/>
                <xsd:element ref="ns1:_vti_ItemDeclaredRecord" minOccurs="0"/>
                <xsd:element ref="ns1:_vti_ItemHoldRecord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11" nillable="true" ma:displayName="Original Expiration Date" ma:hidden="true" ma:internalName="_dlc_ExpireDateSaved" ma:readOnly="true">
      <xsd:simpleType>
        <xsd:restriction base="dms:DateTime"/>
      </xsd:simpleType>
    </xsd:element>
    <xsd:element name="_dlc_ExpireDate" ma:index="12" nillable="true" ma:displayName="Expiration Date" ma:description="" ma:hidden="true" ma:indexed="true" ma:internalName="_dlc_ExpireDate" ma:readOnly="true">
      <xsd:simpleType>
        <xsd:restriction base="dms:DateTime"/>
      </xsd:simpleType>
    </xsd:element>
    <xsd:element name="_dlc_Exempt" ma:index="13" nillable="true" ma:displayName="Exempt from Policy" ma:hidden="true" ma:internalName="_dlc_Exempt" ma:readOnly="true">
      <xsd:simpleType>
        <xsd:restriction base="dms:Unknown"/>
      </xsd:simpleType>
    </xsd:element>
    <xsd:element name="_vti_ItemDeclaredRecord" ma:index="14" nillable="true" ma:displayName="Declared Record" ma:hidden="true" ma:internalName="_vti_ItemDeclaredRecord" ma:readOnly="true">
      <xsd:simpleType>
        <xsd:restriction base="dms:DateTime"/>
      </xsd:simpleType>
    </xsd:element>
    <xsd:element name="_vti_ItemHoldRecordStatus" ma:index="15" nillable="true" ma:displayName="Hold and Record Status" ma:decimals="0" ma:description="" ma:hidden="true" ma:indexed="true" ma:internalName="_vti_ItemHoldRecordStatu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7a8cc2-ca3c-4a6b-9991-c48ae6731ca6" elementFormDefault="qualified">
    <xsd:import namespace="http://schemas.microsoft.com/office/2006/documentManagement/types"/>
    <xsd:import namespace="http://schemas.microsoft.com/office/infopath/2007/PartnerControls"/>
    <xsd:element name="TaxKeywordTaxHTField" ma:index="9" nillable="true" ma:taxonomy="true" ma:internalName="TaxKeywordTaxHTField" ma:taxonomyFieldName="TaxKeyword" ma:displayName="Enterprise Keywords" ma:fieldId="{23f27201-bee3-471e-b2e7-b64fd8b7ca38}" ma:taxonomyMulti="true" ma:sspId="cb3b16da-6438-44a9-840c-73f1ed966cc5" ma:termSetId="00000000-0000-0000-0000-000000000000" ma:anchorId="00000000-0000-0000-0000-000000000000" ma:open="true" ma:isKeyword="true">
      <xsd:complexType>
        <xsd:sequence>
          <xsd:element ref="pc:Terms" minOccurs="0" maxOccurs="1"/>
        </xsd:sequence>
      </xsd:complexType>
    </xsd:element>
    <xsd:element name="TaxCatchAll" ma:index="10" nillable="true" ma:displayName="Taxonomy Catch All Column" ma:description="" ma:hidden="true" ma:list="{d0bf2c90-169b-4439-ab2f-95b9d1f2fd88}" ma:internalName="TaxCatchAll" ma:showField="CatchAllData" ma:web="9e7a8cc2-ca3c-4a6b-9991-c48ae6731c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dlc_ExpireDate xmlns="http://schemas.microsoft.com/sharepoint/v3">2028-11-30T23:00:00+00:00</_dlc_ExpireDate>
    <TaxCatchAll xmlns="9e7a8cc2-ca3c-4a6b-9991-c48ae6731ca6"/>
    <TaxKeywordTaxHTField xmlns="9e7a8cc2-ca3c-4a6b-9991-c48ae6731ca6">
      <Terms xmlns="http://schemas.microsoft.com/office/infopath/2007/PartnerControls"/>
    </TaxKeywordTaxHTField>
  </documentManagement>
</p:properties>
</file>

<file path=customXml/itemProps1.xml><?xml version="1.0" encoding="utf-8"?>
<ds:datastoreItem xmlns:ds="http://schemas.openxmlformats.org/officeDocument/2006/customXml" ds:itemID="{E57C8573-41C3-4006-A182-4B7F75B9B2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e7a8cc2-ca3c-4a6b-9991-c48ae6731c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D2B7CE-A2F6-4EC1-A9C2-2D8939224645}">
  <ds:schemaRefs>
    <ds:schemaRef ds:uri="http://schemas.microsoft.com/sharepoint/v3/contenttype/forms"/>
  </ds:schemaRefs>
</ds:datastoreItem>
</file>

<file path=customXml/itemProps3.xml><?xml version="1.0" encoding="utf-8"?>
<ds:datastoreItem xmlns:ds="http://schemas.openxmlformats.org/officeDocument/2006/customXml" ds:itemID="{25112333-B059-4728-8477-CE80F7AF1292}">
  <ds:schemaRef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9e7a8cc2-ca3c-4a6b-9991-c48ae6731ca6"/>
    <ds:schemaRef ds:uri="http://schemas.microsoft.com/sharepoint/v3"/>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4</vt:i4>
      </vt:variant>
    </vt:vector>
  </HeadingPairs>
  <TitlesOfParts>
    <vt:vector size="4" baseType="lpstr">
      <vt:lpstr>Sheet1</vt:lpstr>
      <vt:lpstr>Sheet2</vt:lpstr>
      <vt:lpstr>Sheet3</vt:lpstr>
      <vt:lpstr>Sheet4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savickienezi</dc:creator>
  <cp:lastModifiedBy>savickienezi</cp:lastModifiedBy>
  <cp:lastPrinted>2018-11-22T15:45:20Z</cp:lastPrinted>
  <dcterms:created xsi:type="dcterms:W3CDTF">2018-10-09T06:21:33Z</dcterms:created>
  <dcterms:modified xsi:type="dcterms:W3CDTF">2018-12-05T13:26:16Z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policyId">
    <vt:lpwstr>/sites/ltdia-tenders/Documents</vt:lpwstr>
  </property>
  <property fmtid="{D5CDD505-2E9C-101B-9397-08002B2CF9AE}" pid="3" name="ContentTypeId">
    <vt:lpwstr>0x010100A552DC0EF0737F4CBB42F6DA53D8E3A4</vt:lpwstr>
  </property>
  <property fmtid="{D5CDD505-2E9C-101B-9397-08002B2CF9AE}" pid="4" name="ItemRetentionFormula">
    <vt:lpwstr>&lt;formula id="Roche.Common.Coremap.ExpirationFormula" /&gt;</vt:lpwstr>
  </property>
  <property fmtid="{D5CDD505-2E9C-101B-9397-08002B2CF9AE}" pid="5" name="TaxKeyword">
    <vt:lpwstr/>
  </property>
</Properties>
</file>