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2018-06-1\Desktop\2025 m. pirkimai\Didysis pirkimas\"/>
    </mc:Choice>
  </mc:AlternateContent>
  <xr:revisionPtr revIDLastSave="0" documentId="8_{9E28542E-EFEF-4D1E-8B16-83416EF70D2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15" i="1" l="1"/>
  <c r="F113" i="1"/>
  <c r="G114" i="1" s="1"/>
  <c r="G104" i="1"/>
  <c r="F102" i="1"/>
  <c r="F103" i="1" s="1"/>
  <c r="F104" i="1" s="1"/>
  <c r="F105" i="1" s="1"/>
  <c r="G93" i="1"/>
  <c r="F91" i="1"/>
  <c r="F92" i="1" s="1"/>
  <c r="F93" i="1" s="1"/>
  <c r="F94" i="1" s="1"/>
  <c r="G82" i="1"/>
  <c r="F80" i="1"/>
  <c r="G81" i="1" s="1"/>
  <c r="G71" i="1"/>
  <c r="F69" i="1"/>
  <c r="F70" i="1" s="1"/>
  <c r="F71" i="1" s="1"/>
  <c r="F72" i="1" s="1"/>
  <c r="G60" i="1"/>
  <c r="F58" i="1"/>
  <c r="F59" i="1" s="1"/>
  <c r="F60" i="1" s="1"/>
  <c r="F61" i="1" s="1"/>
  <c r="G49" i="1"/>
  <c r="F47" i="1"/>
  <c r="F48" i="1" s="1"/>
  <c r="F49" i="1" s="1"/>
  <c r="F50" i="1" s="1"/>
  <c r="G38" i="1"/>
  <c r="F36" i="1"/>
  <c r="F37" i="1" s="1"/>
  <c r="F38" i="1" s="1"/>
  <c r="F39" i="1" s="1"/>
  <c r="G21" i="1"/>
  <c r="G103" i="1" l="1"/>
  <c r="G70" i="1"/>
  <c r="G37" i="1"/>
  <c r="G59" i="1"/>
  <c r="G48" i="1"/>
  <c r="G92" i="1"/>
  <c r="F81" i="1"/>
  <c r="F82" i="1" s="1"/>
  <c r="F83" i="1" s="1"/>
  <c r="F114" i="1"/>
  <c r="F115" i="1" s="1"/>
  <c r="F116" i="1" s="1"/>
</calcChain>
</file>

<file path=xl/sharedStrings.xml><?xml version="1.0" encoding="utf-8"?>
<sst xmlns="http://schemas.openxmlformats.org/spreadsheetml/2006/main" count="207" uniqueCount="100">
  <si>
    <t>PIRKIMO SĄLYGŲ PRIEDAS "PASIŪLYMO FORMA"</t>
  </si>
  <si>
    <t>MEDICINOS ĮRANGA </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</si>
  <si>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</si>
  <si>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</si>
  <si>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</si>
  <si>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</si>
  <si>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</si>
  <si>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</si>
  <si>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</si>
  <si>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</si>
  <si>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</si>
  <si>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</si>
  <si>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</si>
  <si>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</si>
  <si>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</si>
  <si>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</si>
  <si>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</si>
  <si>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</si>
  <si>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</si>
  <si>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</si>
  <si>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</si>
  <si>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</si>
  <si>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</si>
  <si>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</si>
  <si>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</si>
  <si>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</si>
  <si>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ULTRAGARSINĖS DIAGNOSTIKOS SISTEMA KARDIOLOGO KABINETE</t>
  </si>
  <si>
    <t>Tiekėjo pasiūlymas:</t>
  </si>
  <si>
    <t>Nr.</t>
  </si>
  <si>
    <t>Pavadinimas</t>
  </si>
  <si>
    <t>Kiekis</t>
  </si>
  <si>
    <t>Mato vienetas</t>
  </si>
  <si>
    <t>Kaina be PVM, Eur</t>
  </si>
  <si>
    <t>Suma be PVM, Eur</t>
  </si>
  <si>
    <t>1.</t>
  </si>
  <si>
    <t>Ultragarsinės diagnostikos sistema kardiologo kabinete</t>
  </si>
  <si>
    <t>vnt.</t>
  </si>
  <si>
    <t>Suma be PVM</t>
  </si>
  <si>
    <t>Taikomas PVM dydis (%)</t>
  </si>
  <si>
    <t>PVM suma</t>
  </si>
  <si>
    <t>Suma su PVM</t>
  </si>
  <si>
    <t>2. DALIS</t>
  </si>
  <si>
    <t>HOLTERIO SISTEMA</t>
  </si>
  <si>
    <t>Holterio sistema</t>
  </si>
  <si>
    <t>kompl.</t>
  </si>
  <si>
    <t>3. DALIS</t>
  </si>
  <si>
    <t>ULTRAGARSINĖ DIAGNOSTIKOS SISTEMA ECHOSKOPIJŲ KABINETE</t>
  </si>
  <si>
    <t>Ultragarsinė diagnostikos sistema echoskopijų kabinete</t>
  </si>
  <si>
    <t>4. DALIS</t>
  </si>
  <si>
    <t>OTORINOLARINGOLOGO DARBO VIETA </t>
  </si>
  <si>
    <t>Otorinolaringologo darbo vieta </t>
  </si>
  <si>
    <t>5. DALIS</t>
  </si>
  <si>
    <t>PACIENTO KĖDĖ </t>
  </si>
  <si>
    <t>Paciento kėdė </t>
  </si>
  <si>
    <t>6. DALIS</t>
  </si>
  <si>
    <t>GYDYTOJO KĖDĖ </t>
  </si>
  <si>
    <t>Gydytojo kėdė </t>
  </si>
  <si>
    <t>7. DALIS</t>
  </si>
  <si>
    <t>BELAIDŽIAI AKINIAI NISTAGMUI VERTINTI </t>
  </si>
  <si>
    <t>Belaidžiai akiniai nistagmui vertinti </t>
  </si>
  <si>
    <t>8. DALIS</t>
  </si>
  <si>
    <t>AUDIOLOGINĖ ĮRANGA </t>
  </si>
  <si>
    <t>Audiologinė įranga </t>
  </si>
  <si>
    <t>Kodas, adresas</t>
  </si>
  <si>
    <t>Perduodama veikla</t>
  </si>
  <si>
    <t>Kval. Reikalavimo Nr.</t>
  </si>
  <si>
    <t>Subtiekėjams / subteikėjams / subrangovams numatomos perduoti veiklos (privaloma nurodyti) ir šių ūkio subjektų pavadinimai (jei žinomi):</t>
  </si>
  <si>
    <t>Kartu su pasiūlymu pateikiami šie dokumentai:</t>
  </si>
  <si>
    <t>Dokumento  pavadinimas</t>
  </si>
  <si>
    <t>1</t>
  </si>
  <si>
    <t>2</t>
  </si>
  <si>
    <t>Europos bendrasis viešųjų pirkimų dokumentas</t>
  </si>
  <si>
    <t>3</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</si>
  <si>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</si>
  <si>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</si>
  <si>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5364 2025-07-15 08:59:36</t>
  </si>
  <si>
    <r>
      <t xml:space="preserve">Ūkio subjektai (įskaitant kvazisubtiekėjus - fiziniai asmenys, kuriuos ketinama įdarbinti pirkimo laimėjimo atveju), kurių pajėgumais tiekėjas remiasi, kad atitiktų keliamus kvalifikacijos reikalavimus: </t>
    </r>
    <r>
      <rPr>
        <b/>
        <sz val="11"/>
        <color rgb="FFFF0000"/>
        <rFont val="Calibri"/>
        <family val="2"/>
        <charset val="186"/>
        <scheme val="minor"/>
      </rPr>
      <t>šiam pirkimui netaikoma</t>
    </r>
  </si>
  <si>
    <t>Perduodamos veiklos dalis nuo visos pirkimo sutarties (Eur be PVM arba % be PVM). Nurodyti kiekvienai pirkimo daliai atskirai</t>
  </si>
  <si>
    <t>Pateikiančio asmens vardas ir pavardė:</t>
  </si>
  <si>
    <t>Jungtinės veiklos sutarties kopija (jei taikoma)</t>
  </si>
  <si>
    <t>Subtiekėjo deklaracija ar kitas dokumentas, patvirtinantis jo sutikimą būti subtiekėju pirkime (jei taikoma)</t>
  </si>
  <si>
    <t>Deklaraciją dėl (ne)atitikties Reglamento nuostatoms</t>
  </si>
  <si>
    <t>Dokumentas yra konfidencialus? Taip/Ne. Jei taip nurodyti pagrindimą</t>
  </si>
  <si>
    <t>Molėtų rajono sveikatos centrui</t>
  </si>
  <si>
    <t xml:space="preserve">Pirkimo dalį sudarančios įrangos gamintojas ir siūlomas modelis. (Jei pirkimo dalį sudaro keli objektai, informacija pateikima apie visus objektus) </t>
  </si>
  <si>
    <t>45240, Gima</t>
  </si>
  <si>
    <t>2025 08 05</t>
  </si>
  <si>
    <t>Vilnius</t>
  </si>
  <si>
    <t>UAB Nordmedics</t>
  </si>
  <si>
    <t>Priegliaus g. 3-21, LT-06269 Vilnius</t>
  </si>
  <si>
    <t>LT100017028611</t>
  </si>
  <si>
    <t>A/S: LT307300010187281684; AB Swedbank; Banko kodas 73000</t>
  </si>
  <si>
    <t>Ernest Fatijev</t>
  </si>
  <si>
    <t>Nepildomas</t>
  </si>
  <si>
    <t>Taip, konfidenciali informacija</t>
  </si>
  <si>
    <t>CE Frenzel akiniai; CE Inventis; CE ML4; CE Otopront</t>
  </si>
  <si>
    <t>Brošiūra galvinis švietuvas; Bukletas Audiokabina; Bukletas Audiometras; Bukletas Endoskopai; Bukletas Frenzel akiniai; Bukletas Galvinis šviestuvas; Bukletas Gydytojo kėdė; Bukletas Paciento kėdė, Bukletas Paciento kėdė 2; Bukletas Tipmanometras, Bukletas, Endoskopai Otopront; Informacija iš gamintojo katalogo galvinis šviestuvas; Medinstrus patvirtinimas; Papildomi priedai otopront; Patvirtinimas Galvinis šviestuvas; Siurbimo sistema Otopront, Video sistema Otopront</t>
  </si>
  <si>
    <t>Heine atstovavimo raštas; Inventis atstovavimo raštas; Medinstrus atstovavimo raštas; Otopront atstovavimo raštas</t>
  </si>
  <si>
    <t>taip, konfidenciali informacija</t>
  </si>
  <si>
    <t>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</si>
</sst>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charset val="186"/>
      <scheme val="minor"/>
    </font>
    <font>
      <sz val="11"/>
      <color theme="0" tint="-0.249977111117893"/>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6" fillId="2" borderId="0" xfId="0" applyFont="1" applyFill="1"/>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16"/>
  <sheetViews>
    <sheetView tabSelected="1" zoomScale="89" zoomScaleNormal="70" workbookViewId="0">
      <selection activeCell="C17" sqref="C17:F20"/>
    </sheetView>
  </sheetViews>
  <sheetFormatPr defaultColWidth="10.875" defaultRowHeight="15" x14ac:dyDescent="0.25"/>
  <cols>
    <col min="1" max="1" width="9.125" style="1" customWidth="1"/>
    <col min="2" max="2" width="68.5" style="1" customWidth="1"/>
    <col min="3" max="3" width="19.5" style="1" customWidth="1"/>
    <col min="4" max="4" width="17.875" style="1" customWidth="1"/>
    <col min="5" max="5" width="21.625" style="1" customWidth="1"/>
    <col min="6" max="6" width="18.125" style="1" customWidth="1"/>
    <col min="7" max="7" width="26.62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83</v>
      </c>
    </row>
    <row r="7" spans="1:6" x14ac:dyDescent="0.25">
      <c r="B7" s="2"/>
    </row>
    <row r="8" spans="1:6" x14ac:dyDescent="0.25">
      <c r="A8" s="4" t="s">
        <v>3</v>
      </c>
      <c r="B8" s="13" t="s">
        <v>86</v>
      </c>
    </row>
    <row r="9" spans="1:6" x14ac:dyDescent="0.25">
      <c r="A9" s="4" t="s">
        <v>4</v>
      </c>
      <c r="B9" s="13"/>
    </row>
    <row r="10" spans="1:6" x14ac:dyDescent="0.25">
      <c r="A10" s="4" t="s">
        <v>5</v>
      </c>
      <c r="B10" s="13" t="s">
        <v>87</v>
      </c>
    </row>
    <row r="12" spans="1:6" ht="15.75" x14ac:dyDescent="0.25">
      <c r="A12" s="31" t="s">
        <v>6</v>
      </c>
      <c r="B12" s="32"/>
      <c r="C12" s="28" t="s">
        <v>88</v>
      </c>
      <c r="D12" s="29"/>
      <c r="E12" s="29"/>
      <c r="F12" s="30"/>
    </row>
    <row r="13" spans="1:6" ht="15.95" customHeight="1" x14ac:dyDescent="0.25">
      <c r="A13" s="36" t="s">
        <v>7</v>
      </c>
      <c r="B13" s="37"/>
      <c r="C13" s="28">
        <v>306897816</v>
      </c>
      <c r="D13" s="29"/>
      <c r="E13" s="29"/>
      <c r="F13" s="30"/>
    </row>
    <row r="14" spans="1:6" ht="15.95" customHeight="1" x14ac:dyDescent="0.25">
      <c r="A14" s="36" t="s">
        <v>8</v>
      </c>
      <c r="B14" s="37"/>
      <c r="C14" s="28" t="s">
        <v>89</v>
      </c>
      <c r="D14" s="29"/>
      <c r="E14" s="29"/>
      <c r="F14" s="30"/>
    </row>
    <row r="15" spans="1:6" ht="15.95" customHeight="1" x14ac:dyDescent="0.25">
      <c r="A15" s="31" t="s">
        <v>9</v>
      </c>
      <c r="B15" s="32"/>
      <c r="C15" s="28" t="s">
        <v>90</v>
      </c>
      <c r="D15" s="29"/>
      <c r="E15" s="29"/>
      <c r="F15" s="30"/>
    </row>
    <row r="16" spans="1:6" ht="63" customHeight="1" x14ac:dyDescent="0.25">
      <c r="A16" s="40" t="s">
        <v>10</v>
      </c>
      <c r="B16" s="37"/>
      <c r="C16" s="28" t="s">
        <v>91</v>
      </c>
      <c r="D16" s="29"/>
      <c r="E16" s="29"/>
      <c r="F16" s="30"/>
    </row>
    <row r="17" spans="1:7" ht="15.95" customHeight="1" x14ac:dyDescent="0.25">
      <c r="A17" s="31" t="s">
        <v>11</v>
      </c>
      <c r="B17" s="32"/>
      <c r="C17" s="28"/>
      <c r="D17" s="29"/>
      <c r="E17" s="29"/>
      <c r="F17" s="30"/>
    </row>
    <row r="18" spans="1:7" ht="15.95" customHeight="1" x14ac:dyDescent="0.25">
      <c r="A18" s="31" t="s">
        <v>12</v>
      </c>
      <c r="B18" s="32"/>
      <c r="C18" s="28"/>
      <c r="D18" s="29"/>
      <c r="E18" s="29"/>
      <c r="F18" s="30"/>
    </row>
    <row r="19" spans="1:7" ht="48" customHeight="1" x14ac:dyDescent="0.25">
      <c r="A19" s="31" t="s">
        <v>13</v>
      </c>
      <c r="B19" s="32"/>
      <c r="C19" s="28"/>
      <c r="D19" s="29"/>
      <c r="E19" s="29"/>
      <c r="F19" s="30"/>
    </row>
    <row r="20" spans="1:7" ht="54.95" customHeight="1" x14ac:dyDescent="0.25">
      <c r="A20" s="31" t="s">
        <v>14</v>
      </c>
      <c r="B20" s="32"/>
      <c r="C20" s="28"/>
      <c r="D20" s="29"/>
      <c r="E20" s="29"/>
      <c r="F20" s="30"/>
    </row>
    <row r="21" spans="1:7" ht="71.099999999999994" customHeight="1" x14ac:dyDescent="0.25">
      <c r="A21" s="33" t="s">
        <v>15</v>
      </c>
      <c r="B21" s="34"/>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1"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x14ac:dyDescent="0.25">
      <c r="A28" s="35" t="s">
        <v>21</v>
      </c>
      <c r="B28" s="27"/>
      <c r="C28" s="27"/>
      <c r="D28" s="27"/>
      <c r="E28" s="27"/>
      <c r="F28" s="27"/>
    </row>
    <row r="29" spans="1:7" x14ac:dyDescent="0.25">
      <c r="A29" s="27" t="s">
        <v>22</v>
      </c>
      <c r="B29" s="27"/>
      <c r="C29" s="27"/>
      <c r="D29" s="27"/>
      <c r="E29" s="27"/>
      <c r="F29" s="27"/>
    </row>
    <row r="30" spans="1:7" x14ac:dyDescent="0.25">
      <c r="A30" s="14" t="s">
        <v>23</v>
      </c>
      <c r="D30" s="15"/>
      <c r="E30" s="25">
        <v>0</v>
      </c>
    </row>
    <row r="31" spans="1:7" x14ac:dyDescent="0.25">
      <c r="A31" s="14" t="s">
        <v>24</v>
      </c>
      <c r="E31" s="25">
        <v>21</v>
      </c>
    </row>
    <row r="32" spans="1:7" x14ac:dyDescent="0.25">
      <c r="A32" s="12" t="s">
        <v>25</v>
      </c>
      <c r="B32" s="12" t="s">
        <v>26</v>
      </c>
    </row>
    <row r="34" spans="1:7" x14ac:dyDescent="0.25">
      <c r="A34" s="12" t="s">
        <v>27</v>
      </c>
    </row>
    <row r="35" spans="1:7" ht="75" x14ac:dyDescent="0.25">
      <c r="A35" s="16" t="s">
        <v>28</v>
      </c>
      <c r="B35" s="16" t="s">
        <v>29</v>
      </c>
      <c r="C35" s="16" t="s">
        <v>30</v>
      </c>
      <c r="D35" s="16" t="s">
        <v>31</v>
      </c>
      <c r="E35" s="16" t="s">
        <v>32</v>
      </c>
      <c r="F35" s="16" t="s">
        <v>33</v>
      </c>
      <c r="G35" s="26" t="s">
        <v>84</v>
      </c>
    </row>
    <row r="36" spans="1:7" x14ac:dyDescent="0.25">
      <c r="A36" s="17" t="s">
        <v>34</v>
      </c>
      <c r="B36" s="16" t="s">
        <v>35</v>
      </c>
      <c r="C36" s="17">
        <v>1</v>
      </c>
      <c r="D36" s="17" t="s">
        <v>44</v>
      </c>
      <c r="E36" s="18"/>
      <c r="F36" s="17" t="str">
        <f>IF(ISBLANK(E36),"", PRODUCT(C36,E36))</f>
        <v/>
      </c>
      <c r="G36" s="19"/>
    </row>
    <row r="37" spans="1:7" x14ac:dyDescent="0.25">
      <c r="E37" s="16" t="s">
        <v>37</v>
      </c>
      <c r="F37" s="16" t="str">
        <f>IF(F36="","",ROUND(SUM(F36:F36),2))</f>
        <v/>
      </c>
      <c r="G37" s="14" t="str">
        <f>IF(F36="","Neužpildytos visos objektų kainos","")</f>
        <v>Neužpildytos visos objektų kainos</v>
      </c>
    </row>
    <row r="38" spans="1:7" x14ac:dyDescent="0.25">
      <c r="C38" s="16" t="s">
        <v>38</v>
      </c>
      <c r="D38" s="19"/>
      <c r="E38" s="16" t="s">
        <v>39</v>
      </c>
      <c r="F38" s="16" t="str">
        <f>IF(OR(F37="",D38=""),"", ROUND(PRODUCT(D38,F37)/100,2))</f>
        <v/>
      </c>
      <c r="G38" s="14" t="str">
        <f>IF(D38="", "Nurodykite taikomą PVM dydį", "")</f>
        <v>Nurodykite taikomą PVM dydį</v>
      </c>
    </row>
    <row r="39" spans="1:7" x14ac:dyDescent="0.25">
      <c r="E39" s="16" t="s">
        <v>40</v>
      </c>
      <c r="F39" s="16">
        <f>IF(ISBLANK(F38), "", ROUND(SUM(F37:F38),2))</f>
        <v>0</v>
      </c>
    </row>
    <row r="43" spans="1:7" x14ac:dyDescent="0.25">
      <c r="A43" s="12" t="s">
        <v>41</v>
      </c>
      <c r="B43" s="12" t="s">
        <v>42</v>
      </c>
    </row>
    <row r="45" spans="1:7" x14ac:dyDescent="0.25">
      <c r="A45" s="12" t="s">
        <v>27</v>
      </c>
    </row>
    <row r="46" spans="1:7" ht="75" x14ac:dyDescent="0.25">
      <c r="A46" s="16" t="s">
        <v>28</v>
      </c>
      <c r="B46" s="16" t="s">
        <v>29</v>
      </c>
      <c r="C46" s="16" t="s">
        <v>30</v>
      </c>
      <c r="D46" s="16" t="s">
        <v>31</v>
      </c>
      <c r="E46" s="16" t="s">
        <v>32</v>
      </c>
      <c r="F46" s="16" t="s">
        <v>33</v>
      </c>
      <c r="G46" s="26" t="s">
        <v>84</v>
      </c>
    </row>
    <row r="47" spans="1:7" x14ac:dyDescent="0.25">
      <c r="A47" s="17" t="s">
        <v>34</v>
      </c>
      <c r="B47" s="17" t="s">
        <v>43</v>
      </c>
      <c r="C47" s="17">
        <v>1</v>
      </c>
      <c r="D47" s="17" t="s">
        <v>44</v>
      </c>
      <c r="E47" s="18"/>
      <c r="F47" s="17" t="str">
        <f>IF(ISBLANK(E47),"", PRODUCT(C47,E47))</f>
        <v/>
      </c>
      <c r="G47" s="19"/>
    </row>
    <row r="48" spans="1:7" x14ac:dyDescent="0.25">
      <c r="E48" s="16" t="s">
        <v>37</v>
      </c>
      <c r="F48" s="16" t="str">
        <f>IF(F47="","",ROUND(SUM(F47:F47),2))</f>
        <v/>
      </c>
      <c r="G48" s="14" t="str">
        <f>IF(F47="","Neužpildytos visos objektų kainos","")</f>
        <v>Neužpildytos visos objektų kainos</v>
      </c>
    </row>
    <row r="49" spans="1:7" x14ac:dyDescent="0.25">
      <c r="C49" s="16" t="s">
        <v>38</v>
      </c>
      <c r="D49" s="19"/>
      <c r="E49" s="16" t="s">
        <v>39</v>
      </c>
      <c r="F49" s="16" t="str">
        <f>IF(OR(F48="",D49=""),"", ROUND(PRODUCT(D49,F48)/100,2))</f>
        <v/>
      </c>
      <c r="G49" s="14" t="str">
        <f>IF(D49="", "Nurodykite taikomą PVM dydį", "")</f>
        <v>Nurodykite taikomą PVM dydį</v>
      </c>
    </row>
    <row r="50" spans="1:7" x14ac:dyDescent="0.25">
      <c r="E50" s="16" t="s">
        <v>40</v>
      </c>
      <c r="F50" s="16">
        <f>IF(ISBLANK(F49), "", ROUND(SUM(F48:F49),2))</f>
        <v>0</v>
      </c>
    </row>
    <row r="54" spans="1:7" x14ac:dyDescent="0.25">
      <c r="A54" s="12" t="s">
        <v>45</v>
      </c>
      <c r="B54" s="12" t="s">
        <v>46</v>
      </c>
    </row>
    <row r="56" spans="1:7" x14ac:dyDescent="0.25">
      <c r="A56" s="12" t="s">
        <v>27</v>
      </c>
    </row>
    <row r="57" spans="1:7" ht="75" x14ac:dyDescent="0.25">
      <c r="A57" s="16" t="s">
        <v>28</v>
      </c>
      <c r="B57" s="16" t="s">
        <v>29</v>
      </c>
      <c r="C57" s="16" t="s">
        <v>30</v>
      </c>
      <c r="D57" s="16" t="s">
        <v>31</v>
      </c>
      <c r="E57" s="16" t="s">
        <v>32</v>
      </c>
      <c r="F57" s="16" t="s">
        <v>33</v>
      </c>
      <c r="G57" s="26" t="s">
        <v>84</v>
      </c>
    </row>
    <row r="58" spans="1:7" x14ac:dyDescent="0.25">
      <c r="A58" s="17" t="s">
        <v>34</v>
      </c>
      <c r="B58" s="17" t="s">
        <v>47</v>
      </c>
      <c r="C58" s="17">
        <v>1</v>
      </c>
      <c r="D58" s="17" t="s">
        <v>44</v>
      </c>
      <c r="E58" s="18"/>
      <c r="F58" s="17" t="str">
        <f>IF(ISBLANK(E58),"", PRODUCT(C58,E58))</f>
        <v/>
      </c>
      <c r="G58" s="19"/>
    </row>
    <row r="59" spans="1:7" x14ac:dyDescent="0.25">
      <c r="E59" s="16" t="s">
        <v>37</v>
      </c>
      <c r="F59" s="16" t="str">
        <f>IF(F58="","",ROUND(SUM(F58:F58),2))</f>
        <v/>
      </c>
      <c r="G59" s="14" t="str">
        <f>IF(F58="","Neužpildytos visos objektų kainos","")</f>
        <v>Neužpildytos visos objektų kainos</v>
      </c>
    </row>
    <row r="60" spans="1:7" x14ac:dyDescent="0.25">
      <c r="C60" s="16" t="s">
        <v>38</v>
      </c>
      <c r="D60" s="19"/>
      <c r="E60" s="16" t="s">
        <v>39</v>
      </c>
      <c r="F60" s="16" t="str">
        <f>IF(OR(F59="",D60=""),"", ROUND(PRODUCT(D60,F59)/100,2))</f>
        <v/>
      </c>
      <c r="G60" s="14" t="str">
        <f>IF(D60="", "Nurodykite taikomą PVM dydį", "")</f>
        <v>Nurodykite taikomą PVM dydį</v>
      </c>
    </row>
    <row r="61" spans="1:7" x14ac:dyDescent="0.25">
      <c r="E61" s="16" t="s">
        <v>40</v>
      </c>
      <c r="F61" s="16">
        <f>IF(ISBLANK(F60), "", ROUND(SUM(F59:F60),2))</f>
        <v>0</v>
      </c>
    </row>
    <row r="65" spans="1:7" x14ac:dyDescent="0.25">
      <c r="A65" s="12" t="s">
        <v>48</v>
      </c>
      <c r="B65" s="12" t="s">
        <v>49</v>
      </c>
    </row>
    <row r="67" spans="1:7" x14ac:dyDescent="0.25">
      <c r="A67" s="12" t="s">
        <v>27</v>
      </c>
    </row>
    <row r="68" spans="1:7" ht="75" x14ac:dyDescent="0.25">
      <c r="A68" s="16" t="s">
        <v>28</v>
      </c>
      <c r="B68" s="16" t="s">
        <v>29</v>
      </c>
      <c r="C68" s="16" t="s">
        <v>30</v>
      </c>
      <c r="D68" s="16" t="s">
        <v>31</v>
      </c>
      <c r="E68" s="16" t="s">
        <v>32</v>
      </c>
      <c r="F68" s="16" t="s">
        <v>33</v>
      </c>
      <c r="G68" s="26" t="s">
        <v>84</v>
      </c>
    </row>
    <row r="69" spans="1:7" x14ac:dyDescent="0.25">
      <c r="A69" s="17" t="s">
        <v>34</v>
      </c>
      <c r="B69" s="17" t="s">
        <v>50</v>
      </c>
      <c r="C69" s="17">
        <v>1</v>
      </c>
      <c r="D69" s="17" t="s">
        <v>44</v>
      </c>
      <c r="E69" s="18"/>
      <c r="F69" s="17" t="str">
        <f>IF(ISBLANK(E69),"", PRODUCT(C69,E69))</f>
        <v/>
      </c>
      <c r="G69" s="19"/>
    </row>
    <row r="70" spans="1:7" x14ac:dyDescent="0.25">
      <c r="E70" s="16" t="s">
        <v>37</v>
      </c>
      <c r="F70" s="16" t="str">
        <f>IF(F69="","",ROUND(SUM(F69:F69),2))</f>
        <v/>
      </c>
      <c r="G70" s="14" t="str">
        <f>IF(F69="","Neužpildytos visos objektų kainos","")</f>
        <v>Neužpildytos visos objektų kainos</v>
      </c>
    </row>
    <row r="71" spans="1:7" x14ac:dyDescent="0.25">
      <c r="C71" s="16" t="s">
        <v>38</v>
      </c>
      <c r="D71" s="19"/>
      <c r="E71" s="16" t="s">
        <v>39</v>
      </c>
      <c r="F71" s="16" t="str">
        <f>IF(OR(F70="",D71=""),"", ROUND(PRODUCT(D71,F70)/100,2))</f>
        <v/>
      </c>
      <c r="G71" s="14" t="str">
        <f>IF(D71="", "Nurodykite taikomą PVM dydį", "")</f>
        <v>Nurodykite taikomą PVM dydį</v>
      </c>
    </row>
    <row r="72" spans="1:7" x14ac:dyDescent="0.25">
      <c r="E72" s="16" t="s">
        <v>40</v>
      </c>
      <c r="F72" s="16">
        <f>IF(ISBLANK(F71), "", ROUND(SUM(F70:F71),2))</f>
        <v>0</v>
      </c>
    </row>
    <row r="76" spans="1:7" x14ac:dyDescent="0.25">
      <c r="A76" s="12" t="s">
        <v>51</v>
      </c>
      <c r="B76" s="12" t="s">
        <v>52</v>
      </c>
    </row>
    <row r="78" spans="1:7" x14ac:dyDescent="0.25">
      <c r="A78" s="12" t="s">
        <v>27</v>
      </c>
    </row>
    <row r="79" spans="1:7" ht="75" x14ac:dyDescent="0.25">
      <c r="A79" s="16" t="s">
        <v>28</v>
      </c>
      <c r="B79" s="16" t="s">
        <v>29</v>
      </c>
      <c r="C79" s="16" t="s">
        <v>30</v>
      </c>
      <c r="D79" s="16" t="s">
        <v>31</v>
      </c>
      <c r="E79" s="16" t="s">
        <v>32</v>
      </c>
      <c r="F79" s="16" t="s">
        <v>33</v>
      </c>
      <c r="G79" s="26" t="s">
        <v>84</v>
      </c>
    </row>
    <row r="80" spans="1:7" x14ac:dyDescent="0.25">
      <c r="A80" s="17" t="s">
        <v>34</v>
      </c>
      <c r="B80" s="17" t="s">
        <v>53</v>
      </c>
      <c r="C80" s="17">
        <v>1</v>
      </c>
      <c r="D80" s="17" t="s">
        <v>36</v>
      </c>
      <c r="E80" s="18"/>
      <c r="F80" s="17" t="str">
        <f>IF(ISBLANK(E80),"", PRODUCT(C80,E80))</f>
        <v/>
      </c>
      <c r="G80" s="19"/>
    </row>
    <row r="81" spans="1:7" x14ac:dyDescent="0.25">
      <c r="E81" s="16" t="s">
        <v>37</v>
      </c>
      <c r="F81" s="16" t="str">
        <f>IF(F80="","",ROUND(SUM(F80:F80),2))</f>
        <v/>
      </c>
      <c r="G81" s="14" t="str">
        <f>IF(F80="","Neužpildytos visos objektų kainos","")</f>
        <v>Neužpildytos visos objektų kainos</v>
      </c>
    </row>
    <row r="82" spans="1:7" x14ac:dyDescent="0.25">
      <c r="C82" s="16" t="s">
        <v>38</v>
      </c>
      <c r="D82" s="19"/>
      <c r="E82" s="16" t="s">
        <v>39</v>
      </c>
      <c r="F82" s="16" t="str">
        <f>IF(OR(F81="",D82=""),"", ROUND(PRODUCT(D82,F81)/100,2))</f>
        <v/>
      </c>
      <c r="G82" s="14" t="str">
        <f>IF(D82="", "Nurodykite taikomą PVM dydį", "")</f>
        <v>Nurodykite taikomą PVM dydį</v>
      </c>
    </row>
    <row r="83" spans="1:7" x14ac:dyDescent="0.25">
      <c r="E83" s="16" t="s">
        <v>40</v>
      </c>
      <c r="F83" s="16">
        <f>IF(ISBLANK(F82), "", ROUND(SUM(F81:F82),2))</f>
        <v>0</v>
      </c>
    </row>
    <row r="87" spans="1:7" x14ac:dyDescent="0.25">
      <c r="A87" s="12" t="s">
        <v>54</v>
      </c>
      <c r="B87" s="12" t="s">
        <v>55</v>
      </c>
    </row>
    <row r="89" spans="1:7" x14ac:dyDescent="0.25">
      <c r="A89" s="12" t="s">
        <v>27</v>
      </c>
    </row>
    <row r="90" spans="1:7" ht="75" x14ac:dyDescent="0.25">
      <c r="A90" s="16" t="s">
        <v>28</v>
      </c>
      <c r="B90" s="16" t="s">
        <v>29</v>
      </c>
      <c r="C90" s="16" t="s">
        <v>30</v>
      </c>
      <c r="D90" s="16" t="s">
        <v>31</v>
      </c>
      <c r="E90" s="16" t="s">
        <v>32</v>
      </c>
      <c r="F90" s="16" t="s">
        <v>33</v>
      </c>
      <c r="G90" s="26" t="s">
        <v>84</v>
      </c>
    </row>
    <row r="91" spans="1:7" x14ac:dyDescent="0.25">
      <c r="A91" s="17" t="s">
        <v>34</v>
      </c>
      <c r="B91" s="17" t="s">
        <v>56</v>
      </c>
      <c r="C91" s="17">
        <v>1</v>
      </c>
      <c r="D91" s="17" t="s">
        <v>36</v>
      </c>
      <c r="E91" s="18">
        <v>120</v>
      </c>
      <c r="F91" s="17">
        <f>IF(ISBLANK(E91),"", PRODUCT(C91,E91))</f>
        <v>120</v>
      </c>
      <c r="G91" s="19" t="s">
        <v>85</v>
      </c>
    </row>
    <row r="92" spans="1:7" x14ac:dyDescent="0.25">
      <c r="E92" s="16" t="s">
        <v>37</v>
      </c>
      <c r="F92" s="16">
        <f>IF(F91="","",ROUND(SUM(F91:F91),2))</f>
        <v>120</v>
      </c>
      <c r="G92" s="14" t="str">
        <f>IF(F91="","Neužpildytos visos objektų kainos","")</f>
        <v/>
      </c>
    </row>
    <row r="93" spans="1:7" x14ac:dyDescent="0.25">
      <c r="C93" s="16" t="s">
        <v>38</v>
      </c>
      <c r="D93" s="19">
        <v>21</v>
      </c>
      <c r="E93" s="16" t="s">
        <v>39</v>
      </c>
      <c r="F93" s="16">
        <f>IF(OR(F92="",D93=""),"", ROUND(PRODUCT(D93,F92)/100,2))</f>
        <v>25.2</v>
      </c>
      <c r="G93" s="14" t="str">
        <f>IF(D93="", "Nurodykite taikomą PVM dydį", "")</f>
        <v/>
      </c>
    </row>
    <row r="94" spans="1:7" x14ac:dyDescent="0.25">
      <c r="E94" s="16" t="s">
        <v>40</v>
      </c>
      <c r="F94" s="16">
        <f>IF(ISBLANK(F93), "", ROUND(SUM(F92:F93),2))</f>
        <v>145.19999999999999</v>
      </c>
    </row>
    <row r="98" spans="1:7" x14ac:dyDescent="0.25">
      <c r="A98" s="12" t="s">
        <v>57</v>
      </c>
      <c r="B98" s="12" t="s">
        <v>58</v>
      </c>
    </row>
    <row r="100" spans="1:7" x14ac:dyDescent="0.25">
      <c r="A100" s="12" t="s">
        <v>27</v>
      </c>
    </row>
    <row r="101" spans="1:7" ht="75" x14ac:dyDescent="0.25">
      <c r="A101" s="16" t="s">
        <v>28</v>
      </c>
      <c r="B101" s="16" t="s">
        <v>29</v>
      </c>
      <c r="C101" s="16" t="s">
        <v>30</v>
      </c>
      <c r="D101" s="16" t="s">
        <v>31</v>
      </c>
      <c r="E101" s="16" t="s">
        <v>32</v>
      </c>
      <c r="F101" s="16" t="s">
        <v>33</v>
      </c>
      <c r="G101" s="26" t="s">
        <v>84</v>
      </c>
    </row>
    <row r="102" spans="1:7" x14ac:dyDescent="0.25">
      <c r="A102" s="17" t="s">
        <v>34</v>
      </c>
      <c r="B102" s="17" t="s">
        <v>59</v>
      </c>
      <c r="C102" s="17">
        <v>1</v>
      </c>
      <c r="D102" s="17" t="s">
        <v>36</v>
      </c>
      <c r="E102" s="18"/>
      <c r="F102" s="17" t="str">
        <f>IF(ISBLANK(E102),"", PRODUCT(C102,E102))</f>
        <v/>
      </c>
      <c r="G102" s="19"/>
    </row>
    <row r="103" spans="1:7" x14ac:dyDescent="0.25">
      <c r="E103" s="16" t="s">
        <v>37</v>
      </c>
      <c r="F103" s="16" t="str">
        <f>IF(F102="","",ROUND(SUM(F102:F102),2))</f>
        <v/>
      </c>
      <c r="G103" s="14" t="str">
        <f>IF(F102="","Neužpildytos visos objektų kainos","")</f>
        <v>Neužpildytos visos objektų kainos</v>
      </c>
    </row>
    <row r="104" spans="1:7" x14ac:dyDescent="0.25">
      <c r="C104" s="16" t="s">
        <v>38</v>
      </c>
      <c r="D104" s="19"/>
      <c r="E104" s="16" t="s">
        <v>39</v>
      </c>
      <c r="F104" s="16" t="str">
        <f>IF(OR(F103="",D104=""),"", ROUND(PRODUCT(D104,F103)/100,2))</f>
        <v/>
      </c>
      <c r="G104" s="14" t="str">
        <f>IF(D104="", "Nurodykite taikomą PVM dydį", "")</f>
        <v>Nurodykite taikomą PVM dydį</v>
      </c>
    </row>
    <row r="105" spans="1:7" x14ac:dyDescent="0.25">
      <c r="E105" s="16" t="s">
        <v>40</v>
      </c>
      <c r="F105" s="16">
        <f>IF(ISBLANK(F104), "", ROUND(SUM(F103:F104),2))</f>
        <v>0</v>
      </c>
    </row>
    <row r="109" spans="1:7" x14ac:dyDescent="0.25">
      <c r="A109" s="12" t="s">
        <v>60</v>
      </c>
      <c r="B109" s="12" t="s">
        <v>61</v>
      </c>
    </row>
    <row r="111" spans="1:7" x14ac:dyDescent="0.25">
      <c r="A111" s="12" t="s">
        <v>27</v>
      </c>
    </row>
    <row r="112" spans="1:7" ht="75" x14ac:dyDescent="0.25">
      <c r="A112" s="16" t="s">
        <v>28</v>
      </c>
      <c r="B112" s="16" t="s">
        <v>29</v>
      </c>
      <c r="C112" s="16" t="s">
        <v>30</v>
      </c>
      <c r="D112" s="16" t="s">
        <v>31</v>
      </c>
      <c r="E112" s="16" t="s">
        <v>32</v>
      </c>
      <c r="F112" s="16" t="s">
        <v>33</v>
      </c>
      <c r="G112" s="26" t="s">
        <v>84</v>
      </c>
    </row>
    <row r="113" spans="1:7" x14ac:dyDescent="0.25">
      <c r="A113" s="17" t="s">
        <v>34</v>
      </c>
      <c r="B113" s="17" t="s">
        <v>62</v>
      </c>
      <c r="C113" s="17">
        <v>1</v>
      </c>
      <c r="D113" s="17" t="s">
        <v>44</v>
      </c>
      <c r="E113" s="18"/>
      <c r="F113" s="17" t="str">
        <f>IF(ISBLANK(E113),"", PRODUCT(C113,E113))</f>
        <v/>
      </c>
      <c r="G113" s="19"/>
    </row>
    <row r="114" spans="1:7" x14ac:dyDescent="0.25">
      <c r="E114" s="16" t="s">
        <v>37</v>
      </c>
      <c r="F114" s="16" t="str">
        <f>IF(F113="","",ROUND(SUM(F113:F113),2))</f>
        <v/>
      </c>
      <c r="G114" s="14" t="str">
        <f>IF(F113="","Neužpildytos visos objektų kainos","")</f>
        <v>Neužpildytos visos objektų kainos</v>
      </c>
    </row>
    <row r="115" spans="1:7" x14ac:dyDescent="0.25">
      <c r="C115" s="16" t="s">
        <v>38</v>
      </c>
      <c r="D115" s="19"/>
      <c r="E115" s="16" t="s">
        <v>39</v>
      </c>
      <c r="F115" s="16" t="str">
        <f>IF(OR(F114="",D115=""),"", ROUND(PRODUCT(D115,F114)/100,2))</f>
        <v/>
      </c>
      <c r="G115" s="14" t="str">
        <f>IF(D115="", "Nurodykite taikomą PVM dydį", "")</f>
        <v>Nurodykite taikomą PVM dydį</v>
      </c>
    </row>
    <row r="116" spans="1:7" x14ac:dyDescent="0.25">
      <c r="E116" s="16" t="s">
        <v>40</v>
      </c>
      <c r="F116" s="16">
        <f>IF(ISBLANK(F115), "", ROUND(SUM(F114:F115),2))</f>
        <v>0</v>
      </c>
    </row>
  </sheetData>
  <sheetProtection algorithmName="SHA-512" hashValue="1X/XtFXqClMZSVogZ25ekalXlRmoVnk6FuyJ1XsjaNoq274+Qb0YOs3H3fwuNlQBvDnZFKiW+mI+k2SJWVzujA==" saltValue="UgQAKuOhUrUUgAZ5Z5uQgQ=="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dataValidations count="1">
    <dataValidation type="list" allowBlank="1" showInputMessage="1" showErrorMessage="1" sqref="D38 D49 D60 D71 D82 D93 D104 D115" xr:uid="{1A04E60F-0AA0-4C0B-97E5-5C1D1510FB89}">
      <formula1>$E$30:$E$31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K100"/>
  <sheetViews>
    <sheetView topLeftCell="A29" zoomScale="80" zoomScaleNormal="80" workbookViewId="0">
      <selection activeCell="E63" sqref="E6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2" t="s">
        <v>76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89.25" customHeight="1" x14ac:dyDescent="0.25">
      <c r="A5" s="64" t="s">
        <v>29</v>
      </c>
      <c r="B5" s="53"/>
      <c r="C5" s="51" t="s">
        <v>63</v>
      </c>
      <c r="D5" s="52"/>
      <c r="E5" s="53"/>
      <c r="F5" s="51" t="s">
        <v>64</v>
      </c>
      <c r="G5" s="52"/>
      <c r="H5" s="53"/>
      <c r="I5" s="51" t="s">
        <v>77</v>
      </c>
      <c r="J5" s="53"/>
      <c r="K5" s="9" t="s">
        <v>65</v>
      </c>
    </row>
    <row r="6" spans="1:11" ht="48.95" customHeight="1" x14ac:dyDescent="0.25">
      <c r="A6" s="45"/>
      <c r="B6" s="32"/>
      <c r="C6" s="46"/>
      <c r="D6" s="44"/>
      <c r="E6" s="32"/>
      <c r="F6" s="46"/>
      <c r="G6" s="44"/>
      <c r="H6" s="32"/>
      <c r="I6" s="46"/>
      <c r="J6" s="32"/>
      <c r="K6" s="20"/>
    </row>
    <row r="7" spans="1:11" ht="48.95" customHeight="1" x14ac:dyDescent="0.25">
      <c r="A7" s="45"/>
      <c r="B7" s="32"/>
      <c r="C7" s="46"/>
      <c r="D7" s="44"/>
      <c r="E7" s="32"/>
      <c r="F7" s="46"/>
      <c r="G7" s="44"/>
      <c r="H7" s="32"/>
      <c r="I7" s="46"/>
      <c r="J7" s="32"/>
      <c r="K7" s="20"/>
    </row>
    <row r="8" spans="1:11" ht="48.95" customHeight="1" x14ac:dyDescent="0.25">
      <c r="A8" s="45"/>
      <c r="B8" s="32"/>
      <c r="C8" s="46"/>
      <c r="D8" s="44"/>
      <c r="E8" s="32"/>
      <c r="F8" s="46"/>
      <c r="G8" s="44"/>
      <c r="H8" s="32"/>
      <c r="I8" s="46"/>
      <c r="J8" s="32"/>
      <c r="K8" s="20"/>
    </row>
    <row r="9" spans="1:11" ht="48.95" customHeight="1" x14ac:dyDescent="0.25">
      <c r="A9" s="45"/>
      <c r="B9" s="32"/>
      <c r="C9" s="46"/>
      <c r="D9" s="44"/>
      <c r="E9" s="32"/>
      <c r="F9" s="46"/>
      <c r="G9" s="44"/>
      <c r="H9" s="32"/>
      <c r="I9" s="46"/>
      <c r="J9" s="32"/>
      <c r="K9" s="20"/>
    </row>
    <row r="10" spans="1:11" ht="48.95" customHeight="1" x14ac:dyDescent="0.25">
      <c r="A10" s="45"/>
      <c r="B10" s="32"/>
      <c r="C10" s="46"/>
      <c r="D10" s="44"/>
      <c r="E10" s="32"/>
      <c r="F10" s="46"/>
      <c r="G10" s="44"/>
      <c r="H10" s="32"/>
      <c r="I10" s="46"/>
      <c r="J10" s="32"/>
      <c r="K10" s="20"/>
    </row>
    <row r="11" spans="1:11" ht="48.95" customHeight="1" x14ac:dyDescent="0.25">
      <c r="A11" s="45"/>
      <c r="B11" s="32"/>
      <c r="C11" s="46"/>
      <c r="D11" s="44"/>
      <c r="E11" s="32"/>
      <c r="F11" s="46"/>
      <c r="G11" s="44"/>
      <c r="H11" s="32"/>
      <c r="I11" s="46"/>
      <c r="J11" s="32"/>
      <c r="K11" s="20"/>
    </row>
    <row r="12" spans="1:11" ht="48.95" customHeight="1" x14ac:dyDescent="0.25">
      <c r="A12" s="45"/>
      <c r="B12" s="32"/>
      <c r="C12" s="46"/>
      <c r="D12" s="44"/>
      <c r="E12" s="32"/>
      <c r="F12" s="46"/>
      <c r="G12" s="44"/>
      <c r="H12" s="32"/>
      <c r="I12" s="46"/>
      <c r="J12" s="32"/>
      <c r="K12" s="20"/>
    </row>
    <row r="13" spans="1:11" ht="48.95" customHeight="1" x14ac:dyDescent="0.25">
      <c r="A13" s="45"/>
      <c r="B13" s="32"/>
      <c r="C13" s="46"/>
      <c r="D13" s="44"/>
      <c r="E13" s="32"/>
      <c r="F13" s="46"/>
      <c r="G13" s="44"/>
      <c r="H13" s="32"/>
      <c r="I13" s="46"/>
      <c r="J13" s="32"/>
      <c r="K13" s="20"/>
    </row>
    <row r="14" spans="1:11" ht="48.95" customHeight="1" x14ac:dyDescent="0.25">
      <c r="A14" s="45"/>
      <c r="B14" s="32"/>
      <c r="C14" s="46"/>
      <c r="D14" s="44"/>
      <c r="E14" s="32"/>
      <c r="F14" s="46"/>
      <c r="G14" s="44"/>
      <c r="H14" s="32"/>
      <c r="I14" s="46"/>
      <c r="J14" s="32"/>
      <c r="K14" s="20"/>
    </row>
    <row r="15" spans="1:11" ht="48" customHeight="1" thickBot="1" x14ac:dyDescent="0.3">
      <c r="A15" s="69"/>
      <c r="B15" s="58"/>
      <c r="C15" s="63"/>
      <c r="D15" s="57"/>
      <c r="E15" s="58"/>
      <c r="F15" s="63"/>
      <c r="G15" s="57"/>
      <c r="H15" s="58"/>
      <c r="I15" s="63"/>
      <c r="J15" s="58"/>
      <c r="K15" s="21"/>
    </row>
    <row r="16" spans="1:11" ht="18.95" customHeight="1" x14ac:dyDescent="0.25">
      <c r="A16" s="10"/>
      <c r="B16" s="10"/>
      <c r="C16" s="10"/>
      <c r="D16" s="10"/>
      <c r="E16" s="10"/>
      <c r="F16" s="10"/>
      <c r="G16" s="10"/>
      <c r="H16" s="10"/>
      <c r="I16" s="10"/>
      <c r="J16" s="10"/>
      <c r="K16" s="11"/>
    </row>
    <row r="17" spans="1:11" ht="48.95" customHeight="1" x14ac:dyDescent="0.25">
      <c r="A17" s="54" t="s">
        <v>66</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92.25" customHeight="1" x14ac:dyDescent="0.25">
      <c r="A19" s="64" t="s">
        <v>29</v>
      </c>
      <c r="B19" s="53"/>
      <c r="C19" s="51" t="s">
        <v>63</v>
      </c>
      <c r="D19" s="52"/>
      <c r="E19" s="53"/>
      <c r="F19" s="51" t="s">
        <v>64</v>
      </c>
      <c r="G19" s="52"/>
      <c r="H19" s="53"/>
      <c r="I19" s="67" t="s">
        <v>77</v>
      </c>
      <c r="J19" s="68"/>
      <c r="K19" s="11"/>
    </row>
    <row r="20" spans="1:11" ht="48.95" customHeight="1" x14ac:dyDescent="0.25">
      <c r="A20" s="45"/>
      <c r="B20" s="32"/>
      <c r="C20" s="46"/>
      <c r="D20" s="44"/>
      <c r="E20" s="32"/>
      <c r="F20" s="46"/>
      <c r="G20" s="44"/>
      <c r="H20" s="32"/>
      <c r="I20" s="50"/>
      <c r="J20" s="49"/>
      <c r="K20" s="11"/>
    </row>
    <row r="21" spans="1:11" ht="48.95" customHeight="1" x14ac:dyDescent="0.25">
      <c r="A21" s="45"/>
      <c r="B21" s="32"/>
      <c r="C21" s="46"/>
      <c r="D21" s="44"/>
      <c r="E21" s="32"/>
      <c r="F21" s="46"/>
      <c r="G21" s="44"/>
      <c r="H21" s="32"/>
      <c r="I21" s="50"/>
      <c r="J21" s="49"/>
      <c r="K21" s="11"/>
    </row>
    <row r="22" spans="1:11" ht="48.95" customHeight="1" x14ac:dyDescent="0.25">
      <c r="A22" s="45"/>
      <c r="B22" s="32"/>
      <c r="C22" s="46"/>
      <c r="D22" s="44"/>
      <c r="E22" s="32"/>
      <c r="F22" s="46"/>
      <c r="G22" s="44"/>
      <c r="H22" s="32"/>
      <c r="I22" s="50"/>
      <c r="J22" s="49"/>
      <c r="K22" s="11"/>
    </row>
    <row r="23" spans="1:11" ht="48.95" customHeight="1" x14ac:dyDescent="0.25">
      <c r="A23" s="45"/>
      <c r="B23" s="32"/>
      <c r="C23" s="46"/>
      <c r="D23" s="44"/>
      <c r="E23" s="32"/>
      <c r="F23" s="46"/>
      <c r="G23" s="44"/>
      <c r="H23" s="32"/>
      <c r="I23" s="50"/>
      <c r="J23" s="49"/>
      <c r="K23" s="11"/>
    </row>
    <row r="24" spans="1:11" ht="48.95" customHeight="1" x14ac:dyDescent="0.25">
      <c r="A24" s="45"/>
      <c r="B24" s="32"/>
      <c r="C24" s="46"/>
      <c r="D24" s="44"/>
      <c r="E24" s="32"/>
      <c r="F24" s="46"/>
      <c r="G24" s="44"/>
      <c r="H24" s="32"/>
      <c r="I24" s="50"/>
      <c r="J24" s="49"/>
      <c r="K24" s="11"/>
    </row>
    <row r="25" spans="1:11" ht="48.95" customHeight="1" x14ac:dyDescent="0.25">
      <c r="A25" s="45"/>
      <c r="B25" s="32"/>
      <c r="C25" s="46"/>
      <c r="D25" s="44"/>
      <c r="E25" s="32"/>
      <c r="F25" s="46"/>
      <c r="G25" s="44"/>
      <c r="H25" s="32"/>
      <c r="I25" s="50"/>
      <c r="J25" s="49"/>
      <c r="K25" s="11"/>
    </row>
    <row r="26" spans="1:11" ht="48.95" customHeight="1" x14ac:dyDescent="0.25">
      <c r="A26" s="45"/>
      <c r="B26" s="32"/>
      <c r="C26" s="46"/>
      <c r="D26" s="44"/>
      <c r="E26" s="32"/>
      <c r="F26" s="46"/>
      <c r="G26" s="44"/>
      <c r="H26" s="32"/>
      <c r="I26" s="50"/>
      <c r="J26" s="49"/>
      <c r="K26" s="11"/>
    </row>
    <row r="27" spans="1:11" ht="48.95" customHeight="1" x14ac:dyDescent="0.25">
      <c r="A27" s="45"/>
      <c r="B27" s="32"/>
      <c r="C27" s="46"/>
      <c r="D27" s="44"/>
      <c r="E27" s="32"/>
      <c r="F27" s="46"/>
      <c r="G27" s="44"/>
      <c r="H27" s="32"/>
      <c r="I27" s="50"/>
      <c r="J27" s="49"/>
      <c r="K27" s="11"/>
    </row>
    <row r="28" spans="1:11" ht="48.95" customHeight="1" x14ac:dyDescent="0.25">
      <c r="A28" s="45"/>
      <c r="B28" s="32"/>
      <c r="C28" s="46"/>
      <c r="D28" s="44"/>
      <c r="E28" s="32"/>
      <c r="F28" s="46"/>
      <c r="G28" s="44"/>
      <c r="H28" s="32"/>
      <c r="I28" s="50"/>
      <c r="J28" s="49"/>
      <c r="K28" s="11"/>
    </row>
    <row r="29" spans="1:11" ht="48.95" customHeight="1" x14ac:dyDescent="0.25">
      <c r="A29" s="45"/>
      <c r="B29" s="32"/>
      <c r="C29" s="46"/>
      <c r="D29" s="44"/>
      <c r="E29" s="32"/>
      <c r="F29" s="46"/>
      <c r="G29" s="44"/>
      <c r="H29" s="32"/>
      <c r="I29" s="50"/>
      <c r="J29" s="49"/>
      <c r="K29" s="11"/>
    </row>
    <row r="31" spans="1:11" ht="33" customHeight="1" x14ac:dyDescent="0.25">
      <c r="A31" s="55"/>
      <c r="B31" s="27"/>
      <c r="C31" s="27"/>
      <c r="D31" s="27"/>
      <c r="E31" s="27"/>
      <c r="F31" s="27"/>
      <c r="G31" s="27"/>
      <c r="H31" s="27"/>
      <c r="I31" s="27"/>
      <c r="J31" s="27"/>
    </row>
    <row r="33" spans="1:10" ht="15.95" customHeight="1" x14ac:dyDescent="0.25">
      <c r="A33" s="66" t="s">
        <v>67</v>
      </c>
      <c r="B33" s="27"/>
      <c r="C33" s="27"/>
      <c r="D33" s="27"/>
      <c r="E33" s="27"/>
      <c r="F33" s="27"/>
      <c r="G33" s="27"/>
      <c r="H33" s="27"/>
      <c r="I33" s="27"/>
      <c r="J33" s="27"/>
    </row>
    <row r="34" spans="1:10" ht="15.95" customHeight="1" thickBot="1" x14ac:dyDescent="0.3"/>
    <row r="35" spans="1:10" ht="36" customHeight="1" x14ac:dyDescent="0.25">
      <c r="A35" s="8" t="s">
        <v>28</v>
      </c>
      <c r="B35" s="70" t="s">
        <v>68</v>
      </c>
      <c r="C35" s="52"/>
      <c r="D35" s="52"/>
      <c r="E35" s="52"/>
      <c r="F35" s="52"/>
      <c r="G35" s="53"/>
      <c r="H35" s="71" t="s">
        <v>82</v>
      </c>
      <c r="I35" s="52"/>
      <c r="J35" s="68"/>
    </row>
    <row r="36" spans="1:10" ht="48" customHeight="1" x14ac:dyDescent="0.25">
      <c r="A36" s="22" t="s">
        <v>69</v>
      </c>
      <c r="B36" s="47" t="s">
        <v>79</v>
      </c>
      <c r="C36" s="44"/>
      <c r="D36" s="44"/>
      <c r="E36" s="44"/>
      <c r="F36" s="44"/>
      <c r="G36" s="32"/>
      <c r="H36" s="48" t="s">
        <v>93</v>
      </c>
      <c r="I36" s="44"/>
      <c r="J36" s="49"/>
    </row>
    <row r="37" spans="1:10" ht="48" customHeight="1" x14ac:dyDescent="0.25">
      <c r="A37" s="22" t="s">
        <v>70</v>
      </c>
      <c r="B37" s="47" t="s">
        <v>71</v>
      </c>
      <c r="C37" s="44"/>
      <c r="D37" s="44"/>
      <c r="E37" s="44"/>
      <c r="F37" s="44"/>
      <c r="G37" s="32"/>
      <c r="H37" s="48" t="s">
        <v>94</v>
      </c>
      <c r="I37" s="44"/>
      <c r="J37" s="49"/>
    </row>
    <row r="38" spans="1:10" ht="48" customHeight="1" x14ac:dyDescent="0.25">
      <c r="A38" s="22" t="s">
        <v>72</v>
      </c>
      <c r="B38" s="47" t="s">
        <v>80</v>
      </c>
      <c r="C38" s="44"/>
      <c r="D38" s="44"/>
      <c r="E38" s="44"/>
      <c r="F38" s="44"/>
      <c r="G38" s="32"/>
      <c r="H38" s="48" t="s">
        <v>93</v>
      </c>
      <c r="I38" s="44"/>
      <c r="J38" s="49"/>
    </row>
    <row r="39" spans="1:10" ht="48" customHeight="1" x14ac:dyDescent="0.25">
      <c r="A39" s="22">
        <v>4</v>
      </c>
      <c r="B39" s="47" t="s">
        <v>81</v>
      </c>
      <c r="C39" s="44"/>
      <c r="D39" s="44"/>
      <c r="E39" s="44"/>
      <c r="F39" s="44"/>
      <c r="G39" s="32"/>
      <c r="H39" s="48" t="s">
        <v>94</v>
      </c>
      <c r="I39" s="44"/>
      <c r="J39" s="49"/>
    </row>
    <row r="40" spans="1:10" ht="48" customHeight="1" x14ac:dyDescent="0.25">
      <c r="A40" s="23">
        <v>5</v>
      </c>
      <c r="B40" s="43" t="s">
        <v>96</v>
      </c>
      <c r="C40" s="44"/>
      <c r="D40" s="44"/>
      <c r="E40" s="44"/>
      <c r="F40" s="44"/>
      <c r="G40" s="32"/>
      <c r="H40" s="48" t="s">
        <v>94</v>
      </c>
      <c r="I40" s="44"/>
      <c r="J40" s="49"/>
    </row>
    <row r="41" spans="1:10" ht="48" customHeight="1" x14ac:dyDescent="0.25">
      <c r="A41" s="23">
        <v>6</v>
      </c>
      <c r="B41" s="43" t="s">
        <v>95</v>
      </c>
      <c r="C41" s="44"/>
      <c r="D41" s="44"/>
      <c r="E41" s="44"/>
      <c r="F41" s="44"/>
      <c r="G41" s="32"/>
      <c r="H41" s="48" t="s">
        <v>94</v>
      </c>
      <c r="I41" s="44"/>
      <c r="J41" s="49"/>
    </row>
    <row r="42" spans="1:10" ht="48" customHeight="1" x14ac:dyDescent="0.25">
      <c r="A42" s="23">
        <v>7</v>
      </c>
      <c r="B42" s="43" t="s">
        <v>97</v>
      </c>
      <c r="C42" s="44"/>
      <c r="D42" s="44"/>
      <c r="E42" s="44"/>
      <c r="F42" s="44"/>
      <c r="G42" s="32"/>
      <c r="H42" s="48" t="s">
        <v>98</v>
      </c>
      <c r="I42" s="44"/>
      <c r="J42" s="49"/>
    </row>
    <row r="43" spans="1:10" ht="48" customHeight="1" x14ac:dyDescent="0.25">
      <c r="A43" s="23"/>
      <c r="B43" s="43"/>
      <c r="C43" s="44"/>
      <c r="D43" s="44"/>
      <c r="E43" s="44"/>
      <c r="F43" s="44"/>
      <c r="G43" s="32"/>
      <c r="H43" s="48"/>
      <c r="I43" s="44"/>
      <c r="J43" s="49"/>
    </row>
    <row r="44" spans="1:10" ht="48" customHeight="1" x14ac:dyDescent="0.25">
      <c r="A44" s="23"/>
      <c r="B44" s="43"/>
      <c r="C44" s="44"/>
      <c r="D44" s="44"/>
      <c r="E44" s="44"/>
      <c r="F44" s="44"/>
      <c r="G44" s="32"/>
      <c r="H44" s="48"/>
      <c r="I44" s="44"/>
      <c r="J44" s="49"/>
    </row>
    <row r="45" spans="1:10" ht="48" customHeight="1" x14ac:dyDescent="0.25">
      <c r="A45" s="23"/>
      <c r="B45" s="43"/>
      <c r="C45" s="44"/>
      <c r="D45" s="44"/>
      <c r="E45" s="44"/>
      <c r="F45" s="44"/>
      <c r="G45" s="32"/>
      <c r="H45" s="48"/>
      <c r="I45" s="44"/>
      <c r="J45" s="49"/>
    </row>
    <row r="46" spans="1:10" ht="48.95" customHeight="1" thickBot="1" x14ac:dyDescent="0.3">
      <c r="A46" s="24"/>
      <c r="B46" s="56"/>
      <c r="C46" s="57"/>
      <c r="D46" s="57"/>
      <c r="E46" s="57"/>
      <c r="F46" s="57"/>
      <c r="G46" s="58"/>
      <c r="H46" s="59"/>
      <c r="I46" s="60"/>
      <c r="J46" s="61"/>
    </row>
    <row r="48" spans="1:10" ht="102" customHeight="1" x14ac:dyDescent="0.25">
      <c r="A48" s="55" t="s">
        <v>73</v>
      </c>
      <c r="B48" s="27"/>
      <c r="C48" s="27"/>
      <c r="D48" s="27"/>
      <c r="E48" s="27"/>
      <c r="F48" s="27"/>
      <c r="G48" s="27"/>
      <c r="H48" s="27"/>
      <c r="I48" s="27"/>
      <c r="J48" s="27"/>
    </row>
    <row r="51" spans="1:10" x14ac:dyDescent="0.25">
      <c r="A51" s="62" t="s">
        <v>74</v>
      </c>
      <c r="B51" s="27"/>
      <c r="C51" s="27"/>
      <c r="D51" s="27"/>
      <c r="E51" s="65" t="s">
        <v>99</v>
      </c>
      <c r="F51" s="27"/>
      <c r="G51" s="27"/>
      <c r="H51" s="27"/>
      <c r="I51" s="27"/>
      <c r="J51" s="27"/>
    </row>
    <row r="53" spans="1:10" x14ac:dyDescent="0.25">
      <c r="A53" s="62" t="s">
        <v>78</v>
      </c>
      <c r="B53" s="27"/>
      <c r="C53" s="27"/>
      <c r="D53" s="27"/>
      <c r="E53" s="65" t="s">
        <v>92</v>
      </c>
      <c r="F53" s="27"/>
      <c r="G53" s="27"/>
      <c r="H53" s="27"/>
      <c r="I53" s="27"/>
      <c r="J53" s="27"/>
    </row>
    <row r="100" spans="1:1" ht="15.75" x14ac:dyDescent="0.25">
      <c r="A100" t="s">
        <v>75</v>
      </c>
    </row>
  </sheetData>
  <sheetProtection algorithmName="SHA-512" hashValue="uFc3kwnFUrShuzK3SnaULE5NbguwPAul9GKlaxgLINdVXZa6Zn36RPq9JUuNhTOUqaOVHOjCZS0nmqVAFjo1cA==" saltValue="fdYvqX3VWR6J49iugqz1+g==" spinCount="100000" sheet="1" objects="1" scenarios="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2018-06-1</cp:lastModifiedBy>
  <dcterms:created xsi:type="dcterms:W3CDTF">2023-04-04T12:16:45Z</dcterms:created>
  <dcterms:modified xsi:type="dcterms:W3CDTF">2025-10-13T08:00:56Z</dcterms:modified>
</cp:coreProperties>
</file>