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KONKURSAI\+ Kelių priežiūra bortai\Rietavas 2025 09\"/>
    </mc:Choice>
  </mc:AlternateContent>
  <xr:revisionPtr revIDLastSave="0" documentId="13_ncr:1_{C807FA91-5821-4AC6-BA0C-9940A27EBF27}" xr6:coauthVersionLast="47" xr6:coauthVersionMax="47" xr10:uidLastSave="{00000000-0000-0000-0000-000000000000}"/>
  <bookViews>
    <workbookView xWindow="390" yWindow="390" windowWidth="12900" windowHeight="15225" xr2:uid="{0C27635B-08A9-4C4C-B411-2A5D8D0E504B}"/>
  </bookViews>
  <sheets>
    <sheet name="Santrauka" sheetId="1" r:id="rId1"/>
    <sheet name="164 78,484km." sheetId="5" r:id="rId2"/>
    <sheet name="164 78,362km." sheetId="4" r:id="rId3"/>
    <sheet name="164 78,278km." sheetId="3" r:id="rId4"/>
    <sheet name="164 78,076km.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2" i="5" l="1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I23" i="5" l="1"/>
  <c r="I20" i="5"/>
  <c r="G33" i="5"/>
  <c r="C9" i="1" s="1"/>
  <c r="I32" i="5"/>
  <c r="I30" i="4"/>
  <c r="I27" i="4"/>
  <c r="I24" i="4"/>
  <c r="I18" i="4"/>
  <c r="G41" i="4"/>
  <c r="C10" i="1" s="1"/>
  <c r="I39" i="4"/>
  <c r="I19" i="3"/>
  <c r="I30" i="3"/>
  <c r="G31" i="3"/>
  <c r="C11" i="1" s="1"/>
  <c r="I22" i="3"/>
  <c r="I24" i="2"/>
  <c r="I18" i="2"/>
  <c r="I21" i="2"/>
  <c r="I31" i="2"/>
  <c r="G32" i="2"/>
  <c r="C12" i="1" s="1"/>
  <c r="I17" i="5"/>
  <c r="I16" i="3"/>
  <c r="C13" i="1" l="1"/>
</calcChain>
</file>

<file path=xl/sharedStrings.xml><?xml version="1.0" encoding="utf-8"?>
<sst xmlns="http://schemas.openxmlformats.org/spreadsheetml/2006/main" count="484" uniqueCount="133">
  <si>
    <t>Valstybinės reikšmės krašto kelio Nr. 164 Mažeikiai – Plungė – Tauragė ties 78,076km paprastojo remonto, sutvarkant pėsčiųjų perėjas, aprašas</t>
  </si>
  <si>
    <t>5.2 Valstybinės reikšmės krašto kelio Nr. 164 Mažeikiai – Plungė – Tauragė ties 78,076km</t>
  </si>
  <si>
    <t>Skyrius</t>
  </si>
  <si>
    <t>Eilės Nr.</t>
  </si>
  <si>
    <t>Darbo pavadinimas, aprašymas</t>
  </si>
  <si>
    <t>Mato vnt.</t>
  </si>
  <si>
    <t>Kiekis</t>
  </si>
  <si>
    <t>Iš viso, Eur be PVM</t>
  </si>
  <si>
    <t>1. Paruošiamieji darbai</t>
  </si>
  <si>
    <t>1.1.</t>
  </si>
  <si>
    <t>Trasos nužymėjimas</t>
  </si>
  <si>
    <t>kompl.</t>
  </si>
  <si>
    <t>1.2.</t>
  </si>
  <si>
    <t>Esamų gatvės bordiūrų, sudėtų ant betoninio pagrindo, išardymas</t>
  </si>
  <si>
    <t>m</t>
  </si>
  <si>
    <t>1.3.</t>
  </si>
  <si>
    <t>Esamų betoninių trinkelių dangos išardymas (išsaugant medžiagas)</t>
  </si>
  <si>
    <r>
      <t>m</t>
    </r>
    <r>
      <rPr>
        <vertAlign val="superscript"/>
        <sz val="11"/>
        <color theme="1"/>
        <rFont val="Times New Roman"/>
        <family val="1"/>
      </rPr>
      <t>2</t>
    </r>
  </si>
  <si>
    <t>1.4.</t>
  </si>
  <si>
    <t>Esamų betoninių trinkelių dangos išardymas</t>
  </si>
  <si>
    <t>1.5.</t>
  </si>
  <si>
    <t>Išilginės asfalto siūlės pjovimas diskine freza</t>
  </si>
  <si>
    <t>1.6.</t>
  </si>
  <si>
    <t xml:space="preserve">Esamos asfalto dangos demontavimas </t>
  </si>
  <si>
    <r>
      <t>m</t>
    </r>
    <r>
      <rPr>
        <vertAlign val="superscript"/>
        <sz val="11"/>
        <color theme="1"/>
        <rFont val="Times New Roman"/>
        <family val="1"/>
      </rPr>
      <t>3</t>
    </r>
  </si>
  <si>
    <t>1.7.</t>
  </si>
  <si>
    <t>Naudoto asfalto pakrovimas ir išvežimas į sandėliavimo aikštelę antriniam panaudojimui 50 km atstumu</t>
  </si>
  <si>
    <t>t</t>
  </si>
  <si>
    <t>1.8.</t>
  </si>
  <si>
    <t xml:space="preserve">Kelio ženklų vienstiebių metalinių atramų ant monolitinių betoninių pamatų demontavimas </t>
  </si>
  <si>
    <t>vnt.</t>
  </si>
  <si>
    <t>1.9.</t>
  </si>
  <si>
    <t xml:space="preserve">Kelio ženklų skydų demontavimas nuo vienstiebių atramų rankiniu būdu </t>
  </si>
  <si>
    <t>1.11.</t>
  </si>
  <si>
    <t>Statybinių šiukšlių mechanizuotas pakrovimas ir išvežimas Rangovo pasirinktu atstumu</t>
  </si>
  <si>
    <t>Iš viso skyriuje 1, Eur be PVM</t>
  </si>
  <si>
    <t>2. Žemės darbai</t>
  </si>
  <si>
    <t>2.1.</t>
  </si>
  <si>
    <t>Esamo pagrindo iš nesurištųjų mineralinių medžiagų išardymas, pakrovimas į autosavivarčius ir išvežimas Rangovo pasirinktu atstumu</t>
  </si>
  <si>
    <t>2.2.</t>
  </si>
  <si>
    <t>Esamo pagrindo planiravimas</t>
  </si>
  <si>
    <t>2.3.</t>
  </si>
  <si>
    <t>Esamo pagrindo sutankinimas</t>
  </si>
  <si>
    <t>Iš viso skyriuje 2, Eur be PVM</t>
  </si>
  <si>
    <t>3.1 Važiuojamosios dalies atstatymo darbai (ties įrengiamais bordiūrais)</t>
  </si>
  <si>
    <t>3.1.1.</t>
  </si>
  <si>
    <t>Asfalto dangos pagruntavimas bitumine emulsija</t>
  </si>
  <si>
    <t>3.1.2.</t>
  </si>
  <si>
    <t>4 cm storio asfalto viršutinio sluoksnio iš mišinio AC 11 VS įrengimas</t>
  </si>
  <si>
    <t>3.1.3.</t>
  </si>
  <si>
    <t>Asfaltbetonio dangos technologinių siūlių apdorojimas bitumo emulsija</t>
  </si>
  <si>
    <t>Iš viso skyriuje 3.1, Eur be PVM</t>
  </si>
  <si>
    <t>3.2 Betoninių trinkelių dangos atstatymo darbai</t>
  </si>
  <si>
    <t>3.2.1.</t>
  </si>
  <si>
    <t>15 cm storio skaldos pagrindo sluoksnio įrengimas iš nesurištojo mineralinių medžiagų mišinio (fr. 0/45)</t>
  </si>
  <si>
    <t>3.2.2.</t>
  </si>
  <si>
    <t>3 cm storio pasluoksnio iš skaldos atsijų įrengimas</t>
  </si>
  <si>
    <t>3.2.3.</t>
  </si>
  <si>
    <t>Betoninių trinkelių dangos įrengimas (panaudojant išsaugotas medžiagas)</t>
  </si>
  <si>
    <t>3.2.4.</t>
  </si>
  <si>
    <t>8 cm storio betoninių trinkelių 200x100mm dangos įrengimas (neregių įspėjamieji paviršiai)</t>
  </si>
  <si>
    <t>3.2.5.</t>
  </si>
  <si>
    <t>8 cm storio betoninių trinkelių 200x100mm dangos įrengimas (neregių vedimo paviršiai)</t>
  </si>
  <si>
    <t>3.2.6.</t>
  </si>
  <si>
    <r>
      <t>Betoninių bordiūrų 100.30.15 ant betono pagrindo įrengimas (betono pagrindo kiekis 0,17  m</t>
    </r>
    <r>
      <rPr>
        <vertAlign val="superscript"/>
        <sz val="11"/>
        <color theme="1"/>
        <rFont val="Times New Roman"/>
        <family val="1"/>
      </rPr>
      <t>3</t>
    </r>
    <r>
      <rPr>
        <sz val="11"/>
        <color theme="1"/>
        <rFont val="Times New Roman"/>
        <family val="1"/>
      </rPr>
      <t>)</t>
    </r>
  </si>
  <si>
    <t>3.2.7.</t>
  </si>
  <si>
    <t>Sandūros tarp bordiūrų ir kelio dangos užtaisymas amortizacine (sandarinimo) juosta</t>
  </si>
  <si>
    <t>Iš viso skyriuje 3.2, Eur be PVM</t>
  </si>
  <si>
    <t>IŠ VISO ŽINIARAŠTYJE 5.2, EUR BE PVM</t>
  </si>
  <si>
    <t>DARBŲ KIEKIŲ ŽINIARAŠČIŲ SANTRAUKA</t>
  </si>
  <si>
    <t>Darbų kiekių žin. nr.</t>
  </si>
  <si>
    <t>Žiniaraščio pavadinimas</t>
  </si>
  <si>
    <t>Vertė, EUR be PVM</t>
  </si>
  <si>
    <t>Valstybinės reikšmės krašto kelio Nr. 164 Mažeikiai – Plungė – Tauragė ties 78,484km</t>
  </si>
  <si>
    <t>Valstybinės reikšmės krašto kelio Nr. 164 Mažeikiai – Plungė – Tauragė ties 78,362km</t>
  </si>
  <si>
    <t>Valstybinės reikšmės krašto kelio Nr. 164 Mažeikiai – Plungė – Tauragė ties 78,287km</t>
  </si>
  <si>
    <t>Valstybinės reikšmės krašto kelio Nr. 164 Mažeikiai – Plungė – Tauragė ties 78,076km</t>
  </si>
  <si>
    <t>Iš viso žiniaraščiuose (Eur be PVM):</t>
  </si>
  <si>
    <t>Valstybinės reikšmės krašto kelio Nr. 164 Mažeikiai – Plungė – Tauragė ties 78,287km, 78,362km ir 78,484km paprastojo remonto, sutvarkant pėsčiųjų perėjas, aprašas</t>
  </si>
  <si>
    <t>4.2 Valstybinės reikšmės krašto kelio Nr. 164 Mažeikiai – Plungė – Tauragė ties 78,287km</t>
  </si>
  <si>
    <t>8 cm storio betoninių trinkelių 200x100mm dangos įrengimas</t>
  </si>
  <si>
    <t>3.2.8.</t>
  </si>
  <si>
    <t>IŠ VISO ŽINIARAŠTYJE 4.2, EUR BE PVM</t>
  </si>
  <si>
    <t>3.2 Valstybinės reikšmės krašto kelio Nr. 164 Mažeikiai – Plungė – Tauragė ties 78,362km</t>
  </si>
  <si>
    <t>Esamų vejos bordiūrų, sudėtų ant betoninio pagrindo, išardymas</t>
  </si>
  <si>
    <r>
      <t xml:space="preserve">Esamų komunikacijų šulinių liukų demontavimas, </t>
    </r>
    <r>
      <rPr>
        <sz val="11"/>
        <color theme="1"/>
        <rFont val="Times New Roman"/>
        <family val="1"/>
      </rPr>
      <t>mechanizuotas pakrovimas ir išvežimas Rangovo pasirinktu atstumu</t>
    </r>
  </si>
  <si>
    <t>1.12.</t>
  </si>
  <si>
    <t>1.13.</t>
  </si>
  <si>
    <t>Dirvožemio kasimas, pakrovimas į autosavivarčius ir sandėliavimas vietoje</t>
  </si>
  <si>
    <t>2.4.</t>
  </si>
  <si>
    <t>2.5.</t>
  </si>
  <si>
    <t>Plotų ir šlaitų planiravimas</t>
  </si>
  <si>
    <t>2.6.</t>
  </si>
  <si>
    <t>Vejos sutvarkymas, užpilant ≥6 cm storio augaliniu gruntu, apsėjant žolės sėklomis</t>
  </si>
  <si>
    <t>3. Paviršinio vandens surinkimo šulinėlių įrengimo darbai</t>
  </si>
  <si>
    <t>3.1.</t>
  </si>
  <si>
    <t>Plastikinio šulinio PVC Ø 425 mm, (pilna komplektacija, įskaitant žemės darbus, pagrindą po šuliniu)</t>
  </si>
  <si>
    <t>3.2.</t>
  </si>
  <si>
    <t>PVC vamzdyno Ø160-200 mm įrengimas ir pajungimas (pilna komplektacija, įskaitant žemės darbus, pagrindą po vamzdynu)</t>
  </si>
  <si>
    <t>3.3.</t>
  </si>
  <si>
    <t>Šulinėlio liuko (D400 apkrovai) su grotelėmis įrengimas ir pritaikymas iki projektinio lygio</t>
  </si>
  <si>
    <t>Iš viso skyriuje 3, Eur be PVM</t>
  </si>
  <si>
    <t>4.1 Važiuojamosios dalies atstatymo darbai (ties įrengiamais bordiūrais)</t>
  </si>
  <si>
    <t>4.1.1.</t>
  </si>
  <si>
    <t>4.1.2.</t>
  </si>
  <si>
    <t>4.1.3.</t>
  </si>
  <si>
    <t>Iš viso skyriuje 4.1, Eur be PVM</t>
  </si>
  <si>
    <t>4.2 Betoninių trinkelių dangos atstatymo darbai</t>
  </si>
  <si>
    <t>4.2.1.</t>
  </si>
  <si>
    <t>4.2.2.</t>
  </si>
  <si>
    <t>4.2.3.</t>
  </si>
  <si>
    <t>4.2.4.</t>
  </si>
  <si>
    <t>4.2.5.</t>
  </si>
  <si>
    <t>4.2.6.</t>
  </si>
  <si>
    <t>4.2.7.</t>
  </si>
  <si>
    <t>4.2.8.</t>
  </si>
  <si>
    <t>Betoninių bordiūrų 100.20.8 ant betono pagrindo įrengimas</t>
  </si>
  <si>
    <t>4.2.9.</t>
  </si>
  <si>
    <t>Iš viso skyriuje 4.2, Eur be PVM</t>
  </si>
  <si>
    <t>6. Kiti darbai</t>
  </si>
  <si>
    <t>6.1.</t>
  </si>
  <si>
    <t>Esamų komunikacijų šulinių liukų keitimas ir pritaikymas iki projektinio lygio</t>
  </si>
  <si>
    <t>IŠ VISO ŽINIARAŠTYJE 3.2, EUR BE PVM</t>
  </si>
  <si>
    <t>2.2 Valstybinės reikšmės krašto kelio Nr. 164 Mažeikiai – Plungė – Tauragė ties 78,484km</t>
  </si>
  <si>
    <t>8 cm storio betoninių trinkelių 200x100mm/100x100mm dangos įrengimas</t>
  </si>
  <si>
    <t>3.2.9.</t>
  </si>
  <si>
    <t>IŠ VISO ŽINIARAŠTYJE 2.2, EUR BE PVM</t>
  </si>
  <si>
    <r>
      <t xml:space="preserve">Vieneto kaina, Eur be PVM  </t>
    </r>
    <r>
      <rPr>
        <b/>
        <sz val="11"/>
        <color rgb="FFFF0000"/>
        <rFont val="Times New Roman"/>
        <family val="1"/>
        <charset val="186"/>
      </rPr>
      <t>(pildo Rangovas)</t>
    </r>
  </si>
  <si>
    <t>Valstybinės reikšmės keliuose esančių pėsčiųjų perėjų paprastojo remonto darbai Telšių ir Šiaulių apskrityse</t>
  </si>
  <si>
    <t xml:space="preserve">Rangovas privalo užpildyti visus pilkai pažymėtus langelius. Negalima įtraukti naujų eilučių ar stulpelių. </t>
  </si>
  <si>
    <t>Rangovo pasiūlymas, kuriame nebus užpildyti visi privalomi laukai (pilkai pažymėti langeliai), bus atmestas.</t>
  </si>
  <si>
    <t>Šis dokumentas (failas) privalo būti pateiktas ne skenuota forma, bet Microsoft Excell formatu ar kita visuotinai prieinama teksto redagavimo programa.</t>
  </si>
  <si>
    <t>Vertė į pasiūlymo formą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</si>
</sst>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b/>
      <sz val="12"/>
      <color rgb="FF00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i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1"/>
      <color theme="1"/>
      <name val="Times New Roman"/>
      <family val="1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11"/>
      <color theme="1"/>
      <name val="Calibri"/>
      <family val="2"/>
      <scheme val="minor"/>
    </font>
    <font>
      <sz val="12"/>
      <color theme="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/>
    <xf numFmtId="0" fontId="1" fillId="0" borderId="0"/>
  </cellStyleXfs>
  <cellXfs count="72"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1" applyFont="1" applyAlignment="1" applyProtection="1">
      <alignment horizontal="center" vertical="center" wrapText="1"/>
    </xf>
    <xf numFmtId="0" fontId="5" fillId="0" borderId="0" xfId="1" applyNumberFormat="1" applyFont="1" applyAlignment="1" applyProtection="1">
      <alignment horizontal="center" vertical="center" wrapText="1"/>
    </xf>
    <xf numFmtId="0" fontId="5" fillId="0" borderId="4" xfId="2" applyFont="1" applyBorder="1" applyAlignment="1" applyProtection="1">
      <alignment horizontal="center" vertical="center" wrapText="1"/>
    </xf>
    <xf numFmtId="0" fontId="5" fillId="0" borderId="5" xfId="2" applyFont="1" applyBorder="1" applyAlignment="1" applyProtection="1">
      <alignment horizontal="center" vertical="center" wrapText="1"/>
    </xf>
    <xf numFmtId="0" fontId="5" fillId="0" borderId="6" xfId="2" applyFont="1" applyBorder="1" applyAlignment="1" applyProtection="1">
      <alignment horizontal="center" vertical="center" wrapText="1"/>
    </xf>
    <xf numFmtId="0" fontId="5" fillId="0" borderId="6" xfId="2" applyNumberFormat="1" applyFont="1" applyBorder="1" applyAlignment="1" applyProtection="1">
      <alignment horizontal="center" vertical="center" wrapText="1"/>
    </xf>
    <xf numFmtId="0" fontId="5" fillId="0" borderId="6" xfId="1" applyFont="1" applyBorder="1" applyAlignment="1" applyProtection="1">
      <alignment horizontal="center" vertical="center" wrapText="1"/>
    </xf>
    <xf numFmtId="0" fontId="5" fillId="0" borderId="7" xfId="1" applyFont="1" applyBorder="1" applyAlignment="1" applyProtection="1">
      <alignment horizontal="center" vertical="center" wrapText="1"/>
    </xf>
    <xf numFmtId="0" fontId="3" fillId="0" borderId="0" xfId="0" applyFont="1"/>
    <xf numFmtId="0" fontId="4" fillId="0" borderId="0" xfId="0" applyFont="1"/>
    <xf numFmtId="49" fontId="7" fillId="0" borderId="8" xfId="0" applyNumberFormat="1" applyFont="1" applyBorder="1" applyAlignment="1">
      <alignment horizontal="center" vertical="center" wrapText="1"/>
    </xf>
    <xf numFmtId="49" fontId="8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4" fontId="9" fillId="4" borderId="9" xfId="3" applyNumberFormat="1" applyFont="1" applyFill="1" applyBorder="1" applyAlignment="1" applyProtection="1">
      <alignment horizontal="center" vertical="center" wrapText="1"/>
      <protection locked="0"/>
    </xf>
    <xf numFmtId="4" fontId="8" fillId="0" borderId="10" xfId="0" applyNumberFormat="1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49" fontId="8" fillId="0" borderId="12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vertical="center" wrapText="1"/>
    </xf>
    <xf numFmtId="4" fontId="8" fillId="0" borderId="13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4" fontId="8" fillId="0" borderId="7" xfId="0" applyNumberFormat="1" applyFont="1" applyBorder="1" applyAlignment="1">
      <alignment horizontal="center" vertical="center" wrapText="1"/>
    </xf>
    <xf numFmtId="4" fontId="9" fillId="0" borderId="14" xfId="0" applyNumberFormat="1" applyFont="1" applyBorder="1" applyAlignment="1">
      <alignment horizontal="center" vertical="center" wrapText="1"/>
    </xf>
    <xf numFmtId="4" fontId="11" fillId="0" borderId="15" xfId="0" applyNumberFormat="1" applyFont="1" applyBorder="1" applyAlignment="1">
      <alignment horizontal="center" vertical="center"/>
    </xf>
    <xf numFmtId="4" fontId="9" fillId="0" borderId="0" xfId="0" applyNumberFormat="1" applyFont="1" applyAlignment="1">
      <alignment horizontal="center" vertical="center" wrapText="1"/>
    </xf>
    <xf numFmtId="4" fontId="11" fillId="0" borderId="0" xfId="0" applyNumberFormat="1" applyFont="1" applyAlignment="1">
      <alignment horizontal="center" vertical="center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9" fillId="0" borderId="0" xfId="4" applyFont="1" applyAlignment="1">
      <alignment vertical="center" wrapText="1"/>
    </xf>
    <xf numFmtId="0" fontId="9" fillId="0" borderId="0" xfId="4" applyFont="1" applyAlignment="1">
      <alignment vertical="center"/>
    </xf>
    <xf numFmtId="0" fontId="9" fillId="0" borderId="16" xfId="3" applyFont="1" applyBorder="1" applyAlignment="1">
      <alignment horizontal="center" vertical="center" wrapText="1"/>
    </xf>
    <xf numFmtId="4" fontId="9" fillId="0" borderId="15" xfId="3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/>
    </xf>
    <xf numFmtId="0" fontId="14" fillId="0" borderId="12" xfId="0" applyFont="1" applyBorder="1" applyAlignment="1">
      <alignment vertical="center"/>
    </xf>
    <xf numFmtId="4" fontId="14" fillId="0" borderId="12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right" vertical="center"/>
    </xf>
    <xf numFmtId="4" fontId="13" fillId="0" borderId="12" xfId="0" applyNumberFormat="1" applyFont="1" applyBorder="1" applyAlignment="1">
      <alignment horizontal="center" vertical="center"/>
    </xf>
    <xf numFmtId="4" fontId="9" fillId="0" borderId="0" xfId="4" applyNumberFormat="1" applyFont="1" applyAlignment="1">
      <alignment horizontal="right" vertical="center" wrapText="1"/>
    </xf>
    <xf numFmtId="4" fontId="9" fillId="0" borderId="0" xfId="4" applyNumberFormat="1" applyFont="1" applyAlignment="1">
      <alignment horizontal="right" vertical="center"/>
    </xf>
    <xf numFmtId="0" fontId="9" fillId="0" borderId="0" xfId="4" applyFont="1" applyAlignment="1">
      <alignment horizontal="right" vertical="center"/>
    </xf>
    <xf numFmtId="4" fontId="9" fillId="0" borderId="0" xfId="3" applyNumberFormat="1" applyFont="1" applyAlignment="1">
      <alignment horizontal="center" vertical="center" wrapText="1"/>
    </xf>
    <xf numFmtId="0" fontId="9" fillId="0" borderId="0" xfId="4" applyFont="1" applyAlignment="1">
      <alignment horizontal="center" vertical="center"/>
    </xf>
    <xf numFmtId="49" fontId="7" fillId="5" borderId="8" xfId="0" applyNumberFormat="1" applyFont="1" applyFill="1" applyBorder="1" applyAlignment="1">
      <alignment horizontal="center" vertical="center" wrapText="1"/>
    </xf>
    <xf numFmtId="49" fontId="8" fillId="5" borderId="9" xfId="0" applyNumberFormat="1" applyFont="1" applyFill="1" applyBorder="1" applyAlignment="1">
      <alignment horizontal="center" vertical="center"/>
    </xf>
    <xf numFmtId="0" fontId="4" fillId="5" borderId="9" xfId="0" applyFont="1" applyFill="1" applyBorder="1" applyAlignment="1">
      <alignment vertical="center" wrapText="1"/>
    </xf>
    <xf numFmtId="0" fontId="4" fillId="5" borderId="9" xfId="0" applyFont="1" applyFill="1" applyBorder="1" applyAlignment="1">
      <alignment horizontal="center" vertical="center" wrapText="1"/>
    </xf>
    <xf numFmtId="49" fontId="7" fillId="5" borderId="11" xfId="0" applyNumberFormat="1" applyFont="1" applyFill="1" applyBorder="1" applyAlignment="1">
      <alignment horizontal="center" vertical="center" wrapText="1"/>
    </xf>
    <xf numFmtId="49" fontId="8" fillId="5" borderId="12" xfId="0" applyNumberFormat="1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vertical="center" wrapText="1"/>
    </xf>
    <xf numFmtId="49" fontId="7" fillId="5" borderId="4" xfId="0" applyNumberFormat="1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vertical="center" wrapText="1"/>
    </xf>
    <xf numFmtId="49" fontId="8" fillId="5" borderId="17" xfId="0" applyNumberFormat="1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/>
    <xf numFmtId="0" fontId="8" fillId="0" borderId="12" xfId="0" applyFont="1" applyBorder="1" applyAlignment="1">
      <alignment horizontal="center" vertical="center"/>
    </xf>
    <xf numFmtId="0" fontId="2" fillId="2" borderId="0" xfId="1" applyFont="1" applyFill="1" applyAlignment="1" applyProtection="1">
      <alignment horizontal="center" vertical="center" wrapText="1"/>
    </xf>
    <xf numFmtId="0" fontId="5" fillId="3" borderId="12" xfId="1" applyFont="1" applyFill="1" applyBorder="1" applyAlignment="1" applyProtection="1">
      <alignment horizontal="center" vertical="center"/>
    </xf>
    <xf numFmtId="0" fontId="5" fillId="3" borderId="1" xfId="1" applyFont="1" applyFill="1" applyBorder="1" applyAlignment="1" applyProtection="1">
      <alignment horizontal="center" vertical="center"/>
    </xf>
    <xf numFmtId="0" fontId="5" fillId="3" borderId="2" xfId="1" applyFont="1" applyFill="1" applyBorder="1" applyAlignment="1" applyProtection="1">
      <alignment horizontal="center" vertical="center"/>
    </xf>
    <xf numFmtId="0" fontId="5" fillId="3" borderId="3" xfId="1" applyFont="1" applyFill="1" applyBorder="1" applyAlignment="1" applyProtection="1">
      <alignment horizontal="center" vertical="center"/>
    </xf>
  </cellXfs>
  <cellStyles count="5">
    <cellStyle name="Įprastas" xfId="0" builtinId="0"/>
    <cellStyle name="Normal 2 2" xfId="1" xr:uid="{72F89AA8-90B1-40B1-9D0E-6BC1AAB7CC73}"/>
    <cellStyle name="Normal 3" xfId="4" xr:uid="{DFC434C2-ECB1-4B51-8AA1-DDA73CEBE6E5}"/>
    <cellStyle name="TableStyleLight1" xfId="3" xr:uid="{439D8B81-0E9E-4ECE-9C68-94C7D4E40C30}"/>
    <cellStyle name="TableStyleLight1 2" xfId="2" xr:uid="{63DD5BC7-3B6B-4A8B-8546-9EBB3A7B637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DB676-0AAE-4B84-A777-FF683B3C4D59}">
  <sheetPr>
    <pageSetUpPr fitToPage="1"/>
  </sheetPr>
  <dimension ref="A1:C22"/>
  <sheetViews>
    <sheetView tabSelected="1" workbookViewId="0">
      <selection activeCell="C9" sqref="C9"/>
    </sheetView>
  </sheetViews>
  <sheetFormatPr defaultRowHeight="15" x14ac:dyDescent="0.25"/>
  <cols>
    <col min="1" max="1" width="12.7109375" customWidth="1"/>
    <col min="2" max="2" width="71.7109375" customWidth="1"/>
    <col min="3" max="3" width="28.7109375" customWidth="1"/>
    <col min="4" max="7" width="8.85546875" customWidth="1"/>
  </cols>
  <sheetData>
    <row r="1" spans="1:3" x14ac:dyDescent="0.25">
      <c r="A1" s="67" t="s">
        <v>128</v>
      </c>
      <c r="B1" s="67"/>
      <c r="C1" s="67"/>
    </row>
    <row r="2" spans="1:3" x14ac:dyDescent="0.25">
      <c r="A2" s="67"/>
      <c r="B2" s="67"/>
      <c r="C2" s="67"/>
    </row>
    <row r="3" spans="1:3" x14ac:dyDescent="0.25">
      <c r="A3" s="67"/>
      <c r="B3" s="67"/>
      <c r="C3" s="67"/>
    </row>
    <row r="7" spans="1:3" x14ac:dyDescent="0.25">
      <c r="A7" s="68" t="s">
        <v>69</v>
      </c>
      <c r="B7" s="68"/>
      <c r="C7" s="68"/>
    </row>
    <row r="8" spans="1:3" ht="25.5" x14ac:dyDescent="0.25">
      <c r="A8" s="39" t="s">
        <v>70</v>
      </c>
      <c r="B8" s="39" t="s">
        <v>71</v>
      </c>
      <c r="C8" s="39" t="s">
        <v>72</v>
      </c>
    </row>
    <row r="9" spans="1:3" x14ac:dyDescent="0.25">
      <c r="A9" s="40">
        <v>1</v>
      </c>
      <c r="B9" s="41" t="s">
        <v>73</v>
      </c>
      <c r="C9" s="42">
        <f>'164 78,484km.'!G33</f>
        <v>8648.5</v>
      </c>
    </row>
    <row r="10" spans="1:3" x14ac:dyDescent="0.25">
      <c r="A10" s="40">
        <v>2</v>
      </c>
      <c r="B10" s="41" t="s">
        <v>74</v>
      </c>
      <c r="C10" s="42">
        <f>'164 78,362km.'!G41</f>
        <v>8530</v>
      </c>
    </row>
    <row r="11" spans="1:3" x14ac:dyDescent="0.25">
      <c r="A11" s="40">
        <v>3</v>
      </c>
      <c r="B11" s="41" t="s">
        <v>75</v>
      </c>
      <c r="C11" s="42">
        <f>'164 78,278km.'!G31</f>
        <v>6831.4</v>
      </c>
    </row>
    <row r="12" spans="1:3" x14ac:dyDescent="0.25">
      <c r="A12" s="40">
        <v>4</v>
      </c>
      <c r="B12" s="41" t="s">
        <v>76</v>
      </c>
      <c r="C12" s="42">
        <f>'164 78,076km.'!G32</f>
        <v>4390.8999999999996</v>
      </c>
    </row>
    <row r="13" spans="1:3" ht="45" customHeight="1" x14ac:dyDescent="0.25">
      <c r="A13" s="39" t="s">
        <v>132</v>
      </c>
      <c r="B13" s="43" t="s">
        <v>77</v>
      </c>
      <c r="C13" s="44">
        <f>ROUND(SUM(C9:C12),2)</f>
        <v>28400.799999999999</v>
      </c>
    </row>
    <row r="15" spans="1:3" x14ac:dyDescent="0.25">
      <c r="A15" s="63"/>
      <c r="B15" s="63"/>
      <c r="C15" s="63"/>
    </row>
    <row r="16" spans="1:3" x14ac:dyDescent="0.25">
      <c r="A16" s="63"/>
      <c r="B16" s="63"/>
      <c r="C16" s="63"/>
    </row>
    <row r="17" spans="1:3" x14ac:dyDescent="0.25">
      <c r="A17" s="63"/>
      <c r="B17" s="63"/>
      <c r="C17" s="63"/>
    </row>
    <row r="18" spans="1:3" x14ac:dyDescent="0.25">
      <c r="A18" s="63"/>
      <c r="B18" s="63"/>
      <c r="C18" s="63"/>
    </row>
    <row r="19" spans="1:3" x14ac:dyDescent="0.25">
      <c r="A19" s="63"/>
      <c r="B19" s="63"/>
      <c r="C19" s="63"/>
    </row>
    <row r="20" spans="1:3" x14ac:dyDescent="0.25">
      <c r="A20" s="64"/>
      <c r="B20" s="64"/>
      <c r="C20" s="64"/>
    </row>
    <row r="21" spans="1:3" x14ac:dyDescent="0.25">
      <c r="A21" s="64"/>
      <c r="B21" s="64"/>
      <c r="C21" s="64"/>
    </row>
    <row r="22" spans="1:3" x14ac:dyDescent="0.25">
      <c r="A22" s="64"/>
      <c r="B22" s="64"/>
      <c r="C22" s="64"/>
    </row>
  </sheetData>
  <mergeCells count="2">
    <mergeCell ref="A1:C3"/>
    <mergeCell ref="A7:C7"/>
  </mergeCells>
  <conditionalFormatting sqref="C9:C13">
    <cfRule type="cellIs" dxfId="0" priority="1" operator="equal">
      <formula>0</formula>
    </cfRule>
  </conditionalFormatting>
  <pageMargins left="0.7" right="0.7" top="0.75" bottom="0.75" header="0.3" footer="0.3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75C79-B786-4CEB-81BA-051861D09A55}">
  <sheetPr>
    <pageSetUpPr fitToPage="1"/>
  </sheetPr>
  <dimension ref="A1:K35"/>
  <sheetViews>
    <sheetView topLeftCell="A19" zoomScale="70" zoomScaleNormal="70" workbookViewId="0">
      <selection activeCell="C34" sqref="C34"/>
    </sheetView>
  </sheetViews>
  <sheetFormatPr defaultRowHeight="15" x14ac:dyDescent="0.25"/>
  <cols>
    <col min="1" max="1" width="27.42578125" customWidth="1"/>
    <col min="2" max="2" width="9.85546875" customWidth="1"/>
    <col min="3" max="3" width="50.7109375" customWidth="1"/>
    <col min="4" max="5" width="8.85546875" customWidth="1"/>
    <col min="6" max="6" width="16.5703125" customWidth="1"/>
    <col min="7" max="7" width="8.85546875" customWidth="1"/>
    <col min="8" max="8" width="8.7109375" bestFit="1" customWidth="1"/>
  </cols>
  <sheetData>
    <row r="1" spans="1:11" ht="15.75" x14ac:dyDescent="0.25">
      <c r="A1" s="65" t="s">
        <v>129</v>
      </c>
    </row>
    <row r="2" spans="1:11" ht="15.75" x14ac:dyDescent="0.25">
      <c r="A2" s="65" t="s">
        <v>130</v>
      </c>
    </row>
    <row r="3" spans="1:11" ht="15.75" x14ac:dyDescent="0.25">
      <c r="A3" s="65" t="s">
        <v>131</v>
      </c>
    </row>
    <row r="5" spans="1:11" s="2" customFormat="1" ht="40.15" customHeight="1" x14ac:dyDescent="0.25">
      <c r="A5" s="67" t="s">
        <v>78</v>
      </c>
      <c r="B5" s="67"/>
      <c r="C5" s="67"/>
      <c r="D5" s="67"/>
      <c r="E5" s="67"/>
      <c r="F5" s="67"/>
      <c r="G5" s="67"/>
      <c r="H5" s="1"/>
    </row>
    <row r="6" spans="1:11" s="2" customFormat="1" ht="21.75" customHeight="1" thickBot="1" x14ac:dyDescent="0.3">
      <c r="A6" s="3"/>
      <c r="B6" s="3"/>
      <c r="C6" s="3"/>
      <c r="D6" s="3"/>
      <c r="E6" s="4"/>
      <c r="F6" s="3"/>
      <c r="G6" s="3"/>
      <c r="H6" s="1"/>
    </row>
    <row r="7" spans="1:11" s="2" customFormat="1" ht="21.75" customHeight="1" x14ac:dyDescent="0.25">
      <c r="A7" s="69" t="s">
        <v>123</v>
      </c>
      <c r="B7" s="70"/>
      <c r="C7" s="70"/>
      <c r="D7" s="70"/>
      <c r="E7" s="70"/>
      <c r="F7" s="70"/>
      <c r="G7" s="71"/>
      <c r="H7" s="1"/>
    </row>
    <row r="8" spans="1:11" s="2" customFormat="1" ht="57.75" thickBot="1" x14ac:dyDescent="0.3">
      <c r="A8" s="5" t="s">
        <v>2</v>
      </c>
      <c r="B8" s="6" t="s">
        <v>3</v>
      </c>
      <c r="C8" s="7" t="s">
        <v>4</v>
      </c>
      <c r="D8" s="7" t="s">
        <v>5</v>
      </c>
      <c r="E8" s="8" t="s">
        <v>6</v>
      </c>
      <c r="F8" s="9" t="s">
        <v>127</v>
      </c>
      <c r="G8" s="10" t="s">
        <v>7</v>
      </c>
      <c r="H8" s="11"/>
      <c r="I8" s="12"/>
      <c r="J8" s="12"/>
      <c r="K8" s="12"/>
    </row>
    <row r="9" spans="1:11" s="2" customFormat="1" ht="20.25" customHeight="1" thickBot="1" x14ac:dyDescent="0.3">
      <c r="A9" s="50" t="s">
        <v>8</v>
      </c>
      <c r="B9" s="51" t="s">
        <v>9</v>
      </c>
      <c r="C9" s="52" t="s">
        <v>10</v>
      </c>
      <c r="D9" s="51" t="s">
        <v>11</v>
      </c>
      <c r="E9" s="53">
        <v>1</v>
      </c>
      <c r="F9" s="17">
        <v>150</v>
      </c>
      <c r="G9" s="18">
        <f t="shared" ref="G9:G32" si="0">ROUND((E9*F9),2)</f>
        <v>150</v>
      </c>
      <c r="H9" s="11"/>
      <c r="I9" s="12"/>
      <c r="J9" s="12"/>
      <c r="K9" s="12"/>
    </row>
    <row r="10" spans="1:11" s="2" customFormat="1" ht="30.75" thickBot="1" x14ac:dyDescent="0.3">
      <c r="A10" s="54" t="s">
        <v>8</v>
      </c>
      <c r="B10" s="55" t="s">
        <v>12</v>
      </c>
      <c r="C10" s="60" t="s">
        <v>13</v>
      </c>
      <c r="D10" s="61" t="s">
        <v>14</v>
      </c>
      <c r="E10" s="62">
        <v>47</v>
      </c>
      <c r="F10" s="17">
        <v>10</v>
      </c>
      <c r="G10" s="22">
        <f t="shared" si="0"/>
        <v>470</v>
      </c>
      <c r="H10" s="11"/>
      <c r="I10" s="12"/>
      <c r="J10" s="12"/>
      <c r="K10" s="12"/>
    </row>
    <row r="11" spans="1:11" s="2" customFormat="1" ht="30.75" thickBot="1" x14ac:dyDescent="0.3">
      <c r="A11" s="54" t="s">
        <v>8</v>
      </c>
      <c r="B11" s="55" t="s">
        <v>15</v>
      </c>
      <c r="C11" s="56" t="s">
        <v>84</v>
      </c>
      <c r="D11" s="55" t="s">
        <v>14</v>
      </c>
      <c r="E11" s="55">
        <v>3</v>
      </c>
      <c r="F11" s="17">
        <v>10</v>
      </c>
      <c r="G11" s="22">
        <f t="shared" si="0"/>
        <v>30</v>
      </c>
      <c r="H11" s="11"/>
      <c r="I11" s="12"/>
      <c r="J11" s="12"/>
      <c r="K11" s="12"/>
    </row>
    <row r="12" spans="1:11" s="2" customFormat="1" ht="19.5" customHeight="1" thickBot="1" x14ac:dyDescent="0.3">
      <c r="A12" s="54" t="s">
        <v>8</v>
      </c>
      <c r="B12" s="55" t="s">
        <v>18</v>
      </c>
      <c r="C12" s="56" t="s">
        <v>19</v>
      </c>
      <c r="D12" s="55" t="s">
        <v>17</v>
      </c>
      <c r="E12" s="57">
        <v>5</v>
      </c>
      <c r="F12" s="17">
        <v>10</v>
      </c>
      <c r="G12" s="22">
        <f t="shared" si="0"/>
        <v>50</v>
      </c>
      <c r="H12" s="11"/>
      <c r="I12" s="12"/>
      <c r="J12" s="12"/>
      <c r="K12" s="12"/>
    </row>
    <row r="13" spans="1:11" s="2" customFormat="1" ht="30.75" thickBot="1" x14ac:dyDescent="0.3">
      <c r="A13" s="54" t="s">
        <v>8</v>
      </c>
      <c r="B13" s="55" t="s">
        <v>20</v>
      </c>
      <c r="C13" s="56" t="s">
        <v>16</v>
      </c>
      <c r="D13" s="55" t="s">
        <v>17</v>
      </c>
      <c r="E13" s="57">
        <v>12</v>
      </c>
      <c r="F13" s="17">
        <v>10</v>
      </c>
      <c r="G13" s="22">
        <f t="shared" si="0"/>
        <v>120</v>
      </c>
      <c r="H13" s="11"/>
      <c r="I13" s="12"/>
      <c r="J13" s="12"/>
      <c r="K13" s="12"/>
    </row>
    <row r="14" spans="1:11" s="2" customFormat="1" ht="19.5" customHeight="1" thickBot="1" x14ac:dyDescent="0.3">
      <c r="A14" s="54" t="s">
        <v>8</v>
      </c>
      <c r="B14" s="55" t="s">
        <v>22</v>
      </c>
      <c r="C14" s="60" t="s">
        <v>21</v>
      </c>
      <c r="D14" s="61" t="s">
        <v>14</v>
      </c>
      <c r="E14" s="62">
        <v>47</v>
      </c>
      <c r="F14" s="17">
        <v>12</v>
      </c>
      <c r="G14" s="22">
        <f t="shared" si="0"/>
        <v>564</v>
      </c>
      <c r="H14" s="11"/>
      <c r="I14" s="12"/>
      <c r="J14" s="12"/>
      <c r="K14" s="12"/>
    </row>
    <row r="15" spans="1:11" s="2" customFormat="1" ht="19.5" customHeight="1" thickBot="1" x14ac:dyDescent="0.3">
      <c r="A15" s="54" t="s">
        <v>8</v>
      </c>
      <c r="B15" s="55" t="s">
        <v>25</v>
      </c>
      <c r="C15" s="56" t="s">
        <v>23</v>
      </c>
      <c r="D15" s="55" t="s">
        <v>24</v>
      </c>
      <c r="E15" s="55">
        <v>2.5</v>
      </c>
      <c r="F15" s="17">
        <v>42</v>
      </c>
      <c r="G15" s="22">
        <f t="shared" si="0"/>
        <v>105</v>
      </c>
      <c r="H15" s="11"/>
      <c r="I15" s="12"/>
      <c r="J15" s="12"/>
      <c r="K15" s="12"/>
    </row>
    <row r="16" spans="1:11" s="2" customFormat="1" ht="30.75" thickBot="1" x14ac:dyDescent="0.3">
      <c r="A16" s="54" t="s">
        <v>8</v>
      </c>
      <c r="B16" s="55" t="s">
        <v>28</v>
      </c>
      <c r="C16" s="56" t="s">
        <v>26</v>
      </c>
      <c r="D16" s="55" t="s">
        <v>27</v>
      </c>
      <c r="E16" s="57">
        <v>6.5</v>
      </c>
      <c r="F16" s="17">
        <v>55</v>
      </c>
      <c r="G16" s="22">
        <f t="shared" si="0"/>
        <v>357.5</v>
      </c>
      <c r="H16" s="11"/>
      <c r="I16" s="12"/>
      <c r="J16" s="12"/>
      <c r="K16" s="12"/>
    </row>
    <row r="17" spans="1:11" s="2" customFormat="1" ht="57.75" thickBot="1" x14ac:dyDescent="0.3">
      <c r="A17" s="54" t="s">
        <v>8</v>
      </c>
      <c r="B17" s="55" t="s">
        <v>86</v>
      </c>
      <c r="C17" s="58" t="s">
        <v>34</v>
      </c>
      <c r="D17" s="55" t="s">
        <v>27</v>
      </c>
      <c r="E17" s="55">
        <v>20</v>
      </c>
      <c r="F17" s="17">
        <v>26</v>
      </c>
      <c r="G17" s="26">
        <f t="shared" si="0"/>
        <v>520</v>
      </c>
      <c r="H17" s="27" t="s">
        <v>35</v>
      </c>
      <c r="I17" s="28">
        <f>ROUND(SUM(G9:G17),2)</f>
        <v>2366.5</v>
      </c>
      <c r="J17" s="12"/>
      <c r="K17" s="12"/>
    </row>
    <row r="18" spans="1:11" s="2" customFormat="1" ht="45.75" thickBot="1" x14ac:dyDescent="0.3">
      <c r="A18" s="50" t="s">
        <v>36</v>
      </c>
      <c r="B18" s="51" t="s">
        <v>37</v>
      </c>
      <c r="C18" s="52" t="s">
        <v>38</v>
      </c>
      <c r="D18" s="51" t="s">
        <v>24</v>
      </c>
      <c r="E18" s="53">
        <v>3</v>
      </c>
      <c r="F18" s="17">
        <v>35</v>
      </c>
      <c r="G18" s="22">
        <f t="shared" si="0"/>
        <v>105</v>
      </c>
      <c r="H18" s="29"/>
      <c r="I18" s="30"/>
      <c r="J18" s="12"/>
      <c r="K18" s="12"/>
    </row>
    <row r="19" spans="1:11" s="2" customFormat="1" ht="29.25" customHeight="1" thickBot="1" x14ac:dyDescent="0.3">
      <c r="A19" s="54" t="s">
        <v>36</v>
      </c>
      <c r="B19" s="55" t="s">
        <v>39</v>
      </c>
      <c r="C19" s="56" t="s">
        <v>40</v>
      </c>
      <c r="D19" s="55" t="s">
        <v>17</v>
      </c>
      <c r="E19" s="55">
        <v>16</v>
      </c>
      <c r="F19" s="17">
        <v>7</v>
      </c>
      <c r="G19" s="22">
        <f t="shared" si="0"/>
        <v>112</v>
      </c>
      <c r="H19" s="29"/>
      <c r="I19" s="30"/>
      <c r="J19" s="12"/>
      <c r="K19" s="12"/>
    </row>
    <row r="20" spans="1:11" s="2" customFormat="1" ht="57.75" thickBot="1" x14ac:dyDescent="0.3">
      <c r="A20" s="54" t="s">
        <v>36</v>
      </c>
      <c r="B20" s="55" t="s">
        <v>41</v>
      </c>
      <c r="C20" s="58" t="s">
        <v>42</v>
      </c>
      <c r="D20" s="55" t="s">
        <v>24</v>
      </c>
      <c r="E20" s="55">
        <v>5</v>
      </c>
      <c r="F20" s="17">
        <v>5</v>
      </c>
      <c r="G20" s="26">
        <f t="shared" si="0"/>
        <v>25</v>
      </c>
      <c r="H20" s="27" t="s">
        <v>43</v>
      </c>
      <c r="I20" s="28">
        <f>ROUND(SUM(G18:G20),2)</f>
        <v>242</v>
      </c>
      <c r="J20" s="12"/>
      <c r="K20" s="12"/>
    </row>
    <row r="21" spans="1:11" s="2" customFormat="1" ht="45.75" thickBot="1" x14ac:dyDescent="0.3">
      <c r="A21" s="50" t="s">
        <v>44</v>
      </c>
      <c r="B21" s="51" t="s">
        <v>45</v>
      </c>
      <c r="C21" s="52" t="s">
        <v>46</v>
      </c>
      <c r="D21" s="51" t="s">
        <v>17</v>
      </c>
      <c r="E21" s="53">
        <v>7</v>
      </c>
      <c r="F21" s="17">
        <v>6</v>
      </c>
      <c r="G21" s="22">
        <f t="shared" si="0"/>
        <v>42</v>
      </c>
      <c r="H21" s="29"/>
      <c r="I21" s="30"/>
      <c r="J21" s="12"/>
      <c r="K21" s="12"/>
    </row>
    <row r="22" spans="1:11" s="2" customFormat="1" ht="45.75" thickBot="1" x14ac:dyDescent="0.3">
      <c r="A22" s="54" t="s">
        <v>44</v>
      </c>
      <c r="B22" s="55" t="s">
        <v>47</v>
      </c>
      <c r="C22" s="56" t="s">
        <v>48</v>
      </c>
      <c r="D22" s="55" t="s">
        <v>17</v>
      </c>
      <c r="E22" s="55">
        <v>7</v>
      </c>
      <c r="F22" s="17">
        <v>45</v>
      </c>
      <c r="G22" s="22">
        <f t="shared" si="0"/>
        <v>315</v>
      </c>
      <c r="H22" s="11"/>
      <c r="I22" s="12"/>
      <c r="J22" s="12"/>
      <c r="K22" s="12"/>
    </row>
    <row r="23" spans="1:11" s="2" customFormat="1" ht="57.75" thickBot="1" x14ac:dyDescent="0.3">
      <c r="A23" s="54" t="s">
        <v>44</v>
      </c>
      <c r="B23" s="55" t="s">
        <v>49</v>
      </c>
      <c r="C23" s="58" t="s">
        <v>50</v>
      </c>
      <c r="D23" s="55" t="s">
        <v>14</v>
      </c>
      <c r="E23" s="55">
        <v>47</v>
      </c>
      <c r="F23" s="17">
        <v>6</v>
      </c>
      <c r="G23" s="26">
        <f t="shared" si="0"/>
        <v>282</v>
      </c>
      <c r="H23" s="27" t="s">
        <v>51</v>
      </c>
      <c r="I23" s="28">
        <f>ROUND(SUM(G21:G23),2)</f>
        <v>639</v>
      </c>
      <c r="J23" s="12"/>
      <c r="K23" s="12"/>
    </row>
    <row r="24" spans="1:11" s="2" customFormat="1" ht="30.75" thickBot="1" x14ac:dyDescent="0.3">
      <c r="A24" s="50" t="s">
        <v>52</v>
      </c>
      <c r="B24" s="51" t="s">
        <v>53</v>
      </c>
      <c r="C24" s="52" t="s">
        <v>54</v>
      </c>
      <c r="D24" s="51" t="s">
        <v>17</v>
      </c>
      <c r="E24" s="53">
        <v>16</v>
      </c>
      <c r="F24" s="17">
        <v>30</v>
      </c>
      <c r="G24" s="18">
        <f t="shared" si="0"/>
        <v>480</v>
      </c>
      <c r="H24" s="31"/>
      <c r="I24" s="32"/>
      <c r="J24" s="12"/>
      <c r="K24" s="12"/>
    </row>
    <row r="25" spans="1:11" s="2" customFormat="1" ht="30.75" thickBot="1" x14ac:dyDescent="0.3">
      <c r="A25" s="54" t="s">
        <v>52</v>
      </c>
      <c r="B25" s="55" t="s">
        <v>55</v>
      </c>
      <c r="C25" s="60" t="s">
        <v>56</v>
      </c>
      <c r="D25" s="61" t="s">
        <v>17</v>
      </c>
      <c r="E25" s="62">
        <v>42</v>
      </c>
      <c r="F25" s="17">
        <v>6</v>
      </c>
      <c r="G25" s="22">
        <f t="shared" si="0"/>
        <v>252</v>
      </c>
      <c r="H25" s="31"/>
      <c r="I25" s="32"/>
      <c r="J25" s="12"/>
      <c r="K25" s="12"/>
    </row>
    <row r="26" spans="1:11" s="2" customFormat="1" ht="30.75" thickBot="1" x14ac:dyDescent="0.3">
      <c r="A26" s="54" t="s">
        <v>52</v>
      </c>
      <c r="B26" s="55" t="s">
        <v>57</v>
      </c>
      <c r="C26" s="56" t="s">
        <v>124</v>
      </c>
      <c r="D26" s="55" t="s">
        <v>17</v>
      </c>
      <c r="E26" s="55">
        <v>23</v>
      </c>
      <c r="F26" s="17">
        <v>44</v>
      </c>
      <c r="G26" s="22">
        <f t="shared" si="0"/>
        <v>1012</v>
      </c>
      <c r="H26" s="31"/>
      <c r="I26" s="32"/>
      <c r="J26" s="12"/>
      <c r="K26" s="12"/>
    </row>
    <row r="27" spans="1:11" s="2" customFormat="1" ht="30.75" thickBot="1" x14ac:dyDescent="0.3">
      <c r="A27" s="54" t="s">
        <v>52</v>
      </c>
      <c r="B27" s="55" t="s">
        <v>59</v>
      </c>
      <c r="C27" s="56" t="s">
        <v>58</v>
      </c>
      <c r="D27" s="55" t="s">
        <v>17</v>
      </c>
      <c r="E27" s="57">
        <v>12</v>
      </c>
      <c r="F27" s="17">
        <v>26</v>
      </c>
      <c r="G27" s="22">
        <f t="shared" si="0"/>
        <v>312</v>
      </c>
      <c r="H27" s="31"/>
      <c r="I27" s="32"/>
      <c r="J27" s="12"/>
      <c r="K27" s="12"/>
    </row>
    <row r="28" spans="1:11" s="2" customFormat="1" ht="30.75" thickBot="1" x14ac:dyDescent="0.3">
      <c r="A28" s="54" t="s">
        <v>52</v>
      </c>
      <c r="B28" s="55" t="s">
        <v>61</v>
      </c>
      <c r="C28" s="56" t="s">
        <v>60</v>
      </c>
      <c r="D28" s="55" t="s">
        <v>17</v>
      </c>
      <c r="E28" s="57">
        <v>5</v>
      </c>
      <c r="F28" s="17">
        <v>55</v>
      </c>
      <c r="G28" s="22">
        <f t="shared" si="0"/>
        <v>275</v>
      </c>
      <c r="H28" s="31"/>
      <c r="I28" s="32"/>
      <c r="J28" s="12"/>
      <c r="K28" s="12"/>
    </row>
    <row r="29" spans="1:11" s="2" customFormat="1" ht="30.75" thickBot="1" x14ac:dyDescent="0.3">
      <c r="A29" s="54" t="s">
        <v>52</v>
      </c>
      <c r="B29" s="55" t="s">
        <v>63</v>
      </c>
      <c r="C29" s="60" t="s">
        <v>62</v>
      </c>
      <c r="D29" s="61" t="s">
        <v>17</v>
      </c>
      <c r="E29" s="62">
        <v>2</v>
      </c>
      <c r="F29" s="17">
        <v>55</v>
      </c>
      <c r="G29" s="22">
        <f t="shared" si="0"/>
        <v>110</v>
      </c>
      <c r="H29" s="31"/>
      <c r="I29" s="32"/>
      <c r="J29" s="12"/>
      <c r="K29" s="12"/>
    </row>
    <row r="30" spans="1:11" s="2" customFormat="1" ht="33.75" thickBot="1" x14ac:dyDescent="0.3">
      <c r="A30" s="54" t="s">
        <v>52</v>
      </c>
      <c r="B30" s="55" t="s">
        <v>65</v>
      </c>
      <c r="C30" s="60" t="s">
        <v>64</v>
      </c>
      <c r="D30" s="61" t="s">
        <v>14</v>
      </c>
      <c r="E30" s="62">
        <v>47</v>
      </c>
      <c r="F30" s="17">
        <v>55</v>
      </c>
      <c r="G30" s="22">
        <f t="shared" si="0"/>
        <v>2585</v>
      </c>
      <c r="H30" s="31"/>
      <c r="I30" s="32"/>
      <c r="J30" s="12"/>
      <c r="K30" s="12"/>
    </row>
    <row r="31" spans="1:11" s="2" customFormat="1" ht="30.75" thickBot="1" x14ac:dyDescent="0.3">
      <c r="A31" s="54" t="s">
        <v>52</v>
      </c>
      <c r="B31" s="55" t="s">
        <v>81</v>
      </c>
      <c r="C31" s="56" t="s">
        <v>116</v>
      </c>
      <c r="D31" s="55" t="s">
        <v>14</v>
      </c>
      <c r="E31" s="55">
        <v>3</v>
      </c>
      <c r="F31" s="17">
        <v>31</v>
      </c>
      <c r="G31" s="22">
        <f t="shared" si="0"/>
        <v>93</v>
      </c>
      <c r="H31" s="31"/>
      <c r="I31" s="32"/>
      <c r="J31" s="12"/>
      <c r="K31" s="12"/>
    </row>
    <row r="32" spans="1:11" s="2" customFormat="1" ht="57.75" thickBot="1" x14ac:dyDescent="0.3">
      <c r="A32" s="54" t="s">
        <v>52</v>
      </c>
      <c r="B32" s="55" t="s">
        <v>125</v>
      </c>
      <c r="C32" s="58" t="s">
        <v>66</v>
      </c>
      <c r="D32" s="55" t="s">
        <v>14</v>
      </c>
      <c r="E32" s="55">
        <v>47</v>
      </c>
      <c r="F32" s="17">
        <v>6</v>
      </c>
      <c r="G32" s="26">
        <f t="shared" si="0"/>
        <v>282</v>
      </c>
      <c r="H32" s="27" t="s">
        <v>67</v>
      </c>
      <c r="I32" s="28">
        <f>ROUND(SUM(G24:G32),2)</f>
        <v>5401</v>
      </c>
      <c r="J32" s="12"/>
      <c r="K32" s="12"/>
    </row>
    <row r="33" spans="1:11" s="2" customFormat="1" ht="57.75" thickBot="1" x14ac:dyDescent="0.3">
      <c r="A33" s="34"/>
      <c r="B33" s="35"/>
      <c r="C33" s="34"/>
      <c r="D33" s="35"/>
      <c r="E33" s="35"/>
      <c r="F33" s="36" t="s">
        <v>126</v>
      </c>
      <c r="G33" s="37">
        <f>SUM(G9:G32)</f>
        <v>8648.5</v>
      </c>
      <c r="H33" s="38"/>
      <c r="I33" s="30"/>
      <c r="J33" s="12"/>
      <c r="K33" s="12"/>
    </row>
    <row r="34" spans="1:11" s="2" customFormat="1" ht="20.25" customHeight="1" x14ac:dyDescent="0.25">
      <c r="A34" s="45"/>
      <c r="B34" s="46"/>
      <c r="C34" s="46"/>
      <c r="D34" s="46"/>
      <c r="E34" s="47"/>
      <c r="F34" s="46"/>
      <c r="G34" s="48"/>
      <c r="H34" s="1"/>
    </row>
    <row r="35" spans="1:11" s="2" customFormat="1" x14ac:dyDescent="0.25">
      <c r="A35" s="34"/>
      <c r="B35" s="35"/>
      <c r="C35" s="34"/>
      <c r="D35" s="35"/>
      <c r="E35" s="35"/>
      <c r="F35" s="49"/>
      <c r="G35" s="48"/>
      <c r="H35" s="1"/>
    </row>
  </sheetData>
  <mergeCells count="2">
    <mergeCell ref="A5:G5"/>
    <mergeCell ref="A7:G7"/>
  </mergeCells>
  <pageMargins left="0.7" right="0.7" top="0.75" bottom="0.75" header="0.3" footer="0.3"/>
  <pageSetup paperSize="9" scale="5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14B18-585D-4BCA-9970-A6B5706AF27F}">
  <sheetPr>
    <pageSetUpPr fitToPage="1"/>
  </sheetPr>
  <dimension ref="A1:I43"/>
  <sheetViews>
    <sheetView topLeftCell="A22" zoomScale="70" zoomScaleNormal="70" workbookViewId="0">
      <selection activeCell="F25" sqref="F25:F40"/>
    </sheetView>
  </sheetViews>
  <sheetFormatPr defaultRowHeight="15" x14ac:dyDescent="0.25"/>
  <cols>
    <col min="1" max="1" width="27.42578125" customWidth="1"/>
    <col min="2" max="2" width="8.140625" customWidth="1"/>
    <col min="3" max="3" width="50.7109375" customWidth="1"/>
    <col min="4" max="5" width="8.85546875" customWidth="1"/>
    <col min="6" max="6" width="16.7109375" customWidth="1"/>
    <col min="7" max="7" width="8.85546875" customWidth="1"/>
    <col min="8" max="8" width="16.85546875" bestFit="1" customWidth="1"/>
  </cols>
  <sheetData>
    <row r="1" spans="1:9" ht="15.75" x14ac:dyDescent="0.25">
      <c r="A1" s="65" t="s">
        <v>129</v>
      </c>
    </row>
    <row r="2" spans="1:9" ht="15.75" x14ac:dyDescent="0.25">
      <c r="A2" s="65" t="s">
        <v>130</v>
      </c>
    </row>
    <row r="3" spans="1:9" ht="15.75" x14ac:dyDescent="0.25">
      <c r="A3" s="65" t="s">
        <v>131</v>
      </c>
    </row>
    <row r="4" spans="1:9" ht="15.75" x14ac:dyDescent="0.25">
      <c r="A4" s="65"/>
    </row>
    <row r="5" spans="1:9" s="2" customFormat="1" ht="40.15" customHeight="1" x14ac:dyDescent="0.25">
      <c r="A5" s="67" t="s">
        <v>78</v>
      </c>
      <c r="B5" s="67"/>
      <c r="C5" s="67"/>
      <c r="D5" s="67"/>
      <c r="E5" s="67"/>
      <c r="F5" s="67"/>
      <c r="G5" s="67"/>
      <c r="H5" s="1"/>
    </row>
    <row r="6" spans="1:9" s="2" customFormat="1" ht="21.75" customHeight="1" thickBot="1" x14ac:dyDescent="0.3">
      <c r="A6" s="3"/>
      <c r="B6" s="3"/>
      <c r="C6" s="3"/>
      <c r="D6" s="3"/>
      <c r="E6" s="4"/>
      <c r="F6" s="3"/>
      <c r="G6" s="3"/>
      <c r="H6" s="1"/>
    </row>
    <row r="7" spans="1:9" s="2" customFormat="1" ht="21.75" customHeight="1" x14ac:dyDescent="0.25">
      <c r="A7" s="69" t="s">
        <v>83</v>
      </c>
      <c r="B7" s="70"/>
      <c r="C7" s="70"/>
      <c r="D7" s="70"/>
      <c r="E7" s="70"/>
      <c r="F7" s="70"/>
      <c r="G7" s="71"/>
      <c r="H7" s="1"/>
    </row>
    <row r="8" spans="1:9" s="2" customFormat="1" ht="57.75" thickBot="1" x14ac:dyDescent="0.3">
      <c r="A8" s="5" t="s">
        <v>2</v>
      </c>
      <c r="B8" s="6" t="s">
        <v>3</v>
      </c>
      <c r="C8" s="7" t="s">
        <v>4</v>
      </c>
      <c r="D8" s="7" t="s">
        <v>5</v>
      </c>
      <c r="E8" s="8" t="s">
        <v>6</v>
      </c>
      <c r="F8" s="9" t="s">
        <v>127</v>
      </c>
      <c r="G8" s="10" t="s">
        <v>7</v>
      </c>
      <c r="H8" s="11"/>
      <c r="I8" s="12"/>
    </row>
    <row r="9" spans="1:9" s="2" customFormat="1" ht="20.25" customHeight="1" thickBot="1" x14ac:dyDescent="0.3">
      <c r="A9" s="50" t="s">
        <v>8</v>
      </c>
      <c r="B9" s="51" t="s">
        <v>9</v>
      </c>
      <c r="C9" s="52" t="s">
        <v>10</v>
      </c>
      <c r="D9" s="51" t="s">
        <v>11</v>
      </c>
      <c r="E9" s="53">
        <v>1</v>
      </c>
      <c r="F9" s="17">
        <v>150</v>
      </c>
      <c r="G9" s="18">
        <f t="shared" ref="G9:G40" si="0">ROUND((E9*F9),2)</f>
        <v>150</v>
      </c>
      <c r="H9" s="11"/>
      <c r="I9" s="12"/>
    </row>
    <row r="10" spans="1:9" s="2" customFormat="1" ht="30.75" thickBot="1" x14ac:dyDescent="0.3">
      <c r="A10" s="54" t="s">
        <v>8</v>
      </c>
      <c r="B10" s="55" t="s">
        <v>12</v>
      </c>
      <c r="C10" s="56" t="s">
        <v>13</v>
      </c>
      <c r="D10" s="55" t="s">
        <v>14</v>
      </c>
      <c r="E10" s="55">
        <v>20</v>
      </c>
      <c r="F10" s="17">
        <v>10</v>
      </c>
      <c r="G10" s="22">
        <f t="shared" si="0"/>
        <v>200</v>
      </c>
      <c r="H10" s="11"/>
      <c r="I10" s="12"/>
    </row>
    <row r="11" spans="1:9" s="2" customFormat="1" ht="30.75" thickBot="1" x14ac:dyDescent="0.3">
      <c r="A11" s="54" t="s">
        <v>8</v>
      </c>
      <c r="B11" s="55" t="s">
        <v>15</v>
      </c>
      <c r="C11" s="56" t="s">
        <v>84</v>
      </c>
      <c r="D11" s="55" t="s">
        <v>14</v>
      </c>
      <c r="E11" s="55">
        <v>3</v>
      </c>
      <c r="F11" s="17">
        <v>10</v>
      </c>
      <c r="G11" s="22">
        <f t="shared" si="0"/>
        <v>30</v>
      </c>
      <c r="H11" s="11"/>
      <c r="I11" s="12"/>
    </row>
    <row r="12" spans="1:9" s="2" customFormat="1" ht="20.25" customHeight="1" thickBot="1" x14ac:dyDescent="0.3">
      <c r="A12" s="54" t="s">
        <v>8</v>
      </c>
      <c r="B12" s="55" t="s">
        <v>18</v>
      </c>
      <c r="C12" s="56" t="s">
        <v>19</v>
      </c>
      <c r="D12" s="55" t="s">
        <v>17</v>
      </c>
      <c r="E12" s="57">
        <v>9</v>
      </c>
      <c r="F12" s="17">
        <v>10</v>
      </c>
      <c r="G12" s="22">
        <f t="shared" si="0"/>
        <v>90</v>
      </c>
      <c r="H12" s="11"/>
      <c r="I12" s="12"/>
    </row>
    <row r="13" spans="1:9" s="2" customFormat="1" ht="30.75" thickBot="1" x14ac:dyDescent="0.3">
      <c r="A13" s="54" t="s">
        <v>8</v>
      </c>
      <c r="B13" s="55" t="s">
        <v>20</v>
      </c>
      <c r="C13" s="56" t="s">
        <v>16</v>
      </c>
      <c r="D13" s="55" t="s">
        <v>17</v>
      </c>
      <c r="E13" s="55">
        <v>6</v>
      </c>
      <c r="F13" s="17">
        <v>10</v>
      </c>
      <c r="G13" s="22">
        <f t="shared" si="0"/>
        <v>60</v>
      </c>
      <c r="H13" s="11"/>
      <c r="I13" s="12"/>
    </row>
    <row r="14" spans="1:9" s="2" customFormat="1" ht="45.75" thickBot="1" x14ac:dyDescent="0.3">
      <c r="A14" s="54" t="s">
        <v>8</v>
      </c>
      <c r="B14" s="55" t="s">
        <v>22</v>
      </c>
      <c r="C14" s="56" t="s">
        <v>85</v>
      </c>
      <c r="D14" s="55" t="s">
        <v>30</v>
      </c>
      <c r="E14" s="55">
        <v>1</v>
      </c>
      <c r="F14" s="17">
        <v>250</v>
      </c>
      <c r="G14" s="22">
        <f t="shared" si="0"/>
        <v>250</v>
      </c>
      <c r="H14" s="11"/>
      <c r="I14" s="12"/>
    </row>
    <row r="15" spans="1:9" s="2" customFormat="1" ht="20.25" customHeight="1" thickBot="1" x14ac:dyDescent="0.3">
      <c r="A15" s="54" t="s">
        <v>8</v>
      </c>
      <c r="B15" s="55" t="s">
        <v>25</v>
      </c>
      <c r="C15" s="56" t="s">
        <v>21</v>
      </c>
      <c r="D15" s="55" t="s">
        <v>14</v>
      </c>
      <c r="E15" s="55">
        <v>23</v>
      </c>
      <c r="F15" s="17">
        <v>12</v>
      </c>
      <c r="G15" s="22">
        <f t="shared" si="0"/>
        <v>276</v>
      </c>
      <c r="H15" s="11"/>
      <c r="I15" s="12"/>
    </row>
    <row r="16" spans="1:9" s="2" customFormat="1" ht="19.5" customHeight="1" thickBot="1" x14ac:dyDescent="0.3">
      <c r="A16" s="54" t="s">
        <v>8</v>
      </c>
      <c r="B16" s="55" t="s">
        <v>28</v>
      </c>
      <c r="C16" s="56" t="s">
        <v>23</v>
      </c>
      <c r="D16" s="55" t="s">
        <v>24</v>
      </c>
      <c r="E16" s="57">
        <v>2</v>
      </c>
      <c r="F16" s="17">
        <v>42</v>
      </c>
      <c r="G16" s="22">
        <f t="shared" si="0"/>
        <v>84</v>
      </c>
      <c r="H16" s="11"/>
      <c r="I16" s="12"/>
    </row>
    <row r="17" spans="1:9" s="2" customFormat="1" ht="30.75" thickBot="1" x14ac:dyDescent="0.3">
      <c r="A17" s="54" t="s">
        <v>8</v>
      </c>
      <c r="B17" s="55" t="s">
        <v>31</v>
      </c>
      <c r="C17" s="56" t="s">
        <v>26</v>
      </c>
      <c r="D17" s="55" t="s">
        <v>27</v>
      </c>
      <c r="E17" s="55">
        <v>5</v>
      </c>
      <c r="F17" s="17">
        <v>55</v>
      </c>
      <c r="G17" s="22">
        <f t="shared" si="0"/>
        <v>275</v>
      </c>
      <c r="H17" s="11"/>
      <c r="I17" s="12"/>
    </row>
    <row r="18" spans="1:9" s="2" customFormat="1" ht="29.25" customHeight="1" thickBot="1" x14ac:dyDescent="0.3">
      <c r="A18" s="59" t="s">
        <v>8</v>
      </c>
      <c r="B18" s="55" t="s">
        <v>87</v>
      </c>
      <c r="C18" s="58" t="s">
        <v>34</v>
      </c>
      <c r="D18" s="55" t="s">
        <v>27</v>
      </c>
      <c r="E18" s="55">
        <v>9</v>
      </c>
      <c r="F18" s="17">
        <v>26</v>
      </c>
      <c r="G18" s="26">
        <f t="shared" si="0"/>
        <v>234</v>
      </c>
      <c r="H18" s="27" t="s">
        <v>35</v>
      </c>
      <c r="I18" s="28">
        <f>ROUND(SUM(G9:G18),2)</f>
        <v>1649</v>
      </c>
    </row>
    <row r="19" spans="1:9" s="2" customFormat="1" ht="29.25" customHeight="1" thickBot="1" x14ac:dyDescent="0.3">
      <c r="A19" s="50" t="s">
        <v>36</v>
      </c>
      <c r="B19" s="51" t="s">
        <v>37</v>
      </c>
      <c r="C19" s="52" t="s">
        <v>88</v>
      </c>
      <c r="D19" s="51" t="s">
        <v>24</v>
      </c>
      <c r="E19" s="53">
        <v>0.2</v>
      </c>
      <c r="F19" s="17">
        <v>20</v>
      </c>
      <c r="G19" s="22">
        <f t="shared" si="0"/>
        <v>4</v>
      </c>
      <c r="H19" s="29"/>
      <c r="I19" s="30"/>
    </row>
    <row r="20" spans="1:9" s="2" customFormat="1" ht="45.75" thickBot="1" x14ac:dyDescent="0.3">
      <c r="A20" s="54" t="s">
        <v>36</v>
      </c>
      <c r="B20" s="55" t="s">
        <v>39</v>
      </c>
      <c r="C20" s="56" t="s">
        <v>38</v>
      </c>
      <c r="D20" s="55" t="s">
        <v>24</v>
      </c>
      <c r="E20" s="55">
        <v>5</v>
      </c>
      <c r="F20" s="17">
        <v>35</v>
      </c>
      <c r="G20" s="22">
        <f t="shared" si="0"/>
        <v>175</v>
      </c>
      <c r="H20" s="29"/>
      <c r="I20" s="30"/>
    </row>
    <row r="21" spans="1:9" s="2" customFormat="1" ht="18.75" thickBot="1" x14ac:dyDescent="0.3">
      <c r="A21" s="54" t="s">
        <v>36</v>
      </c>
      <c r="B21" s="55" t="s">
        <v>41</v>
      </c>
      <c r="C21" s="56" t="s">
        <v>40</v>
      </c>
      <c r="D21" s="55" t="s">
        <v>17</v>
      </c>
      <c r="E21" s="57">
        <v>33</v>
      </c>
      <c r="F21" s="17">
        <v>7</v>
      </c>
      <c r="G21" s="22">
        <f t="shared" si="0"/>
        <v>231</v>
      </c>
      <c r="H21" s="29"/>
      <c r="I21" s="30"/>
    </row>
    <row r="22" spans="1:9" s="2" customFormat="1" ht="18.75" thickBot="1" x14ac:dyDescent="0.3">
      <c r="A22" s="54" t="s">
        <v>36</v>
      </c>
      <c r="B22" s="55" t="s">
        <v>89</v>
      </c>
      <c r="C22" s="56" t="s">
        <v>42</v>
      </c>
      <c r="D22" s="55" t="s">
        <v>24</v>
      </c>
      <c r="E22" s="55">
        <v>10</v>
      </c>
      <c r="F22" s="17">
        <v>5</v>
      </c>
      <c r="G22" s="22">
        <f t="shared" si="0"/>
        <v>50</v>
      </c>
      <c r="H22" s="29"/>
      <c r="I22" s="30"/>
    </row>
    <row r="23" spans="1:9" s="2" customFormat="1" ht="18.75" thickBot="1" x14ac:dyDescent="0.3">
      <c r="A23" s="54" t="s">
        <v>36</v>
      </c>
      <c r="B23" s="55" t="s">
        <v>90</v>
      </c>
      <c r="C23" s="56" t="s">
        <v>91</v>
      </c>
      <c r="D23" s="55" t="s">
        <v>17</v>
      </c>
      <c r="E23" s="55">
        <v>3</v>
      </c>
      <c r="F23" s="17">
        <v>8</v>
      </c>
      <c r="G23" s="22">
        <f t="shared" si="0"/>
        <v>24</v>
      </c>
      <c r="H23" s="29"/>
      <c r="I23" s="30"/>
    </row>
    <row r="24" spans="1:9" s="2" customFormat="1" ht="30.75" thickBot="1" x14ac:dyDescent="0.3">
      <c r="A24" s="59" t="s">
        <v>36</v>
      </c>
      <c r="B24" s="55" t="s">
        <v>92</v>
      </c>
      <c r="C24" s="58" t="s">
        <v>93</v>
      </c>
      <c r="D24" s="55" t="s">
        <v>17</v>
      </c>
      <c r="E24" s="55">
        <v>3</v>
      </c>
      <c r="F24" s="17">
        <v>11</v>
      </c>
      <c r="G24" s="26">
        <f t="shared" si="0"/>
        <v>33</v>
      </c>
      <c r="H24" s="27" t="s">
        <v>43</v>
      </c>
      <c r="I24" s="28">
        <f>ROUND(SUM(G19:G24),2)</f>
        <v>517</v>
      </c>
    </row>
    <row r="25" spans="1:9" s="2" customFormat="1" ht="45.75" thickBot="1" x14ac:dyDescent="0.3">
      <c r="A25" s="50" t="s">
        <v>94</v>
      </c>
      <c r="B25" s="51" t="s">
        <v>95</v>
      </c>
      <c r="C25" s="52" t="s">
        <v>96</v>
      </c>
      <c r="D25" s="51" t="s">
        <v>11</v>
      </c>
      <c r="E25" s="53">
        <v>1</v>
      </c>
      <c r="F25" s="17">
        <v>550</v>
      </c>
      <c r="G25" s="22">
        <f t="shared" si="0"/>
        <v>550</v>
      </c>
      <c r="H25" s="29"/>
      <c r="I25" s="30"/>
    </row>
    <row r="26" spans="1:9" s="2" customFormat="1" ht="42" customHeight="1" thickBot="1" x14ac:dyDescent="0.3">
      <c r="A26" s="54" t="s">
        <v>94</v>
      </c>
      <c r="B26" s="55" t="s">
        <v>97</v>
      </c>
      <c r="C26" s="56" t="s">
        <v>98</v>
      </c>
      <c r="D26" s="55" t="s">
        <v>14</v>
      </c>
      <c r="E26" s="57">
        <v>8</v>
      </c>
      <c r="F26" s="17">
        <v>95</v>
      </c>
      <c r="G26" s="22">
        <f t="shared" si="0"/>
        <v>760</v>
      </c>
      <c r="H26" s="11"/>
      <c r="I26" s="12"/>
    </row>
    <row r="27" spans="1:9" s="2" customFormat="1" ht="43.15" customHeight="1" thickBot="1" x14ac:dyDescent="0.3">
      <c r="A27" s="59" t="s">
        <v>94</v>
      </c>
      <c r="B27" s="55" t="s">
        <v>99</v>
      </c>
      <c r="C27" s="58" t="s">
        <v>100</v>
      </c>
      <c r="D27" s="55" t="s">
        <v>30</v>
      </c>
      <c r="E27" s="55">
        <v>1</v>
      </c>
      <c r="F27" s="17">
        <v>310</v>
      </c>
      <c r="G27" s="26">
        <f t="shared" si="0"/>
        <v>310</v>
      </c>
      <c r="H27" s="27" t="s">
        <v>101</v>
      </c>
      <c r="I27" s="28">
        <f>ROUND(SUM(G25:G27),2)</f>
        <v>1620</v>
      </c>
    </row>
    <row r="28" spans="1:9" s="2" customFormat="1" ht="45.75" thickBot="1" x14ac:dyDescent="0.3">
      <c r="A28" s="50" t="s">
        <v>102</v>
      </c>
      <c r="B28" s="51" t="s">
        <v>103</v>
      </c>
      <c r="C28" s="52" t="s">
        <v>46</v>
      </c>
      <c r="D28" s="51" t="s">
        <v>17</v>
      </c>
      <c r="E28" s="53">
        <v>4</v>
      </c>
      <c r="F28" s="17">
        <v>6</v>
      </c>
      <c r="G28" s="18">
        <f t="shared" si="0"/>
        <v>24</v>
      </c>
      <c r="H28" s="31"/>
      <c r="I28" s="32"/>
    </row>
    <row r="29" spans="1:9" s="2" customFormat="1" ht="45.75" thickBot="1" x14ac:dyDescent="0.3">
      <c r="A29" s="54" t="s">
        <v>102</v>
      </c>
      <c r="B29" s="55" t="s">
        <v>104</v>
      </c>
      <c r="C29" s="56" t="s">
        <v>48</v>
      </c>
      <c r="D29" s="55" t="s">
        <v>17</v>
      </c>
      <c r="E29" s="57">
        <v>4</v>
      </c>
      <c r="F29" s="17">
        <v>39</v>
      </c>
      <c r="G29" s="22">
        <f t="shared" si="0"/>
        <v>156</v>
      </c>
      <c r="H29" s="31"/>
      <c r="I29" s="32"/>
    </row>
    <row r="30" spans="1:9" s="2" customFormat="1" ht="45.75" thickBot="1" x14ac:dyDescent="0.3">
      <c r="A30" s="59" t="s">
        <v>102</v>
      </c>
      <c r="B30" s="55" t="s">
        <v>105</v>
      </c>
      <c r="C30" s="58" t="s">
        <v>50</v>
      </c>
      <c r="D30" s="55" t="s">
        <v>14</v>
      </c>
      <c r="E30" s="55">
        <v>23</v>
      </c>
      <c r="F30" s="17">
        <v>6</v>
      </c>
      <c r="G30" s="26">
        <f t="shared" si="0"/>
        <v>138</v>
      </c>
      <c r="H30" s="27" t="s">
        <v>106</v>
      </c>
      <c r="I30" s="28">
        <f>ROUND(SUM(G28:G30),2)</f>
        <v>318</v>
      </c>
    </row>
    <row r="31" spans="1:9" s="33" customFormat="1" ht="30.75" thickBot="1" x14ac:dyDescent="0.3">
      <c r="A31" s="50" t="s">
        <v>107</v>
      </c>
      <c r="B31" s="51" t="s">
        <v>108</v>
      </c>
      <c r="C31" s="52" t="s">
        <v>54</v>
      </c>
      <c r="D31" s="51" t="s">
        <v>17</v>
      </c>
      <c r="E31" s="53">
        <v>33</v>
      </c>
      <c r="F31" s="17">
        <v>30</v>
      </c>
      <c r="G31" s="18">
        <f t="shared" si="0"/>
        <v>990</v>
      </c>
      <c r="H31" s="31"/>
      <c r="I31" s="32"/>
    </row>
    <row r="32" spans="1:9" s="33" customFormat="1" ht="30.75" thickBot="1" x14ac:dyDescent="0.3">
      <c r="A32" s="54" t="s">
        <v>107</v>
      </c>
      <c r="B32" s="55" t="s">
        <v>109</v>
      </c>
      <c r="C32" s="56" t="s">
        <v>56</v>
      </c>
      <c r="D32" s="55" t="s">
        <v>17</v>
      </c>
      <c r="E32" s="55">
        <v>33</v>
      </c>
      <c r="F32" s="17">
        <v>6</v>
      </c>
      <c r="G32" s="22">
        <f t="shared" si="0"/>
        <v>198</v>
      </c>
      <c r="H32" s="31"/>
      <c r="I32" s="32"/>
    </row>
    <row r="33" spans="1:9" s="33" customFormat="1" ht="30.75" thickBot="1" x14ac:dyDescent="0.3">
      <c r="A33" s="54" t="s">
        <v>107</v>
      </c>
      <c r="B33" s="55" t="s">
        <v>110</v>
      </c>
      <c r="C33" s="56" t="s">
        <v>80</v>
      </c>
      <c r="D33" s="55" t="s">
        <v>17</v>
      </c>
      <c r="E33" s="57">
        <v>19</v>
      </c>
      <c r="F33" s="17">
        <v>44</v>
      </c>
      <c r="G33" s="22">
        <f t="shared" si="0"/>
        <v>836</v>
      </c>
      <c r="H33" s="31"/>
      <c r="I33" s="32"/>
    </row>
    <row r="34" spans="1:9" s="33" customFormat="1" ht="30.75" thickBot="1" x14ac:dyDescent="0.3">
      <c r="A34" s="54" t="s">
        <v>107</v>
      </c>
      <c r="B34" s="55" t="s">
        <v>111</v>
      </c>
      <c r="C34" s="56" t="s">
        <v>58</v>
      </c>
      <c r="D34" s="55" t="s">
        <v>17</v>
      </c>
      <c r="E34" s="55">
        <v>6</v>
      </c>
      <c r="F34" s="17">
        <v>26</v>
      </c>
      <c r="G34" s="22">
        <f t="shared" si="0"/>
        <v>156</v>
      </c>
      <c r="H34" s="31"/>
      <c r="I34" s="32"/>
    </row>
    <row r="35" spans="1:9" s="33" customFormat="1" ht="30.75" thickBot="1" x14ac:dyDescent="0.3">
      <c r="A35" s="54" t="s">
        <v>107</v>
      </c>
      <c r="B35" s="55" t="s">
        <v>112</v>
      </c>
      <c r="C35" s="56" t="s">
        <v>60</v>
      </c>
      <c r="D35" s="55" t="s">
        <v>17</v>
      </c>
      <c r="E35" s="55">
        <v>5</v>
      </c>
      <c r="F35" s="17">
        <v>55</v>
      </c>
      <c r="G35" s="22">
        <f t="shared" si="0"/>
        <v>275</v>
      </c>
      <c r="H35" s="31"/>
      <c r="I35" s="32"/>
    </row>
    <row r="36" spans="1:9" s="33" customFormat="1" ht="30.75" thickBot="1" x14ac:dyDescent="0.3">
      <c r="A36" s="54" t="s">
        <v>107</v>
      </c>
      <c r="B36" s="55" t="s">
        <v>113</v>
      </c>
      <c r="C36" s="56" t="s">
        <v>62</v>
      </c>
      <c r="D36" s="55" t="s">
        <v>17</v>
      </c>
      <c r="E36" s="55">
        <v>3</v>
      </c>
      <c r="F36" s="17">
        <v>55</v>
      </c>
      <c r="G36" s="22">
        <f t="shared" si="0"/>
        <v>165</v>
      </c>
      <c r="H36" s="31"/>
      <c r="I36" s="32"/>
    </row>
    <row r="37" spans="1:9" s="33" customFormat="1" ht="33.75" thickBot="1" x14ac:dyDescent="0.3">
      <c r="A37" s="54" t="s">
        <v>107</v>
      </c>
      <c r="B37" s="55" t="s">
        <v>114</v>
      </c>
      <c r="C37" s="56" t="s">
        <v>64</v>
      </c>
      <c r="D37" s="55" t="s">
        <v>14</v>
      </c>
      <c r="E37" s="57">
        <v>23</v>
      </c>
      <c r="F37" s="17">
        <v>55</v>
      </c>
      <c r="G37" s="22">
        <f t="shared" si="0"/>
        <v>1265</v>
      </c>
      <c r="H37" s="31"/>
      <c r="I37" s="32"/>
    </row>
    <row r="38" spans="1:9" s="33" customFormat="1" ht="30.75" thickBot="1" x14ac:dyDescent="0.3">
      <c r="A38" s="54" t="s">
        <v>107</v>
      </c>
      <c r="B38" s="55" t="s">
        <v>115</v>
      </c>
      <c r="C38" s="56" t="s">
        <v>116</v>
      </c>
      <c r="D38" s="55" t="s">
        <v>14</v>
      </c>
      <c r="E38" s="55">
        <v>3</v>
      </c>
      <c r="F38" s="17">
        <v>31</v>
      </c>
      <c r="G38" s="22">
        <f t="shared" si="0"/>
        <v>93</v>
      </c>
      <c r="H38" s="31"/>
      <c r="I38" s="32"/>
    </row>
    <row r="39" spans="1:9" s="33" customFormat="1" ht="42.6" customHeight="1" thickBot="1" x14ac:dyDescent="0.3">
      <c r="A39" s="59" t="s">
        <v>107</v>
      </c>
      <c r="B39" s="55" t="s">
        <v>117</v>
      </c>
      <c r="C39" s="58" t="s">
        <v>66</v>
      </c>
      <c r="D39" s="55" t="s">
        <v>14</v>
      </c>
      <c r="E39" s="55">
        <v>23</v>
      </c>
      <c r="F39" s="17">
        <v>6</v>
      </c>
      <c r="G39" s="26">
        <f t="shared" si="0"/>
        <v>138</v>
      </c>
      <c r="H39" s="27" t="s">
        <v>118</v>
      </c>
      <c r="I39" s="28">
        <f>ROUND(SUM(G31:G39),2)</f>
        <v>4116</v>
      </c>
    </row>
    <row r="40" spans="1:9" s="33" customFormat="1" ht="30.75" thickBot="1" x14ac:dyDescent="0.3">
      <c r="A40" s="50" t="s">
        <v>119</v>
      </c>
      <c r="B40" s="51" t="s">
        <v>120</v>
      </c>
      <c r="C40" s="52" t="s">
        <v>121</v>
      </c>
      <c r="D40" s="51" t="s">
        <v>30</v>
      </c>
      <c r="E40" s="53">
        <v>1</v>
      </c>
      <c r="F40" s="17">
        <v>310</v>
      </c>
      <c r="G40" s="22">
        <f t="shared" si="0"/>
        <v>310</v>
      </c>
      <c r="H40" s="29"/>
      <c r="I40" s="30"/>
    </row>
    <row r="41" spans="1:9" s="2" customFormat="1" ht="57.75" thickBot="1" x14ac:dyDescent="0.3">
      <c r="A41" s="34"/>
      <c r="B41" s="35"/>
      <c r="C41" s="34"/>
      <c r="D41" s="35"/>
      <c r="E41" s="35"/>
      <c r="F41" s="36" t="s">
        <v>122</v>
      </c>
      <c r="G41" s="37">
        <f>SUM(G9:G40)</f>
        <v>8530</v>
      </c>
      <c r="H41" s="38"/>
      <c r="I41" s="30"/>
    </row>
    <row r="42" spans="1:9" s="2" customFormat="1" ht="20.25" customHeight="1" x14ac:dyDescent="0.25">
      <c r="A42" s="45"/>
      <c r="B42" s="46"/>
      <c r="C42" s="46"/>
      <c r="D42" s="46"/>
      <c r="E42" s="47"/>
      <c r="F42" s="46"/>
      <c r="G42" s="48"/>
      <c r="H42" s="1"/>
    </row>
    <row r="43" spans="1:9" s="2" customFormat="1" x14ac:dyDescent="0.25">
      <c r="A43" s="34"/>
      <c r="B43" s="35"/>
      <c r="C43" s="34"/>
      <c r="D43" s="35"/>
      <c r="E43" s="35"/>
      <c r="F43" s="49"/>
      <c r="G43" s="48"/>
      <c r="H43" s="1"/>
    </row>
  </sheetData>
  <mergeCells count="2">
    <mergeCell ref="A5:G5"/>
    <mergeCell ref="A7:G7"/>
  </mergeCells>
  <pageMargins left="0.7" right="0.7" top="0.75" bottom="0.75" header="0.3" footer="0.3"/>
  <pageSetup paperSize="9" scale="5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33F59-B1EF-48F8-9FD6-7999047FA20D}">
  <sheetPr>
    <pageSetUpPr fitToPage="1"/>
  </sheetPr>
  <dimension ref="A1:K33"/>
  <sheetViews>
    <sheetView topLeftCell="A16" zoomScale="70" zoomScaleNormal="70" workbookViewId="0">
      <selection activeCell="C33" sqref="C33"/>
    </sheetView>
  </sheetViews>
  <sheetFormatPr defaultRowHeight="15" x14ac:dyDescent="0.25"/>
  <cols>
    <col min="1" max="1" width="27.42578125" customWidth="1"/>
    <col min="2" max="2" width="9.85546875" customWidth="1"/>
    <col min="3" max="3" width="43.140625" customWidth="1"/>
    <col min="4" max="5" width="8.85546875" customWidth="1"/>
    <col min="6" max="6" width="18.85546875" bestFit="1" customWidth="1"/>
    <col min="7" max="7" width="13.7109375" customWidth="1"/>
    <col min="8" max="8" width="12.7109375" bestFit="1" customWidth="1"/>
  </cols>
  <sheetData>
    <row r="1" spans="1:11" ht="15.75" x14ac:dyDescent="0.25">
      <c r="A1" s="65" t="s">
        <v>129</v>
      </c>
    </row>
    <row r="2" spans="1:11" ht="15.75" x14ac:dyDescent="0.25">
      <c r="A2" s="65" t="s">
        <v>130</v>
      </c>
    </row>
    <row r="3" spans="1:11" ht="15.75" x14ac:dyDescent="0.25">
      <c r="A3" s="65" t="s">
        <v>131</v>
      </c>
    </row>
    <row r="5" spans="1:11" s="2" customFormat="1" ht="40.15" customHeight="1" x14ac:dyDescent="0.25">
      <c r="A5" s="67" t="s">
        <v>78</v>
      </c>
      <c r="B5" s="67"/>
      <c r="C5" s="67"/>
      <c r="D5" s="67"/>
      <c r="E5" s="67"/>
      <c r="F5" s="67"/>
      <c r="G5" s="67"/>
      <c r="H5" s="1"/>
    </row>
    <row r="6" spans="1:11" s="2" customFormat="1" ht="21.75" customHeight="1" thickBot="1" x14ac:dyDescent="0.3">
      <c r="A6" s="3"/>
      <c r="B6" s="3"/>
      <c r="C6" s="3"/>
      <c r="D6" s="3"/>
      <c r="E6" s="4"/>
      <c r="F6" s="3"/>
      <c r="G6" s="3"/>
      <c r="H6" s="1"/>
    </row>
    <row r="7" spans="1:11" s="2" customFormat="1" ht="21.75" customHeight="1" x14ac:dyDescent="0.25">
      <c r="A7" s="69" t="s">
        <v>79</v>
      </c>
      <c r="B7" s="70"/>
      <c r="C7" s="70"/>
      <c r="D7" s="70"/>
      <c r="E7" s="70"/>
      <c r="F7" s="70"/>
      <c r="G7" s="71"/>
      <c r="H7" s="1"/>
    </row>
    <row r="8" spans="1:11" s="2" customFormat="1" ht="43.5" thickBot="1" x14ac:dyDescent="0.3">
      <c r="A8" s="5" t="s">
        <v>2</v>
      </c>
      <c r="B8" s="6" t="s">
        <v>3</v>
      </c>
      <c r="C8" s="7" t="s">
        <v>4</v>
      </c>
      <c r="D8" s="7" t="s">
        <v>5</v>
      </c>
      <c r="E8" s="8" t="s">
        <v>6</v>
      </c>
      <c r="F8" s="9" t="s">
        <v>127</v>
      </c>
      <c r="G8" s="10" t="s">
        <v>7</v>
      </c>
      <c r="H8" s="11"/>
      <c r="I8" s="12"/>
      <c r="J8" s="12"/>
      <c r="K8" s="12"/>
    </row>
    <row r="9" spans="1:11" s="2" customFormat="1" ht="20.25" customHeight="1" thickBot="1" x14ac:dyDescent="0.3">
      <c r="A9" s="50" t="s">
        <v>8</v>
      </c>
      <c r="B9" s="51" t="s">
        <v>9</v>
      </c>
      <c r="C9" s="52" t="s">
        <v>10</v>
      </c>
      <c r="D9" s="51" t="s">
        <v>11</v>
      </c>
      <c r="E9" s="53">
        <v>1</v>
      </c>
      <c r="F9" s="17">
        <v>150</v>
      </c>
      <c r="G9" s="18">
        <f t="shared" ref="G9:G30" si="0">ROUND((E9*F9),2)</f>
        <v>150</v>
      </c>
      <c r="H9" s="11"/>
      <c r="I9" s="12"/>
      <c r="J9" s="12"/>
      <c r="K9" s="12"/>
    </row>
    <row r="10" spans="1:11" s="2" customFormat="1" ht="30.75" thickBot="1" x14ac:dyDescent="0.3">
      <c r="A10" s="54" t="s">
        <v>8</v>
      </c>
      <c r="B10" s="55" t="s">
        <v>12</v>
      </c>
      <c r="C10" s="56" t="s">
        <v>13</v>
      </c>
      <c r="D10" s="55" t="s">
        <v>14</v>
      </c>
      <c r="E10" s="55">
        <v>26</v>
      </c>
      <c r="F10" s="17">
        <v>10</v>
      </c>
      <c r="G10" s="22">
        <f t="shared" si="0"/>
        <v>260</v>
      </c>
      <c r="H10" s="11"/>
      <c r="I10" s="12"/>
      <c r="J10" s="12"/>
      <c r="K10" s="12"/>
    </row>
    <row r="11" spans="1:11" s="2" customFormat="1" ht="19.899999999999999" customHeight="1" thickBot="1" x14ac:dyDescent="0.3">
      <c r="A11" s="54" t="s">
        <v>8</v>
      </c>
      <c r="B11" s="55" t="s">
        <v>15</v>
      </c>
      <c r="C11" s="56" t="s">
        <v>19</v>
      </c>
      <c r="D11" s="55" t="s">
        <v>17</v>
      </c>
      <c r="E11" s="57">
        <v>10</v>
      </c>
      <c r="F11" s="17">
        <v>10</v>
      </c>
      <c r="G11" s="22">
        <f t="shared" si="0"/>
        <v>100</v>
      </c>
      <c r="H11" s="11"/>
      <c r="I11" s="12"/>
      <c r="J11" s="12"/>
      <c r="K11" s="12"/>
    </row>
    <row r="12" spans="1:11" s="2" customFormat="1" ht="30.75" thickBot="1" x14ac:dyDescent="0.3">
      <c r="A12" s="54" t="s">
        <v>8</v>
      </c>
      <c r="B12" s="55" t="s">
        <v>18</v>
      </c>
      <c r="C12" s="56" t="s">
        <v>16</v>
      </c>
      <c r="D12" s="55" t="s">
        <v>17</v>
      </c>
      <c r="E12" s="55">
        <v>8</v>
      </c>
      <c r="F12" s="17">
        <v>10</v>
      </c>
      <c r="G12" s="22">
        <f t="shared" si="0"/>
        <v>80</v>
      </c>
      <c r="H12" s="11"/>
      <c r="I12" s="12"/>
      <c r="J12" s="12"/>
      <c r="K12" s="12"/>
    </row>
    <row r="13" spans="1:11" s="2" customFormat="1" ht="20.25" customHeight="1" thickBot="1" x14ac:dyDescent="0.3">
      <c r="A13" s="54" t="s">
        <v>8</v>
      </c>
      <c r="B13" s="55" t="s">
        <v>20</v>
      </c>
      <c r="C13" s="56" t="s">
        <v>21</v>
      </c>
      <c r="D13" s="55" t="s">
        <v>14</v>
      </c>
      <c r="E13" s="57">
        <v>28</v>
      </c>
      <c r="F13" s="17">
        <v>12</v>
      </c>
      <c r="G13" s="22">
        <f t="shared" si="0"/>
        <v>336</v>
      </c>
      <c r="H13" s="11"/>
      <c r="I13" s="12"/>
      <c r="J13" s="12"/>
      <c r="K13" s="12"/>
    </row>
    <row r="14" spans="1:11" s="2" customFormat="1" ht="20.25" customHeight="1" thickBot="1" x14ac:dyDescent="0.3">
      <c r="A14" s="54" t="s">
        <v>8</v>
      </c>
      <c r="B14" s="55" t="s">
        <v>22</v>
      </c>
      <c r="C14" s="56" t="s">
        <v>23</v>
      </c>
      <c r="D14" s="55" t="s">
        <v>24</v>
      </c>
      <c r="E14" s="55">
        <v>2.2000000000000002</v>
      </c>
      <c r="F14" s="17">
        <v>42</v>
      </c>
      <c r="G14" s="22">
        <f t="shared" si="0"/>
        <v>92.4</v>
      </c>
      <c r="H14" s="11"/>
      <c r="I14" s="12"/>
      <c r="J14" s="12"/>
      <c r="K14" s="12"/>
    </row>
    <row r="15" spans="1:11" s="2" customFormat="1" ht="45.75" thickBot="1" x14ac:dyDescent="0.3">
      <c r="A15" s="54" t="s">
        <v>8</v>
      </c>
      <c r="B15" s="55" t="s">
        <v>25</v>
      </c>
      <c r="C15" s="56" t="s">
        <v>26</v>
      </c>
      <c r="D15" s="55" t="s">
        <v>27</v>
      </c>
      <c r="E15" s="57">
        <v>5.5</v>
      </c>
      <c r="F15" s="17">
        <v>55</v>
      </c>
      <c r="G15" s="22">
        <f t="shared" si="0"/>
        <v>302.5</v>
      </c>
      <c r="H15" s="11"/>
      <c r="I15" s="12"/>
      <c r="J15" s="12"/>
      <c r="K15" s="12"/>
    </row>
    <row r="16" spans="1:11" s="2" customFormat="1" ht="43.5" thickBot="1" x14ac:dyDescent="0.3">
      <c r="A16" s="54" t="s">
        <v>8</v>
      </c>
      <c r="B16" s="55" t="s">
        <v>33</v>
      </c>
      <c r="C16" s="58" t="s">
        <v>34</v>
      </c>
      <c r="D16" s="55" t="s">
        <v>27</v>
      </c>
      <c r="E16" s="55">
        <v>11</v>
      </c>
      <c r="F16" s="17">
        <v>26</v>
      </c>
      <c r="G16" s="26">
        <f t="shared" si="0"/>
        <v>286</v>
      </c>
      <c r="H16" s="27" t="s">
        <v>35</v>
      </c>
      <c r="I16" s="28">
        <f>ROUND(SUM(G9:G16),2)</f>
        <v>1606.9</v>
      </c>
      <c r="J16" s="12"/>
      <c r="K16" s="12"/>
    </row>
    <row r="17" spans="1:11" s="2" customFormat="1" ht="60.75" thickBot="1" x14ac:dyDescent="0.3">
      <c r="A17" s="50" t="s">
        <v>36</v>
      </c>
      <c r="B17" s="51" t="s">
        <v>37</v>
      </c>
      <c r="C17" s="52" t="s">
        <v>38</v>
      </c>
      <c r="D17" s="51" t="s">
        <v>24</v>
      </c>
      <c r="E17" s="53">
        <v>4.5</v>
      </c>
      <c r="F17" s="17">
        <v>35</v>
      </c>
      <c r="G17" s="22">
        <f t="shared" si="0"/>
        <v>157.5</v>
      </c>
      <c r="H17" s="29"/>
      <c r="I17" s="30"/>
      <c r="J17" s="12"/>
      <c r="K17" s="12"/>
    </row>
    <row r="18" spans="1:11" s="2" customFormat="1" ht="29.25" customHeight="1" thickBot="1" x14ac:dyDescent="0.3">
      <c r="A18" s="54" t="s">
        <v>36</v>
      </c>
      <c r="B18" s="55" t="s">
        <v>39</v>
      </c>
      <c r="C18" s="56" t="s">
        <v>40</v>
      </c>
      <c r="D18" s="55" t="s">
        <v>17</v>
      </c>
      <c r="E18" s="55">
        <v>28</v>
      </c>
      <c r="F18" s="17">
        <v>7</v>
      </c>
      <c r="G18" s="22">
        <f t="shared" si="0"/>
        <v>196</v>
      </c>
      <c r="H18" s="29"/>
      <c r="I18" s="30"/>
      <c r="J18" s="12"/>
      <c r="K18" s="12"/>
    </row>
    <row r="19" spans="1:11" s="2" customFormat="1" ht="43.5" thickBot="1" x14ac:dyDescent="0.3">
      <c r="A19" s="54" t="s">
        <v>36</v>
      </c>
      <c r="B19" s="55" t="s">
        <v>41</v>
      </c>
      <c r="C19" s="58" t="s">
        <v>42</v>
      </c>
      <c r="D19" s="55" t="s">
        <v>24</v>
      </c>
      <c r="E19" s="55">
        <v>8.5</v>
      </c>
      <c r="F19" s="17">
        <v>5</v>
      </c>
      <c r="G19" s="26">
        <f t="shared" si="0"/>
        <v>42.5</v>
      </c>
      <c r="H19" s="27" t="s">
        <v>43</v>
      </c>
      <c r="I19" s="28">
        <f>ROUND(SUM(G17:G19),2)</f>
        <v>396</v>
      </c>
      <c r="J19" s="12"/>
      <c r="K19" s="12"/>
    </row>
    <row r="20" spans="1:11" s="2" customFormat="1" ht="45.75" thickBot="1" x14ac:dyDescent="0.3">
      <c r="A20" s="50" t="s">
        <v>44</v>
      </c>
      <c r="B20" s="51" t="s">
        <v>45</v>
      </c>
      <c r="C20" s="52" t="s">
        <v>46</v>
      </c>
      <c r="D20" s="51" t="s">
        <v>17</v>
      </c>
      <c r="E20" s="53">
        <v>4.5</v>
      </c>
      <c r="F20" s="17">
        <v>6</v>
      </c>
      <c r="G20" s="22">
        <f t="shared" si="0"/>
        <v>27</v>
      </c>
      <c r="H20" s="29"/>
      <c r="I20" s="30"/>
      <c r="J20" s="12"/>
      <c r="K20" s="12"/>
    </row>
    <row r="21" spans="1:11" s="2" customFormat="1" ht="45.75" thickBot="1" x14ac:dyDescent="0.3">
      <c r="A21" s="54" t="s">
        <v>44</v>
      </c>
      <c r="B21" s="55" t="s">
        <v>47</v>
      </c>
      <c r="C21" s="56" t="s">
        <v>48</v>
      </c>
      <c r="D21" s="55" t="s">
        <v>17</v>
      </c>
      <c r="E21" s="55">
        <v>4.5</v>
      </c>
      <c r="F21" s="17">
        <v>45</v>
      </c>
      <c r="G21" s="22">
        <f t="shared" si="0"/>
        <v>202.5</v>
      </c>
      <c r="H21" s="11"/>
      <c r="I21" s="12"/>
      <c r="J21" s="12"/>
      <c r="K21" s="12"/>
    </row>
    <row r="22" spans="1:11" s="2" customFormat="1" ht="51.6" customHeight="1" thickBot="1" x14ac:dyDescent="0.3">
      <c r="A22" s="54" t="s">
        <v>44</v>
      </c>
      <c r="B22" s="55" t="s">
        <v>49</v>
      </c>
      <c r="C22" s="58" t="s">
        <v>50</v>
      </c>
      <c r="D22" s="55" t="s">
        <v>14</v>
      </c>
      <c r="E22" s="55">
        <v>28</v>
      </c>
      <c r="F22" s="17">
        <v>6</v>
      </c>
      <c r="G22" s="26">
        <f t="shared" si="0"/>
        <v>168</v>
      </c>
      <c r="H22" s="27" t="s">
        <v>51</v>
      </c>
      <c r="I22" s="28">
        <f>ROUND(SUM(G20:G22),2)</f>
        <v>397.5</v>
      </c>
      <c r="J22" s="12"/>
      <c r="K22" s="12"/>
    </row>
    <row r="23" spans="1:11" s="2" customFormat="1" ht="45.75" thickBot="1" x14ac:dyDescent="0.3">
      <c r="A23" s="50" t="s">
        <v>52</v>
      </c>
      <c r="B23" s="51" t="s">
        <v>53</v>
      </c>
      <c r="C23" s="52" t="s">
        <v>54</v>
      </c>
      <c r="D23" s="51" t="s">
        <v>17</v>
      </c>
      <c r="E23" s="53">
        <v>28</v>
      </c>
      <c r="F23" s="17">
        <v>30</v>
      </c>
      <c r="G23" s="18">
        <f t="shared" si="0"/>
        <v>840</v>
      </c>
      <c r="H23" s="31"/>
      <c r="I23" s="32"/>
      <c r="J23" s="12"/>
      <c r="K23" s="12"/>
    </row>
    <row r="24" spans="1:11" s="2" customFormat="1" ht="30.75" thickBot="1" x14ac:dyDescent="0.3">
      <c r="A24" s="54" t="s">
        <v>52</v>
      </c>
      <c r="B24" s="55" t="s">
        <v>55</v>
      </c>
      <c r="C24" s="56" t="s">
        <v>56</v>
      </c>
      <c r="D24" s="55" t="s">
        <v>17</v>
      </c>
      <c r="E24" s="57">
        <v>39</v>
      </c>
      <c r="F24" s="17">
        <v>6</v>
      </c>
      <c r="G24" s="22">
        <f t="shared" si="0"/>
        <v>234</v>
      </c>
      <c r="H24" s="31"/>
      <c r="I24" s="32"/>
      <c r="J24" s="12"/>
      <c r="K24" s="12"/>
    </row>
    <row r="25" spans="1:11" s="2" customFormat="1" ht="30.75" thickBot="1" x14ac:dyDescent="0.3">
      <c r="A25" s="54" t="s">
        <v>52</v>
      </c>
      <c r="B25" s="55" t="s">
        <v>57</v>
      </c>
      <c r="C25" s="56" t="s">
        <v>80</v>
      </c>
      <c r="D25" s="55" t="s">
        <v>17</v>
      </c>
      <c r="E25" s="55">
        <v>24</v>
      </c>
      <c r="F25" s="17">
        <v>44</v>
      </c>
      <c r="G25" s="22">
        <f t="shared" si="0"/>
        <v>1056</v>
      </c>
      <c r="H25" s="31"/>
      <c r="I25" s="32"/>
      <c r="J25" s="12"/>
      <c r="K25" s="12"/>
    </row>
    <row r="26" spans="1:11" s="2" customFormat="1" ht="30.75" thickBot="1" x14ac:dyDescent="0.3">
      <c r="A26" s="54" t="s">
        <v>52</v>
      </c>
      <c r="B26" s="55" t="s">
        <v>59</v>
      </c>
      <c r="C26" s="56" t="s">
        <v>58</v>
      </c>
      <c r="D26" s="55" t="s">
        <v>17</v>
      </c>
      <c r="E26" s="57">
        <v>8</v>
      </c>
      <c r="F26" s="17">
        <v>26</v>
      </c>
      <c r="G26" s="22">
        <f t="shared" si="0"/>
        <v>208</v>
      </c>
      <c r="H26" s="31"/>
      <c r="I26" s="32"/>
      <c r="J26" s="12"/>
      <c r="K26" s="12"/>
    </row>
    <row r="27" spans="1:11" s="2" customFormat="1" ht="34.15" customHeight="1" thickBot="1" x14ac:dyDescent="0.3">
      <c r="A27" s="54" t="s">
        <v>52</v>
      </c>
      <c r="B27" s="55" t="s">
        <v>61</v>
      </c>
      <c r="C27" s="56" t="s">
        <v>60</v>
      </c>
      <c r="D27" s="55" t="s">
        <v>17</v>
      </c>
      <c r="E27" s="57">
        <v>5</v>
      </c>
      <c r="F27" s="17">
        <v>55</v>
      </c>
      <c r="G27" s="22">
        <f t="shared" si="0"/>
        <v>275</v>
      </c>
      <c r="H27" s="31"/>
      <c r="I27" s="32"/>
      <c r="J27" s="12"/>
      <c r="K27" s="12"/>
    </row>
    <row r="28" spans="1:11" s="2" customFormat="1" ht="30.75" thickBot="1" x14ac:dyDescent="0.3">
      <c r="A28" s="54" t="s">
        <v>52</v>
      </c>
      <c r="B28" s="55" t="s">
        <v>63</v>
      </c>
      <c r="C28" s="56" t="s">
        <v>62</v>
      </c>
      <c r="D28" s="55" t="s">
        <v>17</v>
      </c>
      <c r="E28" s="55">
        <v>2</v>
      </c>
      <c r="F28" s="17">
        <v>55</v>
      </c>
      <c r="G28" s="22">
        <f t="shared" si="0"/>
        <v>110</v>
      </c>
      <c r="H28" s="31"/>
      <c r="I28" s="32"/>
      <c r="J28" s="12"/>
      <c r="K28" s="12"/>
    </row>
    <row r="29" spans="1:11" s="2" customFormat="1" ht="36" customHeight="1" thickBot="1" x14ac:dyDescent="0.3">
      <c r="A29" s="54" t="s">
        <v>52</v>
      </c>
      <c r="B29" s="55" t="s">
        <v>65</v>
      </c>
      <c r="C29" s="56" t="s">
        <v>64</v>
      </c>
      <c r="D29" s="55" t="s">
        <v>14</v>
      </c>
      <c r="E29" s="57">
        <v>28</v>
      </c>
      <c r="F29" s="17">
        <v>55</v>
      </c>
      <c r="G29" s="22">
        <f t="shared" si="0"/>
        <v>1540</v>
      </c>
      <c r="H29" s="31"/>
      <c r="I29" s="32"/>
      <c r="J29" s="12"/>
      <c r="K29" s="12"/>
    </row>
    <row r="30" spans="1:11" s="2" customFormat="1" ht="43.5" thickBot="1" x14ac:dyDescent="0.3">
      <c r="A30" s="54" t="s">
        <v>52</v>
      </c>
      <c r="B30" s="55" t="s">
        <v>81</v>
      </c>
      <c r="C30" s="58" t="s">
        <v>66</v>
      </c>
      <c r="D30" s="55" t="s">
        <v>14</v>
      </c>
      <c r="E30" s="55">
        <v>28</v>
      </c>
      <c r="F30" s="17">
        <v>6</v>
      </c>
      <c r="G30" s="26">
        <f t="shared" si="0"/>
        <v>168</v>
      </c>
      <c r="H30" s="27" t="s">
        <v>67</v>
      </c>
      <c r="I30" s="28">
        <f>ROUND(SUM(G23:G30),2)</f>
        <v>4431</v>
      </c>
      <c r="J30" s="12"/>
      <c r="K30" s="12"/>
    </row>
    <row r="31" spans="1:11" s="2" customFormat="1" ht="44.25" customHeight="1" thickBot="1" x14ac:dyDescent="0.3">
      <c r="A31" s="34"/>
      <c r="B31" s="35"/>
      <c r="C31" s="34"/>
      <c r="D31" s="35"/>
      <c r="E31" s="35"/>
      <c r="F31" s="36" t="s">
        <v>82</v>
      </c>
      <c r="G31" s="37">
        <f>SUM(G9:G30)</f>
        <v>6831.4</v>
      </c>
      <c r="H31" s="38"/>
      <c r="I31" s="30"/>
      <c r="J31" s="12"/>
      <c r="K31" s="12"/>
    </row>
    <row r="32" spans="1:11" s="2" customFormat="1" ht="20.25" customHeight="1" x14ac:dyDescent="0.25">
      <c r="A32" s="45"/>
      <c r="B32" s="46"/>
      <c r="C32" s="46"/>
      <c r="D32" s="46"/>
      <c r="E32" s="47"/>
      <c r="F32" s="46"/>
      <c r="G32" s="48"/>
      <c r="H32" s="1"/>
    </row>
    <row r="33" spans="1:8" s="2" customFormat="1" x14ac:dyDescent="0.25">
      <c r="A33" s="34"/>
      <c r="B33" s="35"/>
      <c r="C33" s="34"/>
      <c r="D33" s="35"/>
      <c r="E33" s="35"/>
      <c r="F33" s="49"/>
      <c r="G33" s="48"/>
      <c r="H33" s="1"/>
    </row>
  </sheetData>
  <mergeCells count="2">
    <mergeCell ref="A5:G5"/>
    <mergeCell ref="A7:G7"/>
  </mergeCells>
  <pageMargins left="0.7" right="0.7" top="0.75" bottom="0.75" header="0.3" footer="0.3"/>
  <pageSetup paperSize="9" scale="5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5BD54-11F0-4C3B-A7E1-E56E28A14B9D}">
  <sheetPr>
    <pageSetUpPr fitToPage="1"/>
  </sheetPr>
  <dimension ref="A1:J34"/>
  <sheetViews>
    <sheetView topLeftCell="B19" zoomScale="70" zoomScaleNormal="70" workbookViewId="0">
      <selection activeCell="K35" sqref="K35"/>
    </sheetView>
  </sheetViews>
  <sheetFormatPr defaultRowHeight="15" x14ac:dyDescent="0.25"/>
  <cols>
    <col min="1" max="1" width="25.85546875" customWidth="1"/>
    <col min="2" max="2" width="8.85546875" customWidth="1"/>
    <col min="3" max="3" width="57.42578125" customWidth="1"/>
    <col min="4" max="5" width="8.85546875" customWidth="1"/>
    <col min="6" max="6" width="23.140625" bestFit="1" customWidth="1"/>
    <col min="7" max="7" width="10.5703125" customWidth="1"/>
    <col min="8" max="8" width="16.85546875" bestFit="1" customWidth="1"/>
  </cols>
  <sheetData>
    <row r="1" spans="1:10" ht="15.75" x14ac:dyDescent="0.25">
      <c r="A1" s="65" t="s">
        <v>129</v>
      </c>
    </row>
    <row r="2" spans="1:10" ht="15.75" x14ac:dyDescent="0.25">
      <c r="A2" s="65" t="s">
        <v>130</v>
      </c>
    </row>
    <row r="3" spans="1:10" ht="15.75" x14ac:dyDescent="0.25">
      <c r="A3" s="65" t="s">
        <v>131</v>
      </c>
    </row>
    <row r="5" spans="1:10" s="2" customFormat="1" ht="40.15" customHeight="1" x14ac:dyDescent="0.25">
      <c r="A5" s="67" t="s">
        <v>0</v>
      </c>
      <c r="B5" s="67"/>
      <c r="C5" s="67"/>
      <c r="D5" s="67"/>
      <c r="E5" s="67"/>
      <c r="F5" s="67"/>
      <c r="G5" s="67"/>
      <c r="H5" s="1"/>
    </row>
    <row r="6" spans="1:10" s="2" customFormat="1" ht="21.75" customHeight="1" thickBot="1" x14ac:dyDescent="0.3">
      <c r="A6" s="3"/>
      <c r="B6" s="3"/>
      <c r="C6" s="3"/>
      <c r="D6" s="3"/>
      <c r="E6" s="4"/>
      <c r="F6" s="3"/>
      <c r="G6" s="3"/>
      <c r="H6" s="1"/>
    </row>
    <row r="7" spans="1:10" s="2" customFormat="1" ht="21.75" customHeight="1" x14ac:dyDescent="0.25">
      <c r="A7" s="69" t="s">
        <v>1</v>
      </c>
      <c r="B7" s="70"/>
      <c r="C7" s="70"/>
      <c r="D7" s="70"/>
      <c r="E7" s="70"/>
      <c r="F7" s="70"/>
      <c r="G7" s="71"/>
      <c r="H7" s="1"/>
    </row>
    <row r="8" spans="1:10" s="2" customFormat="1" ht="43.5" thickBot="1" x14ac:dyDescent="0.3">
      <c r="A8" s="5" t="s">
        <v>2</v>
      </c>
      <c r="B8" s="6" t="s">
        <v>3</v>
      </c>
      <c r="C8" s="7" t="s">
        <v>4</v>
      </c>
      <c r="D8" s="7" t="s">
        <v>5</v>
      </c>
      <c r="E8" s="8" t="s">
        <v>6</v>
      </c>
      <c r="F8" s="9" t="s">
        <v>127</v>
      </c>
      <c r="G8" s="10" t="s">
        <v>7</v>
      </c>
      <c r="H8" s="11"/>
      <c r="I8" s="12"/>
      <c r="J8" s="12"/>
    </row>
    <row r="9" spans="1:10" s="2" customFormat="1" ht="20.25" customHeight="1" thickBot="1" x14ac:dyDescent="0.3">
      <c r="A9" s="13" t="s">
        <v>8</v>
      </c>
      <c r="B9" s="14" t="s">
        <v>9</v>
      </c>
      <c r="C9" s="15" t="s">
        <v>10</v>
      </c>
      <c r="D9" s="14" t="s">
        <v>11</v>
      </c>
      <c r="E9" s="16">
        <v>1</v>
      </c>
      <c r="F9" s="17">
        <v>150</v>
      </c>
      <c r="G9" s="18">
        <f t="shared" ref="G9:G31" si="0">ROUND((E9*F9),2)</f>
        <v>150</v>
      </c>
      <c r="H9" s="11"/>
      <c r="I9" s="12"/>
      <c r="J9" s="12"/>
    </row>
    <row r="10" spans="1:10" s="2" customFormat="1" ht="15.75" thickBot="1" x14ac:dyDescent="0.3">
      <c r="A10" s="19" t="s">
        <v>8</v>
      </c>
      <c r="B10" s="20" t="s">
        <v>12</v>
      </c>
      <c r="C10" s="21" t="s">
        <v>13</v>
      </c>
      <c r="D10" s="20" t="s">
        <v>14</v>
      </c>
      <c r="E10" s="20">
        <v>16</v>
      </c>
      <c r="F10" s="17">
        <v>10</v>
      </c>
      <c r="G10" s="22">
        <f t="shared" si="0"/>
        <v>160</v>
      </c>
      <c r="H10" s="11"/>
      <c r="I10" s="12"/>
      <c r="J10" s="12"/>
    </row>
    <row r="11" spans="1:10" s="2" customFormat="1" ht="30.75" thickBot="1" x14ac:dyDescent="0.3">
      <c r="A11" s="19" t="s">
        <v>8</v>
      </c>
      <c r="B11" s="20" t="s">
        <v>15</v>
      </c>
      <c r="C11" s="21" t="s">
        <v>16</v>
      </c>
      <c r="D11" s="20" t="s">
        <v>17</v>
      </c>
      <c r="E11" s="23">
        <v>17.5</v>
      </c>
      <c r="F11" s="17">
        <v>10</v>
      </c>
      <c r="G11" s="22">
        <f t="shared" si="0"/>
        <v>175</v>
      </c>
      <c r="H11" s="11"/>
      <c r="I11" s="12"/>
      <c r="J11" s="12"/>
    </row>
    <row r="12" spans="1:10" s="2" customFormat="1" ht="20.25" customHeight="1" thickBot="1" x14ac:dyDescent="0.3">
      <c r="A12" s="19" t="s">
        <v>8</v>
      </c>
      <c r="B12" s="20" t="s">
        <v>18</v>
      </c>
      <c r="C12" s="21" t="s">
        <v>19</v>
      </c>
      <c r="D12" s="20" t="s">
        <v>17</v>
      </c>
      <c r="E12" s="66">
        <v>6.2</v>
      </c>
      <c r="F12" s="17">
        <v>10</v>
      </c>
      <c r="G12" s="22">
        <f t="shared" si="0"/>
        <v>62</v>
      </c>
      <c r="H12" s="11"/>
      <c r="I12" s="12"/>
      <c r="J12" s="12"/>
    </row>
    <row r="13" spans="1:10" s="2" customFormat="1" ht="20.25" customHeight="1" thickBot="1" x14ac:dyDescent="0.3">
      <c r="A13" s="19" t="s">
        <v>8</v>
      </c>
      <c r="B13" s="20" t="s">
        <v>20</v>
      </c>
      <c r="C13" s="21" t="s">
        <v>21</v>
      </c>
      <c r="D13" s="20" t="s">
        <v>14</v>
      </c>
      <c r="E13" s="20">
        <v>16</v>
      </c>
      <c r="F13" s="17">
        <v>12</v>
      </c>
      <c r="G13" s="22">
        <f t="shared" si="0"/>
        <v>192</v>
      </c>
      <c r="H13" s="11"/>
      <c r="I13" s="12"/>
      <c r="J13" s="12"/>
    </row>
    <row r="14" spans="1:10" s="2" customFormat="1" ht="20.25" customHeight="1" thickBot="1" x14ac:dyDescent="0.3">
      <c r="A14" s="19" t="s">
        <v>8</v>
      </c>
      <c r="B14" s="20" t="s">
        <v>22</v>
      </c>
      <c r="C14" s="21" t="s">
        <v>23</v>
      </c>
      <c r="D14" s="20" t="s">
        <v>24</v>
      </c>
      <c r="E14" s="23">
        <v>0.2</v>
      </c>
      <c r="F14" s="17">
        <v>42</v>
      </c>
      <c r="G14" s="22">
        <f t="shared" si="0"/>
        <v>8.4</v>
      </c>
      <c r="H14" s="11"/>
      <c r="I14" s="12"/>
      <c r="J14" s="12"/>
    </row>
    <row r="15" spans="1:10" s="2" customFormat="1" ht="30.75" thickBot="1" x14ac:dyDescent="0.3">
      <c r="A15" s="19" t="s">
        <v>8</v>
      </c>
      <c r="B15" s="20" t="s">
        <v>25</v>
      </c>
      <c r="C15" s="21" t="s">
        <v>26</v>
      </c>
      <c r="D15" s="20" t="s">
        <v>27</v>
      </c>
      <c r="E15" s="20">
        <v>0.5</v>
      </c>
      <c r="F15" s="17">
        <v>55</v>
      </c>
      <c r="G15" s="22">
        <f t="shared" si="0"/>
        <v>27.5</v>
      </c>
      <c r="H15" s="11"/>
      <c r="I15" s="12"/>
      <c r="J15" s="12"/>
    </row>
    <row r="16" spans="1:10" s="2" customFormat="1" ht="30.75" thickBot="1" x14ac:dyDescent="0.3">
      <c r="A16" s="19" t="s">
        <v>8</v>
      </c>
      <c r="B16" s="20" t="s">
        <v>28</v>
      </c>
      <c r="C16" s="21" t="s">
        <v>29</v>
      </c>
      <c r="D16" s="20" t="s">
        <v>30</v>
      </c>
      <c r="E16" s="20">
        <v>2</v>
      </c>
      <c r="F16" s="17">
        <v>45</v>
      </c>
      <c r="G16" s="22">
        <f t="shared" si="0"/>
        <v>90</v>
      </c>
      <c r="H16" s="11"/>
      <c r="I16" s="12"/>
      <c r="J16" s="12"/>
    </row>
    <row r="17" spans="1:10" s="2" customFormat="1" ht="30.75" thickBot="1" x14ac:dyDescent="0.3">
      <c r="A17" s="19" t="s">
        <v>8</v>
      </c>
      <c r="B17" s="20" t="s">
        <v>31</v>
      </c>
      <c r="C17" s="21" t="s">
        <v>32</v>
      </c>
      <c r="D17" s="20" t="s">
        <v>30</v>
      </c>
      <c r="E17" s="23">
        <v>5</v>
      </c>
      <c r="F17" s="17">
        <v>25</v>
      </c>
      <c r="G17" s="22">
        <f t="shared" si="0"/>
        <v>125</v>
      </c>
      <c r="H17" s="11"/>
      <c r="I17" s="12"/>
      <c r="J17" s="12"/>
    </row>
    <row r="18" spans="1:10" s="2" customFormat="1" ht="30.75" thickBot="1" x14ac:dyDescent="0.3">
      <c r="A18" s="24" t="s">
        <v>8</v>
      </c>
      <c r="B18" s="20" t="s">
        <v>33</v>
      </c>
      <c r="C18" s="25" t="s">
        <v>34</v>
      </c>
      <c r="D18" s="20" t="s">
        <v>27</v>
      </c>
      <c r="E18" s="20">
        <v>7</v>
      </c>
      <c r="F18" s="17">
        <v>26</v>
      </c>
      <c r="G18" s="26">
        <f t="shared" si="0"/>
        <v>182</v>
      </c>
      <c r="H18" s="27" t="s">
        <v>35</v>
      </c>
      <c r="I18" s="28">
        <f>ROUND(SUM(G9:G18),2)</f>
        <v>1171.9000000000001</v>
      </c>
      <c r="J18" s="12"/>
    </row>
    <row r="19" spans="1:10" s="2" customFormat="1" ht="45.75" thickBot="1" x14ac:dyDescent="0.3">
      <c r="A19" s="13" t="s">
        <v>36</v>
      </c>
      <c r="B19" s="14" t="s">
        <v>37</v>
      </c>
      <c r="C19" s="15" t="s">
        <v>38</v>
      </c>
      <c r="D19" s="14" t="s">
        <v>24</v>
      </c>
      <c r="E19" s="16">
        <v>4</v>
      </c>
      <c r="F19" s="17">
        <v>35</v>
      </c>
      <c r="G19" s="22">
        <f t="shared" si="0"/>
        <v>140</v>
      </c>
      <c r="H19" s="29"/>
      <c r="I19" s="30"/>
      <c r="J19" s="12"/>
    </row>
    <row r="20" spans="1:10" s="2" customFormat="1" ht="29.25" customHeight="1" thickBot="1" x14ac:dyDescent="0.3">
      <c r="A20" s="19" t="s">
        <v>36</v>
      </c>
      <c r="B20" s="20" t="s">
        <v>39</v>
      </c>
      <c r="C20" s="21" t="s">
        <v>40</v>
      </c>
      <c r="D20" s="20" t="s">
        <v>17</v>
      </c>
      <c r="E20" s="20">
        <v>25</v>
      </c>
      <c r="F20" s="17">
        <v>7</v>
      </c>
      <c r="G20" s="22">
        <f t="shared" si="0"/>
        <v>175</v>
      </c>
      <c r="H20" s="29"/>
      <c r="I20" s="30"/>
      <c r="J20" s="12"/>
    </row>
    <row r="21" spans="1:10" s="2" customFormat="1" ht="29.25" thickBot="1" x14ac:dyDescent="0.3">
      <c r="A21" s="24" t="s">
        <v>36</v>
      </c>
      <c r="B21" s="20" t="s">
        <v>41</v>
      </c>
      <c r="C21" s="25" t="s">
        <v>42</v>
      </c>
      <c r="D21" s="20" t="s">
        <v>24</v>
      </c>
      <c r="E21" s="20">
        <v>8</v>
      </c>
      <c r="F21" s="17">
        <v>5</v>
      </c>
      <c r="G21" s="26">
        <f t="shared" si="0"/>
        <v>40</v>
      </c>
      <c r="H21" s="27" t="s">
        <v>43</v>
      </c>
      <c r="I21" s="28">
        <f>ROUND(SUM(G19:G21),2)</f>
        <v>355</v>
      </c>
      <c r="J21" s="12"/>
    </row>
    <row r="22" spans="1:10" s="2" customFormat="1" ht="59.45" customHeight="1" thickBot="1" x14ac:dyDescent="0.3">
      <c r="A22" s="13" t="s">
        <v>44</v>
      </c>
      <c r="B22" s="14" t="s">
        <v>45</v>
      </c>
      <c r="C22" s="15" t="s">
        <v>46</v>
      </c>
      <c r="D22" s="14" t="s">
        <v>17</v>
      </c>
      <c r="E22" s="16">
        <v>2.8</v>
      </c>
      <c r="F22" s="17">
        <v>6</v>
      </c>
      <c r="G22" s="22">
        <f t="shared" si="0"/>
        <v>16.8</v>
      </c>
      <c r="H22" s="29"/>
      <c r="I22" s="30"/>
      <c r="J22" s="12"/>
    </row>
    <row r="23" spans="1:10" s="2" customFormat="1" ht="60.6" customHeight="1" thickBot="1" x14ac:dyDescent="0.3">
      <c r="A23" s="19" t="s">
        <v>44</v>
      </c>
      <c r="B23" s="20" t="s">
        <v>47</v>
      </c>
      <c r="C23" s="21" t="s">
        <v>48</v>
      </c>
      <c r="D23" s="20" t="s">
        <v>17</v>
      </c>
      <c r="E23" s="66">
        <v>2.8</v>
      </c>
      <c r="F23" s="17">
        <v>45</v>
      </c>
      <c r="G23" s="22">
        <f t="shared" si="0"/>
        <v>126</v>
      </c>
      <c r="H23" s="11"/>
      <c r="I23" s="12"/>
      <c r="J23" s="12"/>
    </row>
    <row r="24" spans="1:10" s="2" customFormat="1" ht="62.45" customHeight="1" thickBot="1" x14ac:dyDescent="0.3">
      <c r="A24" s="24" t="s">
        <v>44</v>
      </c>
      <c r="B24" s="20" t="s">
        <v>49</v>
      </c>
      <c r="C24" s="25" t="s">
        <v>50</v>
      </c>
      <c r="D24" s="20" t="s">
        <v>14</v>
      </c>
      <c r="E24" s="20">
        <v>16</v>
      </c>
      <c r="F24" s="17">
        <v>6</v>
      </c>
      <c r="G24" s="26">
        <f t="shared" si="0"/>
        <v>96</v>
      </c>
      <c r="H24" s="27" t="s">
        <v>51</v>
      </c>
      <c r="I24" s="28">
        <f>ROUND(SUM(G22:G24),2)</f>
        <v>238.8</v>
      </c>
      <c r="J24" s="12"/>
    </row>
    <row r="25" spans="1:10" s="33" customFormat="1" ht="42.6" customHeight="1" thickBot="1" x14ac:dyDescent="0.3">
      <c r="A25" s="13" t="s">
        <v>52</v>
      </c>
      <c r="B25" s="14" t="s">
        <v>53</v>
      </c>
      <c r="C25" s="15" t="s">
        <v>54</v>
      </c>
      <c r="D25" s="14" t="s">
        <v>17</v>
      </c>
      <c r="E25" s="16">
        <v>23.7</v>
      </c>
      <c r="F25" s="17">
        <v>30</v>
      </c>
      <c r="G25" s="18">
        <f t="shared" si="0"/>
        <v>711</v>
      </c>
      <c r="H25" s="31"/>
      <c r="I25" s="32"/>
      <c r="J25" s="32"/>
    </row>
    <row r="26" spans="1:10" s="33" customFormat="1" ht="36" customHeight="1" thickBot="1" x14ac:dyDescent="0.3">
      <c r="A26" s="19" t="s">
        <v>52</v>
      </c>
      <c r="B26" s="20" t="s">
        <v>55</v>
      </c>
      <c r="C26" s="21" t="s">
        <v>56</v>
      </c>
      <c r="D26" s="20" t="s">
        <v>17</v>
      </c>
      <c r="E26" s="66">
        <v>23.7</v>
      </c>
      <c r="F26" s="17">
        <v>6</v>
      </c>
      <c r="G26" s="22">
        <f t="shared" si="0"/>
        <v>142.19999999999999</v>
      </c>
      <c r="H26" s="31"/>
      <c r="I26" s="32"/>
      <c r="J26" s="32"/>
    </row>
    <row r="27" spans="1:10" s="33" customFormat="1" ht="40.9" customHeight="1" thickBot="1" x14ac:dyDescent="0.3">
      <c r="A27" s="19" t="s">
        <v>52</v>
      </c>
      <c r="B27" s="20" t="s">
        <v>57</v>
      </c>
      <c r="C27" s="21" t="s">
        <v>58</v>
      </c>
      <c r="D27" s="20" t="s">
        <v>17</v>
      </c>
      <c r="E27" s="66">
        <v>17.5</v>
      </c>
      <c r="F27" s="17">
        <v>26</v>
      </c>
      <c r="G27" s="22">
        <f t="shared" si="0"/>
        <v>455</v>
      </c>
      <c r="H27" s="31"/>
      <c r="I27" s="32"/>
      <c r="J27" s="32"/>
    </row>
    <row r="28" spans="1:10" s="33" customFormat="1" ht="36.6" customHeight="1" thickBot="1" x14ac:dyDescent="0.3">
      <c r="A28" s="19" t="s">
        <v>52</v>
      </c>
      <c r="B28" s="20" t="s">
        <v>59</v>
      </c>
      <c r="C28" s="21" t="s">
        <v>60</v>
      </c>
      <c r="D28" s="20" t="s">
        <v>17</v>
      </c>
      <c r="E28" s="66">
        <v>4.8</v>
      </c>
      <c r="F28" s="17">
        <v>55</v>
      </c>
      <c r="G28" s="22">
        <f t="shared" si="0"/>
        <v>264</v>
      </c>
      <c r="H28" s="31"/>
      <c r="I28" s="32"/>
      <c r="J28" s="32"/>
    </row>
    <row r="29" spans="1:10" s="33" customFormat="1" ht="34.9" customHeight="1" thickBot="1" x14ac:dyDescent="0.3">
      <c r="A29" s="19" t="s">
        <v>52</v>
      </c>
      <c r="B29" s="20" t="s">
        <v>61</v>
      </c>
      <c r="C29" s="21" t="s">
        <v>62</v>
      </c>
      <c r="D29" s="20" t="s">
        <v>17</v>
      </c>
      <c r="E29" s="23">
        <v>1.4</v>
      </c>
      <c r="F29" s="17">
        <v>55</v>
      </c>
      <c r="G29" s="22">
        <f t="shared" si="0"/>
        <v>77</v>
      </c>
      <c r="H29" s="31"/>
      <c r="I29" s="32"/>
      <c r="J29" s="32"/>
    </row>
    <row r="30" spans="1:10" s="33" customFormat="1" ht="33.6" customHeight="1" thickBot="1" x14ac:dyDescent="0.3">
      <c r="A30" s="19" t="s">
        <v>52</v>
      </c>
      <c r="B30" s="20" t="s">
        <v>63</v>
      </c>
      <c r="C30" s="21" t="s">
        <v>64</v>
      </c>
      <c r="D30" s="20" t="s">
        <v>14</v>
      </c>
      <c r="E30" s="20">
        <v>16</v>
      </c>
      <c r="F30" s="17">
        <v>55</v>
      </c>
      <c r="G30" s="22">
        <f t="shared" si="0"/>
        <v>880</v>
      </c>
      <c r="H30" s="31"/>
      <c r="I30" s="32"/>
      <c r="J30" s="32"/>
    </row>
    <row r="31" spans="1:10" s="33" customFormat="1" ht="35.25" customHeight="1" thickBot="1" x14ac:dyDescent="0.3">
      <c r="A31" s="24" t="s">
        <v>52</v>
      </c>
      <c r="B31" s="20" t="s">
        <v>65</v>
      </c>
      <c r="C31" s="25" t="s">
        <v>66</v>
      </c>
      <c r="D31" s="20" t="s">
        <v>14</v>
      </c>
      <c r="E31" s="20">
        <v>16</v>
      </c>
      <c r="F31" s="17">
        <v>6</v>
      </c>
      <c r="G31" s="26">
        <f t="shared" si="0"/>
        <v>96</v>
      </c>
      <c r="H31" s="27" t="s">
        <v>67</v>
      </c>
      <c r="I31" s="28">
        <f>ROUND(SUM(G25:G31),2)</f>
        <v>2625.2</v>
      </c>
      <c r="J31" s="32"/>
    </row>
    <row r="32" spans="1:10" s="2" customFormat="1" ht="44.25" customHeight="1" thickBot="1" x14ac:dyDescent="0.3">
      <c r="A32" s="34"/>
      <c r="B32" s="35"/>
      <c r="C32" s="34"/>
      <c r="D32" s="35"/>
      <c r="E32" s="35"/>
      <c r="F32" s="36" t="s">
        <v>68</v>
      </c>
      <c r="G32" s="37">
        <f>SUM(G9:G31)</f>
        <v>4390.8999999999996</v>
      </c>
      <c r="H32" s="38"/>
      <c r="I32" s="30"/>
      <c r="J32" s="12"/>
    </row>
    <row r="33" spans="1:8" s="2" customFormat="1" ht="20.25" customHeight="1" x14ac:dyDescent="0.25">
      <c r="A33" s="45"/>
      <c r="B33" s="46"/>
      <c r="C33" s="46"/>
      <c r="D33" s="46"/>
      <c r="E33" s="47"/>
      <c r="F33" s="46"/>
      <c r="G33" s="48"/>
      <c r="H33" s="1"/>
    </row>
    <row r="34" spans="1:8" s="2" customFormat="1" x14ac:dyDescent="0.25">
      <c r="A34" s="34"/>
      <c r="B34" s="35"/>
      <c r="C34" s="34"/>
      <c r="D34" s="35"/>
      <c r="E34" s="35"/>
      <c r="F34" s="49"/>
      <c r="G34" s="48"/>
      <c r="H34" s="1"/>
    </row>
  </sheetData>
  <mergeCells count="2">
    <mergeCell ref="A5:G5"/>
    <mergeCell ref="A7:G7"/>
  </mergeCells>
  <pageMargins left="0.7" right="0.7" top="0.75" bottom="0.75" header="0.3" footer="0.3"/>
  <pageSetup paperSize="9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5</vt:i4>
      </vt:variant>
    </vt:vector>
  </HeadingPairs>
  <TitlesOfParts>
    <vt:vector size="5" baseType="lpstr">
      <vt:lpstr>Santrauka</vt:lpstr>
      <vt:lpstr>164 78,484km.</vt:lpstr>
      <vt:lpstr>164 78,362km.</vt:lpstr>
      <vt:lpstr>164 78,278km.</vt:lpstr>
      <vt:lpstr>164 78,076km.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Vitalijus Taščenka</dc:creator>
  <cp:lastModifiedBy>Dell</cp:lastModifiedBy>
  <cp:lastPrinted>2025-08-18T07:05:08Z</cp:lastPrinted>
  <dcterms:created xsi:type="dcterms:W3CDTF">2025-08-14T10:19:39Z</dcterms:created>
  <dcterms:modified xsi:type="dcterms:W3CDTF">2025-09-23T11:32:03Z</dcterms:modified>
</cp:coreProperties>
</file>