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esieji2\Desktop\2018 metai\Chirurginių siuvimo reikmenų_2018 m\Sutartys\Osteca\"/>
    </mc:Choice>
  </mc:AlternateContent>
  <xr:revisionPtr revIDLastSave="0" documentId="8_{668774E6-0E16-4EDA-8761-5529DAF429AE}" xr6:coauthVersionLast="40" xr6:coauthVersionMax="40" xr10:uidLastSave="{00000000-0000-0000-0000-000000000000}"/>
  <bookViews>
    <workbookView xWindow="0" yWindow="0" windowWidth="28800" windowHeight="12225" tabRatio="293" xr2:uid="{00000000-000D-0000-FFFF-FFFF00000000}"/>
  </bookViews>
  <sheets>
    <sheet name="1-120 pirkimo dalys" sheetId="1" r:id="rId1"/>
    <sheet name="Lapas1" sheetId="2" r:id="rId2"/>
  </sheets>
  <calcPr calcId="181029"/>
</workbook>
</file>

<file path=xl/calcChain.xml><?xml version="1.0" encoding="utf-8"?>
<calcChain xmlns="http://schemas.openxmlformats.org/spreadsheetml/2006/main">
  <c r="H11" i="1" l="1"/>
  <c r="G11" i="1"/>
  <c r="G57" i="1" l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56" i="1"/>
  <c r="H56" i="1" s="1"/>
  <c r="G51" i="1"/>
  <c r="H51" i="1" s="1"/>
  <c r="G52" i="1"/>
  <c r="H52" i="1" s="1"/>
  <c r="G53" i="1"/>
  <c r="H53" i="1" s="1"/>
  <c r="G50" i="1"/>
  <c r="H5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34" i="1"/>
  <c r="H34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26" i="1"/>
  <c r="H26" i="1" s="1"/>
  <c r="G25" i="1"/>
  <c r="H25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13" i="1"/>
  <c r="H13" i="1" l="1"/>
  <c r="H54" i="1" s="1"/>
  <c r="G54" i="1"/>
</calcChain>
</file>

<file path=xl/sharedStrings.xml><?xml version="1.0" encoding="utf-8"?>
<sst xmlns="http://schemas.openxmlformats.org/spreadsheetml/2006/main" count="249" uniqueCount="132">
  <si>
    <t>BESIREZORBUOJANTI SIUVIMO MEDŽIAGA</t>
  </si>
  <si>
    <t>Mato vienetas</t>
  </si>
  <si>
    <t>Bendra orientacinė suma EUR (be PVM)</t>
  </si>
  <si>
    <t>Bendra orientacinė suma EUR (su PVM)</t>
  </si>
  <si>
    <t>Kompanijos gamintojos pavadinimas</t>
  </si>
  <si>
    <t>Prekės katalogo Nr.</t>
  </si>
  <si>
    <t>vnt.</t>
  </si>
  <si>
    <t>Pavadinimas</t>
  </si>
  <si>
    <t>Orientacinis kiekis</t>
  </si>
  <si>
    <t>Vieneto kaina EUR (be PVM)</t>
  </si>
  <si>
    <t>PVM tarifas, %</t>
  </si>
  <si>
    <t>Pirkimo dalies Nr.</t>
  </si>
  <si>
    <t>Reikalavimai</t>
  </si>
  <si>
    <t>51.</t>
  </si>
  <si>
    <t>51.1</t>
  </si>
  <si>
    <t>51.2</t>
  </si>
  <si>
    <t>51 dalis iš viso:</t>
  </si>
  <si>
    <t>Hidrokoloidinis tvarstis vidutiniškai eksuduojančioms žaizdoms gydyti:</t>
  </si>
  <si>
    <t>10 x 10 cm</t>
  </si>
  <si>
    <t>1. Sterilus, sudėtis trisluoksnė.
2. Pusiau pralaidi poliuretano plėvelė.
3. Putų poliuretano sluoksnis.
4. Hidrokoloido (trijų koloidų) sluoksnis.
5. Paženklinta CE ženklu.</t>
  </si>
  <si>
    <t>15 x 15 cm</t>
  </si>
  <si>
    <t>114.</t>
  </si>
  <si>
    <t>Sraigtai smulkiems kaulų fragmentams 2.0  L12 mm</t>
  </si>
  <si>
    <t>Pagaminti iš tvirto ir atsparaus metalo, tinkančio implantavimui</t>
  </si>
  <si>
    <t>Sraigtai smulkiems kaulų fragmentams 2.0 L14 mm</t>
  </si>
  <si>
    <t>Sraigtai smulkiems kaulų fragmentams 2.0  L16 mm</t>
  </si>
  <si>
    <t>Sraigtai smulkiems kaulų fragmentams 2.0  L18 mm</t>
  </si>
  <si>
    <t>Sraigtai smulkiems kaulų fragmentams 2.0 L20 mm</t>
  </si>
  <si>
    <t>Sraigtai smulkiems kaulų fragmentams 2.7 L14 mm</t>
  </si>
  <si>
    <t>Sraigtai smulkiems kaulų fragmentams 2.7 L16 mm</t>
  </si>
  <si>
    <t>Sraigtai smulkiems kaulų fragmentams 2.7 L18 mm</t>
  </si>
  <si>
    <t>Sraigtai smulkiems kaulų fragmentams 2.7  L20 mm</t>
  </si>
  <si>
    <t>Sraigtai smulkiems kaulų fragmentams 2.7 L22 mm</t>
  </si>
  <si>
    <t>Sraigtai smulkiems kaulų fragmentams 3.5  L48 mm</t>
  </si>
  <si>
    <t>Spongiozinis nepilno sriegio sraigtas 4.0 L30</t>
  </si>
  <si>
    <t>Spongiozinis nepilno sriegio sraigtas 4.0 L34</t>
  </si>
  <si>
    <t>Spongiozinis nepilno sriegio sraigtas 4.0 L36</t>
  </si>
  <si>
    <t>Spongiozinis nepilno sriegio sraigtas 4.0 L38</t>
  </si>
  <si>
    <t>Spongiozinis nepilno sriegio sraigtas 4.0 L40</t>
  </si>
  <si>
    <t>Spongiozinis nepilno sriegio sraigtas 4.0 L42</t>
  </si>
  <si>
    <t>Spongiozinis nepilno sriegio sraigtas 4.0 L45</t>
  </si>
  <si>
    <t>Spongiozinis nepilno sriegio sraigtas 4.0 L50</t>
  </si>
  <si>
    <t>Spongiozinis pilno sriegio sraigtas 6.5 L50</t>
  </si>
  <si>
    <t>Spongiozinis pilno sriegio sraigtas 6.5 L60</t>
  </si>
  <si>
    <t>Spongiozinis pilno sriegio sraigtas 6.5 L70</t>
  </si>
  <si>
    <t>Spongiozinis pilno sriegio sraigtas 6.5 L75</t>
  </si>
  <si>
    <t>Spongiozinis pilno sriegio sraigtas 6.5 L80</t>
  </si>
  <si>
    <t>Spongiozinis pilno sriegio sraigtas 6.5 L85</t>
  </si>
  <si>
    <t>Spongiozinis pilno sriegio sraigtas 6.5 L90</t>
  </si>
  <si>
    <t>Spongiozinis pilno sriegio sraigtas 6.5 L95</t>
  </si>
  <si>
    <t>Spongiozinis nepilno sriegio sraigtas 6.5 L50</t>
  </si>
  <si>
    <t>Spongiozinis nepilno sriegio sraigtas 6.5 L60</t>
  </si>
  <si>
    <t>Spongiozinis nepilno sriegio sraigtas 6.5 L70</t>
  </si>
  <si>
    <t>Spongiozinis nepilno sriegio sraigtas 6.5 L75</t>
  </si>
  <si>
    <t>Spongiozinis nepilno sriegio sraigtas 6.5 L80</t>
  </si>
  <si>
    <t>Spongiozinis nepilno sriegio sraigtas 6.5 L85</t>
  </si>
  <si>
    <t>Spongiozinis nepilno sriegio sraigtas 6.5 L90</t>
  </si>
  <si>
    <t>Spongiozinis nepilno sriegio sraigtas 6.5 L95</t>
  </si>
  <si>
    <t>Kiršnerio viela</t>
  </si>
  <si>
    <t>1. 1,1mm diametro, 150 mm ilgio
2. Pagaminta iš nerūdijančio plieno</t>
  </si>
  <si>
    <t>1. 1,5 mm diametro, 150 mm ilgio
2. Pagaminta iš nerūdijančio plieno</t>
  </si>
  <si>
    <t>1. 2,0  mm diametro, 150 mm ilgio
2. Pagaminta iš nerūdijančio plieno</t>
  </si>
  <si>
    <t>1. 0,5  mm diametro, 5 m ilgio, minkšta
2. Pagaminta iš nerūdijančio plieno</t>
  </si>
  <si>
    <t>Grąžtai traumatologinėms operacijoms:</t>
  </si>
  <si>
    <t>1 mm diametro, 100 mm ilgio</t>
  </si>
  <si>
    <t>1,5 mm diametro, 100 mm ilgio</t>
  </si>
  <si>
    <t>2,5 mm diametro, 150 mm ilgio</t>
  </si>
  <si>
    <t>2,7 mm diametro, 150 mm ilgio</t>
  </si>
  <si>
    <t>3,2 mm diametro, 150 mm ilgio</t>
  </si>
  <si>
    <t>3,5 mm diametro, 150 mm ilgio</t>
  </si>
  <si>
    <t>4,5 mm diametro, 150 mm ilgio</t>
  </si>
  <si>
    <t>Sraigtai smulkiems kaulų fragmentams 2.0  L10 mm</t>
  </si>
  <si>
    <t>Sraigtai smulkiems kaulų fragmentams 2.0 L22 mm</t>
  </si>
  <si>
    <t>113.1</t>
  </si>
  <si>
    <t>113.2</t>
  </si>
  <si>
    <t>113.3</t>
  </si>
  <si>
    <t>113.4</t>
  </si>
  <si>
    <t>113.5</t>
  </si>
  <si>
    <t>113.6</t>
  </si>
  <si>
    <t>113.7</t>
  </si>
  <si>
    <t>113  dalis iš viso:</t>
  </si>
  <si>
    <t>114.1</t>
  </si>
  <si>
    <t>114.2</t>
  </si>
  <si>
    <t>114.3</t>
  </si>
  <si>
    <t>114  dalis iš viso:</t>
  </si>
  <si>
    <t>1-120 pirkimo dalys VšĮ Vilniaus miesto klinikinė ligoninė, Antakalnio g. 57 ir Antakalnio g. 124, 10207 Vilnius</t>
  </si>
  <si>
    <t>113.8</t>
  </si>
  <si>
    <t>113.9</t>
  </si>
  <si>
    <t>113.10</t>
  </si>
  <si>
    <t>113.11</t>
  </si>
  <si>
    <t>113.12</t>
  </si>
  <si>
    <t>113.13</t>
  </si>
  <si>
    <t>113.14</t>
  </si>
  <si>
    <t>113.15</t>
  </si>
  <si>
    <t>113.16</t>
  </si>
  <si>
    <t>113.17</t>
  </si>
  <si>
    <t>113.18</t>
  </si>
  <si>
    <t>113.19</t>
  </si>
  <si>
    <t>113.20</t>
  </si>
  <si>
    <t>113.21</t>
  </si>
  <si>
    <t>113.22</t>
  </si>
  <si>
    <t>113.23</t>
  </si>
  <si>
    <t>113.24</t>
  </si>
  <si>
    <t>113.25</t>
  </si>
  <si>
    <t>113.26</t>
  </si>
  <si>
    <t>113.27</t>
  </si>
  <si>
    <t>113.28</t>
  </si>
  <si>
    <t>113.29</t>
  </si>
  <si>
    <t>113.30</t>
  </si>
  <si>
    <t>113.31</t>
  </si>
  <si>
    <t>113.32</t>
  </si>
  <si>
    <t>113.33</t>
  </si>
  <si>
    <t>113.34</t>
  </si>
  <si>
    <t>113.35</t>
  </si>
  <si>
    <t>113.36</t>
  </si>
  <si>
    <t>113.37</t>
  </si>
  <si>
    <t>113.38</t>
  </si>
  <si>
    <t>113.39</t>
  </si>
  <si>
    <t>113.40</t>
  </si>
  <si>
    <t>113.41</t>
  </si>
  <si>
    <t>114.4</t>
  </si>
  <si>
    <t>114.5</t>
  </si>
  <si>
    <t>114.6</t>
  </si>
  <si>
    <t>114.7</t>
  </si>
  <si>
    <t>Atviro konkurso sąlygų 2 priedas (1-120 p.d.)</t>
  </si>
  <si>
    <t>CHIRURGINIŲ SIUVIMO REIKMENŲ, TVARSLIAVOS IR KITŲ MEDICININIŲ  PRIEMONIŲ TECHNINĖ SPECIFIKACIJA _2018-10 mėn.</t>
  </si>
  <si>
    <t>Smith&amp;Nephew</t>
  </si>
  <si>
    <t>Mikromed BHH</t>
  </si>
  <si>
    <t>Auxein</t>
  </si>
  <si>
    <t>451-1.1-150</t>
  </si>
  <si>
    <t>451-1.5-151</t>
  </si>
  <si>
    <t>451-2.0-152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</si>
</sst>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0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0" fillId="0" borderId="0" xfId="0" applyFont="1" applyAlignment="1">
      <alignment vertical="top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top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2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Alignment="1">
      <alignment vertical="top"/>
    </xf>
    <xf numFmtId="49" fontId="10" fillId="0" borderId="1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9" fillId="0" borderId="16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3" borderId="17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9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/>
    </xf>
    <xf numFmtId="0" fontId="9" fillId="0" borderId="21" xfId="0" applyFont="1" applyBorder="1" applyAlignment="1">
      <alignment vertical="top"/>
    </xf>
    <xf numFmtId="0" fontId="9" fillId="0" borderId="22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Alignment="1">
      <alignment vertical="top"/>
    </xf>
    <xf numFmtId="49" fontId="9" fillId="0" borderId="3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/>
    </xf>
    <xf numFmtId="9" fontId="9" fillId="0" borderId="1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top" wrapText="1"/>
    </xf>
    <xf numFmtId="0" fontId="6" fillId="4" borderId="1" xfId="0" applyFont="1" applyFill="1" applyBorder="1" applyAlignment="1">
      <alignment horizontal="left" vertical="top" wrapText="1"/>
    </xf>
    <xf numFmtId="0" fontId="0" fillId="4" borderId="0" xfId="0" applyFill="1"/>
    <xf numFmtId="49" fontId="8" fillId="4" borderId="1" xfId="0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4" fontId="8" fillId="4" borderId="1" xfId="0" applyNumberFormat="1" applyFont="1" applyFill="1" applyBorder="1" applyAlignment="1">
      <alignment horizontal="right" vertical="top" wrapText="1"/>
    </xf>
    <xf numFmtId="4" fontId="8" fillId="4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2" fontId="0" fillId="0" borderId="0" xfId="0" applyNumberFormat="1"/>
    <xf numFmtId="2" fontId="4" fillId="0" borderId="2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center"/>
    </xf>
    <xf numFmtId="0" fontId="9" fillId="3" borderId="27" xfId="0" applyFont="1" applyFill="1" applyBorder="1" applyAlignment="1">
      <alignment vertical="center"/>
    </xf>
    <xf numFmtId="0" fontId="9" fillId="3" borderId="33" xfId="0" applyFont="1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20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O66"/>
  <sheetViews>
    <sheetView tabSelected="1" topLeftCell="A7" zoomScale="95" zoomScaleNormal="95" workbookViewId="0">
      <selection activeCell="B55" sqref="B55:K55"/>
    </sheetView>
  </sheetViews>
  <sheetFormatPr defaultRowHeight="15" x14ac:dyDescent="0.25"/>
  <cols>
    <col min="1" max="1" width="9" style="1"/>
    <col min="2" max="2" width="22" style="2"/>
    <col min="3" max="3" width="13.85546875" style="3"/>
    <col min="4" max="4" width="15"/>
    <col min="5" max="5" width="10.140625"/>
    <col min="6" max="6" width="11"/>
    <col min="7" max="8" width="11.5703125"/>
    <col min="9" max="9" width="26.42578125"/>
    <col min="10" max="10" width="13.85546875"/>
    <col min="11" max="11" width="10.140625" customWidth="1"/>
    <col min="12" max="12" width="11"/>
    <col min="13" max="13" width="10.140625"/>
    <col min="14" max="14" width="10.5703125"/>
    <col min="15" max="1025" width="8.7109375"/>
  </cols>
  <sheetData>
    <row r="1" spans="1:15" ht="15.75" customHeight="1" x14ac:dyDescent="0.25">
      <c r="A1"/>
      <c r="B1" s="4"/>
      <c r="C1" s="5"/>
      <c r="D1" s="6"/>
      <c r="E1" s="7"/>
      <c r="F1" s="7"/>
      <c r="G1" s="7"/>
      <c r="H1" s="7"/>
      <c r="I1" s="5"/>
      <c r="J1" s="5"/>
      <c r="K1" s="5"/>
      <c r="L1" s="8"/>
      <c r="M1" s="8"/>
      <c r="N1" s="8"/>
      <c r="O1" s="5" t="s">
        <v>124</v>
      </c>
    </row>
    <row r="2" spans="1:15" ht="15.75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5" ht="15.75" x14ac:dyDescent="0.25">
      <c r="A3"/>
      <c r="B3"/>
      <c r="C3"/>
      <c r="L3" s="9"/>
      <c r="M3" s="9"/>
      <c r="N3" s="9"/>
      <c r="O3" s="9"/>
    </row>
    <row r="4" spans="1:15" ht="15.75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5" s="12" customFormat="1" ht="18" customHeight="1" x14ac:dyDescent="0.25">
      <c r="A5" s="92" t="s">
        <v>85</v>
      </c>
      <c r="B5" s="92"/>
      <c r="C5" s="92"/>
      <c r="D5" s="92"/>
      <c r="E5" s="92"/>
      <c r="F5" s="92"/>
      <c r="G5" s="92"/>
      <c r="H5" s="92"/>
      <c r="I5" s="92"/>
      <c r="J5" s="92"/>
      <c r="K5" s="10"/>
      <c r="L5" s="11"/>
      <c r="M5" s="11"/>
      <c r="N5" s="10"/>
      <c r="O5" s="10"/>
    </row>
    <row r="6" spans="1:15" ht="15" customHeight="1" thickBot="1" x14ac:dyDescent="0.3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1:15" ht="86.25" customHeight="1" thickBot="1" x14ac:dyDescent="0.3">
      <c r="A7" s="68" t="s">
        <v>11</v>
      </c>
      <c r="B7" s="68" t="s">
        <v>7</v>
      </c>
      <c r="C7" s="68" t="s">
        <v>1</v>
      </c>
      <c r="D7" s="13" t="s">
        <v>8</v>
      </c>
      <c r="E7" s="14" t="s">
        <v>9</v>
      </c>
      <c r="F7" s="14" t="s">
        <v>10</v>
      </c>
      <c r="G7" s="14" t="s">
        <v>2</v>
      </c>
      <c r="H7" s="14" t="s">
        <v>3</v>
      </c>
      <c r="I7" s="85" t="s">
        <v>12</v>
      </c>
      <c r="J7" s="85"/>
      <c r="K7" s="85"/>
      <c r="L7" s="68" t="s">
        <v>4</v>
      </c>
      <c r="M7" s="68" t="s">
        <v>5</v>
      </c>
      <c r="N7" s="16"/>
      <c r="O7" s="16"/>
    </row>
    <row r="8" spans="1:15" s="71" customFormat="1" ht="20.25" customHeight="1" thickBot="1" x14ac:dyDescent="0.3">
      <c r="A8" s="70" t="s">
        <v>13</v>
      </c>
      <c r="B8" s="98" t="s">
        <v>17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</row>
    <row r="9" spans="1:15" s="71" customFormat="1" ht="42" customHeight="1" thickBot="1" x14ac:dyDescent="0.3">
      <c r="A9" s="72" t="s">
        <v>14</v>
      </c>
      <c r="B9" s="73" t="s">
        <v>18</v>
      </c>
      <c r="C9" s="74" t="s">
        <v>6</v>
      </c>
      <c r="D9" s="75">
        <v>350</v>
      </c>
      <c r="E9" s="76">
        <v>2</v>
      </c>
      <c r="F9" s="76">
        <v>5</v>
      </c>
      <c r="G9" s="76">
        <v>700</v>
      </c>
      <c r="H9" s="77">
        <v>735</v>
      </c>
      <c r="I9" s="99" t="s">
        <v>19</v>
      </c>
      <c r="J9" s="99"/>
      <c r="K9" s="99"/>
      <c r="L9" s="73" t="s">
        <v>126</v>
      </c>
      <c r="M9" s="73">
        <v>66000434</v>
      </c>
    </row>
    <row r="10" spans="1:15" s="71" customFormat="1" ht="57.75" customHeight="1" thickBot="1" x14ac:dyDescent="0.3">
      <c r="A10" s="72" t="s">
        <v>15</v>
      </c>
      <c r="B10" s="73" t="s">
        <v>20</v>
      </c>
      <c r="C10" s="74" t="s">
        <v>6</v>
      </c>
      <c r="D10" s="75">
        <v>600</v>
      </c>
      <c r="E10" s="76">
        <v>5.04</v>
      </c>
      <c r="F10" s="76">
        <v>5</v>
      </c>
      <c r="G10" s="76">
        <v>3024</v>
      </c>
      <c r="H10" s="77">
        <v>3175.2</v>
      </c>
      <c r="I10" s="99"/>
      <c r="J10" s="99"/>
      <c r="K10" s="99"/>
      <c r="L10" s="73" t="s">
        <v>126</v>
      </c>
      <c r="M10" s="73">
        <v>483200</v>
      </c>
    </row>
    <row r="11" spans="1:15" ht="16.5" customHeight="1" thickBot="1" x14ac:dyDescent="0.3">
      <c r="A11" s="100" t="s">
        <v>16</v>
      </c>
      <c r="B11" s="100"/>
      <c r="C11" s="100"/>
      <c r="D11" s="100"/>
      <c r="E11" s="100"/>
      <c r="F11" s="100"/>
      <c r="G11" s="69">
        <f>SUM(G9:G10)</f>
        <v>3724</v>
      </c>
      <c r="H11" s="15">
        <f>SUM(H9:H10)</f>
        <v>3910.2</v>
      </c>
      <c r="I11" s="101"/>
      <c r="J11" s="101"/>
      <c r="K11" s="101"/>
      <c r="L11" s="101"/>
      <c r="M11" s="101"/>
    </row>
    <row r="12" spans="1:15" ht="86.25" customHeight="1" thickBot="1" x14ac:dyDescent="0.3">
      <c r="A12" s="68" t="s">
        <v>11</v>
      </c>
      <c r="B12" s="68" t="s">
        <v>7</v>
      </c>
      <c r="C12" s="68" t="s">
        <v>1</v>
      </c>
      <c r="D12" s="13" t="s">
        <v>8</v>
      </c>
      <c r="E12" s="14" t="s">
        <v>9</v>
      </c>
      <c r="F12" s="14" t="s">
        <v>10</v>
      </c>
      <c r="G12" s="14" t="s">
        <v>2</v>
      </c>
      <c r="H12" s="14" t="s">
        <v>3</v>
      </c>
      <c r="I12" s="85" t="s">
        <v>12</v>
      </c>
      <c r="J12" s="85"/>
      <c r="K12" s="85"/>
      <c r="L12" s="68" t="s">
        <v>4</v>
      </c>
      <c r="M12" s="68" t="s">
        <v>5</v>
      </c>
      <c r="N12" s="16"/>
      <c r="O12" s="16"/>
    </row>
    <row r="13" spans="1:15" ht="51" customHeight="1" thickBot="1" x14ac:dyDescent="0.3">
      <c r="A13" s="59" t="s">
        <v>73</v>
      </c>
      <c r="B13" s="18" t="s">
        <v>71</v>
      </c>
      <c r="C13" s="19" t="s">
        <v>6</v>
      </c>
      <c r="D13" s="20">
        <v>30</v>
      </c>
      <c r="E13" s="21">
        <v>4.05</v>
      </c>
      <c r="F13" s="60">
        <v>0.05</v>
      </c>
      <c r="G13" s="61">
        <f>E13*D13</f>
        <v>121.5</v>
      </c>
      <c r="H13" s="62">
        <f>G13*1.05</f>
        <v>127.575</v>
      </c>
      <c r="I13" s="112" t="s">
        <v>23</v>
      </c>
      <c r="J13" s="113"/>
      <c r="K13" s="114"/>
      <c r="L13" s="78" t="s">
        <v>127</v>
      </c>
      <c r="M13" s="21">
        <v>222210</v>
      </c>
      <c r="N13" s="17"/>
    </row>
    <row r="14" spans="1:15" s="24" customFormat="1" ht="45" customHeight="1" thickBot="1" x14ac:dyDescent="0.3">
      <c r="A14" s="59" t="s">
        <v>74</v>
      </c>
      <c r="B14" s="18" t="s">
        <v>22</v>
      </c>
      <c r="C14" s="19" t="s">
        <v>6</v>
      </c>
      <c r="D14" s="20">
        <v>30</v>
      </c>
      <c r="E14" s="21">
        <v>4.05</v>
      </c>
      <c r="F14" s="60">
        <v>0.05</v>
      </c>
      <c r="G14" s="61">
        <f t="shared" ref="G14:G53" si="0">E14*D14</f>
        <v>121.5</v>
      </c>
      <c r="H14" s="62">
        <f t="shared" ref="H14:H53" si="1">G14*1.05</f>
        <v>127.575</v>
      </c>
      <c r="I14" s="115"/>
      <c r="J14" s="116"/>
      <c r="K14" s="117"/>
      <c r="L14" s="78" t="s">
        <v>127</v>
      </c>
      <c r="M14" s="21">
        <v>222212</v>
      </c>
      <c r="N14" s="23"/>
    </row>
    <row r="15" spans="1:15" ht="45.75" thickBot="1" x14ac:dyDescent="0.3">
      <c r="A15" s="59" t="s">
        <v>75</v>
      </c>
      <c r="B15" s="18" t="s">
        <v>24</v>
      </c>
      <c r="C15" s="19" t="s">
        <v>6</v>
      </c>
      <c r="D15" s="20">
        <v>30</v>
      </c>
      <c r="E15" s="21">
        <v>4.05</v>
      </c>
      <c r="F15" s="60">
        <v>0.05</v>
      </c>
      <c r="G15" s="61">
        <f t="shared" si="0"/>
        <v>121.5</v>
      </c>
      <c r="H15" s="62">
        <f t="shared" si="1"/>
        <v>127.575</v>
      </c>
      <c r="I15" s="115"/>
      <c r="J15" s="116"/>
      <c r="K15" s="117"/>
      <c r="L15" s="78" t="s">
        <v>127</v>
      </c>
      <c r="M15" s="21">
        <v>222214</v>
      </c>
      <c r="N15" s="23"/>
    </row>
    <row r="16" spans="1:15" ht="45.75" thickBot="1" x14ac:dyDescent="0.3">
      <c r="A16" s="59" t="s">
        <v>76</v>
      </c>
      <c r="B16" s="18" t="s">
        <v>25</v>
      </c>
      <c r="C16" s="19" t="s">
        <v>6</v>
      </c>
      <c r="D16" s="20">
        <v>30</v>
      </c>
      <c r="E16" s="21">
        <v>4.05</v>
      </c>
      <c r="F16" s="60">
        <v>0.05</v>
      </c>
      <c r="G16" s="61">
        <f t="shared" si="0"/>
        <v>121.5</v>
      </c>
      <c r="H16" s="62">
        <f t="shared" si="1"/>
        <v>127.575</v>
      </c>
      <c r="I16" s="115"/>
      <c r="J16" s="116"/>
      <c r="K16" s="117"/>
      <c r="L16" s="78" t="s">
        <v>127</v>
      </c>
      <c r="M16" s="21">
        <v>222216</v>
      </c>
      <c r="N16" s="23"/>
    </row>
    <row r="17" spans="1:14" ht="45.75" thickBot="1" x14ac:dyDescent="0.3">
      <c r="A17" s="59" t="s">
        <v>77</v>
      </c>
      <c r="B17" s="18" t="s">
        <v>26</v>
      </c>
      <c r="C17" s="25" t="s">
        <v>6</v>
      </c>
      <c r="D17" s="20">
        <v>30</v>
      </c>
      <c r="E17" s="21">
        <v>4.05</v>
      </c>
      <c r="F17" s="60">
        <v>0.05</v>
      </c>
      <c r="G17" s="61">
        <f t="shared" si="0"/>
        <v>121.5</v>
      </c>
      <c r="H17" s="62">
        <f t="shared" si="1"/>
        <v>127.575</v>
      </c>
      <c r="I17" s="115"/>
      <c r="J17" s="116"/>
      <c r="K17" s="117"/>
      <c r="L17" s="78" t="s">
        <v>127</v>
      </c>
      <c r="M17" s="21">
        <v>222218</v>
      </c>
      <c r="N17" s="23"/>
    </row>
    <row r="18" spans="1:14" ht="45.75" thickBot="1" x14ac:dyDescent="0.3">
      <c r="A18" s="59" t="s">
        <v>78</v>
      </c>
      <c r="B18" s="18" t="s">
        <v>27</v>
      </c>
      <c r="C18" s="19" t="s">
        <v>6</v>
      </c>
      <c r="D18" s="20">
        <v>30</v>
      </c>
      <c r="E18" s="21">
        <v>4.05</v>
      </c>
      <c r="F18" s="60">
        <v>0.05</v>
      </c>
      <c r="G18" s="61">
        <f t="shared" si="0"/>
        <v>121.5</v>
      </c>
      <c r="H18" s="62">
        <f t="shared" si="1"/>
        <v>127.575</v>
      </c>
      <c r="I18" s="115"/>
      <c r="J18" s="116"/>
      <c r="K18" s="117"/>
      <c r="L18" s="78" t="s">
        <v>127</v>
      </c>
      <c r="M18" s="21">
        <v>222220</v>
      </c>
      <c r="N18" s="23"/>
    </row>
    <row r="19" spans="1:14" ht="45.75" thickBot="1" x14ac:dyDescent="0.3">
      <c r="A19" s="59" t="s">
        <v>79</v>
      </c>
      <c r="B19" s="18" t="s">
        <v>72</v>
      </c>
      <c r="C19" s="25" t="s">
        <v>6</v>
      </c>
      <c r="D19" s="20">
        <v>30</v>
      </c>
      <c r="E19" s="21">
        <v>4.05</v>
      </c>
      <c r="F19" s="60">
        <v>0.05</v>
      </c>
      <c r="G19" s="61">
        <f t="shared" si="0"/>
        <v>121.5</v>
      </c>
      <c r="H19" s="62">
        <f t="shared" si="1"/>
        <v>127.575</v>
      </c>
      <c r="I19" s="115"/>
      <c r="J19" s="116"/>
      <c r="K19" s="117"/>
      <c r="L19" s="78" t="s">
        <v>127</v>
      </c>
      <c r="M19" s="21">
        <v>222222</v>
      </c>
      <c r="N19" s="23"/>
    </row>
    <row r="20" spans="1:14" ht="47.25" customHeight="1" thickBot="1" x14ac:dyDescent="0.3">
      <c r="A20" s="59" t="s">
        <v>86</v>
      </c>
      <c r="B20" s="18" t="s">
        <v>28</v>
      </c>
      <c r="C20" s="25" t="s">
        <v>6</v>
      </c>
      <c r="D20" s="20">
        <v>20</v>
      </c>
      <c r="E20" s="21">
        <v>4.05</v>
      </c>
      <c r="F20" s="60">
        <v>0.05</v>
      </c>
      <c r="G20" s="61">
        <f t="shared" si="0"/>
        <v>81</v>
      </c>
      <c r="H20" s="62">
        <f t="shared" si="1"/>
        <v>85.05</v>
      </c>
      <c r="I20" s="115"/>
      <c r="J20" s="116"/>
      <c r="K20" s="117"/>
      <c r="L20" s="78" t="s">
        <v>127</v>
      </c>
      <c r="M20" s="79">
        <v>221214</v>
      </c>
      <c r="N20" s="23"/>
    </row>
    <row r="21" spans="1:14" ht="45.75" thickBot="1" x14ac:dyDescent="0.3">
      <c r="A21" s="59" t="s">
        <v>87</v>
      </c>
      <c r="B21" s="18" t="s">
        <v>29</v>
      </c>
      <c r="C21" s="19" t="s">
        <v>6</v>
      </c>
      <c r="D21" s="20">
        <v>20</v>
      </c>
      <c r="E21" s="21">
        <v>4.05</v>
      </c>
      <c r="F21" s="60">
        <v>0.05</v>
      </c>
      <c r="G21" s="61">
        <f t="shared" si="0"/>
        <v>81</v>
      </c>
      <c r="H21" s="62">
        <f t="shared" si="1"/>
        <v>85.05</v>
      </c>
      <c r="I21" s="115"/>
      <c r="J21" s="116"/>
      <c r="K21" s="117"/>
      <c r="L21" s="78" t="s">
        <v>127</v>
      </c>
      <c r="M21" s="79">
        <v>221216</v>
      </c>
      <c r="N21" s="23"/>
    </row>
    <row r="22" spans="1:14" ht="45.75" thickBot="1" x14ac:dyDescent="0.3">
      <c r="A22" s="59" t="s">
        <v>88</v>
      </c>
      <c r="B22" s="18" t="s">
        <v>30</v>
      </c>
      <c r="C22" s="25" t="s">
        <v>6</v>
      </c>
      <c r="D22" s="20">
        <v>20</v>
      </c>
      <c r="E22" s="21">
        <v>4.05</v>
      </c>
      <c r="F22" s="60">
        <v>0.05</v>
      </c>
      <c r="G22" s="61">
        <f t="shared" si="0"/>
        <v>81</v>
      </c>
      <c r="H22" s="62">
        <f t="shared" si="1"/>
        <v>85.05</v>
      </c>
      <c r="I22" s="115"/>
      <c r="J22" s="116"/>
      <c r="K22" s="117"/>
      <c r="L22" s="78" t="s">
        <v>127</v>
      </c>
      <c r="M22" s="79">
        <v>221218</v>
      </c>
      <c r="N22" s="23"/>
    </row>
    <row r="23" spans="1:14" ht="45.75" thickBot="1" x14ac:dyDescent="0.3">
      <c r="A23" s="59" t="s">
        <v>89</v>
      </c>
      <c r="B23" s="18" t="s">
        <v>31</v>
      </c>
      <c r="C23" s="19" t="s">
        <v>6</v>
      </c>
      <c r="D23" s="20">
        <v>20</v>
      </c>
      <c r="E23" s="21">
        <v>4.05</v>
      </c>
      <c r="F23" s="60">
        <v>0.05</v>
      </c>
      <c r="G23" s="61">
        <f t="shared" si="0"/>
        <v>81</v>
      </c>
      <c r="H23" s="62">
        <f t="shared" si="1"/>
        <v>85.05</v>
      </c>
      <c r="I23" s="115"/>
      <c r="J23" s="116"/>
      <c r="K23" s="117"/>
      <c r="L23" s="78" t="s">
        <v>127</v>
      </c>
      <c r="M23" s="79">
        <v>221220</v>
      </c>
      <c r="N23" s="23"/>
    </row>
    <row r="24" spans="1:14" ht="45.75" thickBot="1" x14ac:dyDescent="0.3">
      <c r="A24" s="59" t="s">
        <v>90</v>
      </c>
      <c r="B24" s="18" t="s">
        <v>32</v>
      </c>
      <c r="C24" s="19" t="s">
        <v>6</v>
      </c>
      <c r="D24" s="20">
        <v>20</v>
      </c>
      <c r="E24" s="21">
        <v>4.05</v>
      </c>
      <c r="F24" s="60">
        <v>0.05</v>
      </c>
      <c r="G24" s="61">
        <f t="shared" si="0"/>
        <v>81</v>
      </c>
      <c r="H24" s="62">
        <f t="shared" si="1"/>
        <v>85.05</v>
      </c>
      <c r="I24" s="115"/>
      <c r="J24" s="116"/>
      <c r="K24" s="117"/>
      <c r="L24" s="78" t="s">
        <v>127</v>
      </c>
      <c r="M24" s="79">
        <v>221222</v>
      </c>
      <c r="N24" s="23"/>
    </row>
    <row r="25" spans="1:14" ht="45.75" thickBot="1" x14ac:dyDescent="0.3">
      <c r="A25" s="59" t="s">
        <v>91</v>
      </c>
      <c r="B25" s="18" t="s">
        <v>33</v>
      </c>
      <c r="C25" s="19" t="s">
        <v>6</v>
      </c>
      <c r="D25" s="20">
        <v>10</v>
      </c>
      <c r="E25" s="61">
        <v>3.5</v>
      </c>
      <c r="F25" s="60">
        <v>0.05</v>
      </c>
      <c r="G25" s="61">
        <f t="shared" si="0"/>
        <v>35</v>
      </c>
      <c r="H25" s="64">
        <f t="shared" si="1"/>
        <v>36.75</v>
      </c>
      <c r="I25" s="115"/>
      <c r="J25" s="116"/>
      <c r="K25" s="117"/>
      <c r="L25" s="78" t="s">
        <v>127</v>
      </c>
      <c r="M25" s="21">
        <v>220248</v>
      </c>
      <c r="N25" s="23"/>
    </row>
    <row r="26" spans="1:14" ht="30.75" thickBot="1" x14ac:dyDescent="0.3">
      <c r="A26" s="59" t="s">
        <v>92</v>
      </c>
      <c r="B26" s="18" t="s">
        <v>34</v>
      </c>
      <c r="C26" s="19" t="s">
        <v>6</v>
      </c>
      <c r="D26" s="20">
        <v>10</v>
      </c>
      <c r="E26" s="61">
        <v>3.9</v>
      </c>
      <c r="F26" s="60">
        <v>0.05</v>
      </c>
      <c r="G26" s="61">
        <f t="shared" si="0"/>
        <v>39</v>
      </c>
      <c r="H26" s="65">
        <f t="shared" si="1"/>
        <v>40.950000000000003</v>
      </c>
      <c r="I26" s="115"/>
      <c r="J26" s="116"/>
      <c r="K26" s="117"/>
      <c r="L26" s="78" t="s">
        <v>127</v>
      </c>
      <c r="M26" s="21">
        <v>241230</v>
      </c>
      <c r="N26" s="23"/>
    </row>
    <row r="27" spans="1:14" ht="30.75" thickBot="1" x14ac:dyDescent="0.3">
      <c r="A27" s="59" t="s">
        <v>93</v>
      </c>
      <c r="B27" s="18" t="s">
        <v>35</v>
      </c>
      <c r="C27" s="19" t="s">
        <v>6</v>
      </c>
      <c r="D27" s="20">
        <v>30</v>
      </c>
      <c r="E27" s="61">
        <v>3.9</v>
      </c>
      <c r="F27" s="60">
        <v>0.05</v>
      </c>
      <c r="G27" s="61">
        <f t="shared" si="0"/>
        <v>117</v>
      </c>
      <c r="H27" s="65">
        <f t="shared" si="1"/>
        <v>122.85000000000001</v>
      </c>
      <c r="I27" s="115"/>
      <c r="J27" s="116"/>
      <c r="K27" s="117"/>
      <c r="L27" s="78" t="s">
        <v>127</v>
      </c>
      <c r="M27" s="21">
        <v>241234</v>
      </c>
      <c r="N27" s="23"/>
    </row>
    <row r="28" spans="1:14" ht="30.75" thickBot="1" x14ac:dyDescent="0.3">
      <c r="A28" s="59" t="s">
        <v>94</v>
      </c>
      <c r="B28" s="18" t="s">
        <v>36</v>
      </c>
      <c r="C28" s="19" t="s">
        <v>6</v>
      </c>
      <c r="D28" s="20">
        <v>30</v>
      </c>
      <c r="E28" s="61">
        <v>3.9</v>
      </c>
      <c r="F28" s="60">
        <v>0.05</v>
      </c>
      <c r="G28" s="61">
        <f t="shared" si="0"/>
        <v>117</v>
      </c>
      <c r="H28" s="65">
        <f t="shared" si="1"/>
        <v>122.85000000000001</v>
      </c>
      <c r="I28" s="115"/>
      <c r="J28" s="116"/>
      <c r="K28" s="117"/>
      <c r="L28" s="78" t="s">
        <v>127</v>
      </c>
      <c r="M28" s="21">
        <v>241236</v>
      </c>
      <c r="N28" s="23"/>
    </row>
    <row r="29" spans="1:14" ht="30.75" thickBot="1" x14ac:dyDescent="0.3">
      <c r="A29" s="59" t="s">
        <v>95</v>
      </c>
      <c r="B29" s="18" t="s">
        <v>37</v>
      </c>
      <c r="C29" s="19" t="s">
        <v>6</v>
      </c>
      <c r="D29" s="20">
        <v>30</v>
      </c>
      <c r="E29" s="61">
        <v>3.9</v>
      </c>
      <c r="F29" s="60">
        <v>0.05</v>
      </c>
      <c r="G29" s="61">
        <f t="shared" si="0"/>
        <v>117</v>
      </c>
      <c r="H29" s="65">
        <f t="shared" si="1"/>
        <v>122.85000000000001</v>
      </c>
      <c r="I29" s="115"/>
      <c r="J29" s="116"/>
      <c r="K29" s="117"/>
      <c r="L29" s="78" t="s">
        <v>127</v>
      </c>
      <c r="M29" s="21">
        <v>241238</v>
      </c>
      <c r="N29" s="23"/>
    </row>
    <row r="30" spans="1:14" ht="30.75" thickBot="1" x14ac:dyDescent="0.3">
      <c r="A30" s="59" t="s">
        <v>96</v>
      </c>
      <c r="B30" s="18" t="s">
        <v>38</v>
      </c>
      <c r="C30" s="19" t="s">
        <v>6</v>
      </c>
      <c r="D30" s="20">
        <v>30</v>
      </c>
      <c r="E30" s="61">
        <v>3.9</v>
      </c>
      <c r="F30" s="60">
        <v>0.05</v>
      </c>
      <c r="G30" s="61">
        <f t="shared" si="0"/>
        <v>117</v>
      </c>
      <c r="H30" s="65">
        <f t="shared" si="1"/>
        <v>122.85000000000001</v>
      </c>
      <c r="I30" s="115"/>
      <c r="J30" s="116"/>
      <c r="K30" s="117"/>
      <c r="L30" s="78" t="s">
        <v>127</v>
      </c>
      <c r="M30" s="21">
        <v>241240</v>
      </c>
      <c r="N30" s="23"/>
    </row>
    <row r="31" spans="1:14" ht="30.75" thickBot="1" x14ac:dyDescent="0.3">
      <c r="A31" s="59" t="s">
        <v>97</v>
      </c>
      <c r="B31" s="26" t="s">
        <v>39</v>
      </c>
      <c r="C31" s="19" t="s">
        <v>6</v>
      </c>
      <c r="D31" s="20">
        <v>20</v>
      </c>
      <c r="E31" s="61">
        <v>3.9</v>
      </c>
      <c r="F31" s="60">
        <v>0.05</v>
      </c>
      <c r="G31" s="61">
        <f t="shared" si="0"/>
        <v>78</v>
      </c>
      <c r="H31" s="63">
        <f t="shared" si="1"/>
        <v>81.900000000000006</v>
      </c>
      <c r="I31" s="115"/>
      <c r="J31" s="116"/>
      <c r="K31" s="117"/>
      <c r="L31" s="78" t="s">
        <v>127</v>
      </c>
      <c r="M31" s="21">
        <v>241242</v>
      </c>
      <c r="N31" s="23"/>
    </row>
    <row r="32" spans="1:14" ht="30.75" thickBot="1" x14ac:dyDescent="0.3">
      <c r="A32" s="59" t="s">
        <v>98</v>
      </c>
      <c r="B32" s="18" t="s">
        <v>40</v>
      </c>
      <c r="C32" s="19" t="s">
        <v>6</v>
      </c>
      <c r="D32" s="27">
        <v>20</v>
      </c>
      <c r="E32" s="61">
        <v>3.9</v>
      </c>
      <c r="F32" s="60">
        <v>0.05</v>
      </c>
      <c r="G32" s="61">
        <f t="shared" si="0"/>
        <v>78</v>
      </c>
      <c r="H32" s="63">
        <f t="shared" si="1"/>
        <v>81.900000000000006</v>
      </c>
      <c r="I32" s="115"/>
      <c r="J32" s="116"/>
      <c r="K32" s="117"/>
      <c r="L32" s="78" t="s">
        <v>127</v>
      </c>
      <c r="M32" s="21">
        <v>241245</v>
      </c>
      <c r="N32" s="23"/>
    </row>
    <row r="33" spans="1:14" ht="30.75" thickBot="1" x14ac:dyDescent="0.3">
      <c r="A33" s="59" t="s">
        <v>99</v>
      </c>
      <c r="B33" s="18" t="s">
        <v>41</v>
      </c>
      <c r="C33" s="19" t="s">
        <v>6</v>
      </c>
      <c r="D33" s="20">
        <v>20</v>
      </c>
      <c r="E33" s="61">
        <v>3.9</v>
      </c>
      <c r="F33" s="60">
        <v>0.05</v>
      </c>
      <c r="G33" s="61">
        <f t="shared" si="0"/>
        <v>78</v>
      </c>
      <c r="H33" s="63">
        <f t="shared" si="1"/>
        <v>81.900000000000006</v>
      </c>
      <c r="I33" s="115"/>
      <c r="J33" s="116"/>
      <c r="K33" s="117"/>
      <c r="L33" s="78" t="s">
        <v>127</v>
      </c>
      <c r="M33" s="21">
        <v>241250</v>
      </c>
      <c r="N33" s="23"/>
    </row>
    <row r="34" spans="1:14" ht="30.75" thickBot="1" x14ac:dyDescent="0.3">
      <c r="A34" s="59" t="s">
        <v>100</v>
      </c>
      <c r="B34" s="26" t="s">
        <v>42</v>
      </c>
      <c r="C34" s="19" t="s">
        <v>6</v>
      </c>
      <c r="D34" s="20">
        <v>5</v>
      </c>
      <c r="E34" s="61">
        <v>4.9000000000000004</v>
      </c>
      <c r="F34" s="60">
        <v>0.05</v>
      </c>
      <c r="G34" s="61">
        <f t="shared" si="0"/>
        <v>24.5</v>
      </c>
      <c r="H34" s="63">
        <f t="shared" si="1"/>
        <v>25.725000000000001</v>
      </c>
      <c r="I34" s="115"/>
      <c r="J34" s="116"/>
      <c r="K34" s="117"/>
      <c r="L34" s="78" t="s">
        <v>127</v>
      </c>
      <c r="M34" s="21">
        <v>271250</v>
      </c>
      <c r="N34" s="23"/>
    </row>
    <row r="35" spans="1:14" ht="30.75" thickBot="1" x14ac:dyDescent="0.3">
      <c r="A35" s="59" t="s">
        <v>101</v>
      </c>
      <c r="B35" s="18" t="s">
        <v>43</v>
      </c>
      <c r="C35" s="19" t="s">
        <v>6</v>
      </c>
      <c r="D35" s="20">
        <v>5</v>
      </c>
      <c r="E35" s="61">
        <v>4.9000000000000004</v>
      </c>
      <c r="F35" s="60">
        <v>0.05</v>
      </c>
      <c r="G35" s="61">
        <f t="shared" si="0"/>
        <v>24.5</v>
      </c>
      <c r="H35" s="63">
        <f t="shared" si="1"/>
        <v>25.725000000000001</v>
      </c>
      <c r="I35" s="115"/>
      <c r="J35" s="116"/>
      <c r="K35" s="117"/>
      <c r="L35" s="78" t="s">
        <v>127</v>
      </c>
      <c r="M35" s="21">
        <v>271260</v>
      </c>
      <c r="N35" s="23"/>
    </row>
    <row r="36" spans="1:14" ht="30.75" thickBot="1" x14ac:dyDescent="0.3">
      <c r="A36" s="59" t="s">
        <v>102</v>
      </c>
      <c r="B36" s="18" t="s">
        <v>44</v>
      </c>
      <c r="C36" s="19" t="s">
        <v>6</v>
      </c>
      <c r="D36" s="20">
        <v>5</v>
      </c>
      <c r="E36" s="61">
        <v>4.9000000000000004</v>
      </c>
      <c r="F36" s="60">
        <v>0.05</v>
      </c>
      <c r="G36" s="61">
        <f t="shared" si="0"/>
        <v>24.5</v>
      </c>
      <c r="H36" s="63">
        <f t="shared" si="1"/>
        <v>25.725000000000001</v>
      </c>
      <c r="I36" s="115"/>
      <c r="J36" s="116"/>
      <c r="K36" s="117"/>
      <c r="L36" s="78" t="s">
        <v>127</v>
      </c>
      <c r="M36" s="21">
        <v>271270</v>
      </c>
      <c r="N36" s="23"/>
    </row>
    <row r="37" spans="1:14" ht="30.75" thickBot="1" x14ac:dyDescent="0.3">
      <c r="A37" s="59" t="s">
        <v>103</v>
      </c>
      <c r="B37" s="18" t="s">
        <v>45</v>
      </c>
      <c r="C37" s="19" t="s">
        <v>6</v>
      </c>
      <c r="D37" s="20">
        <v>5</v>
      </c>
      <c r="E37" s="61">
        <v>4.9000000000000004</v>
      </c>
      <c r="F37" s="60">
        <v>0.05</v>
      </c>
      <c r="G37" s="61">
        <f t="shared" si="0"/>
        <v>24.5</v>
      </c>
      <c r="H37" s="63">
        <f t="shared" si="1"/>
        <v>25.725000000000001</v>
      </c>
      <c r="I37" s="115"/>
      <c r="J37" s="116"/>
      <c r="K37" s="117"/>
      <c r="L37" s="78" t="s">
        <v>127</v>
      </c>
      <c r="M37" s="21">
        <v>271275</v>
      </c>
      <c r="N37" s="23"/>
    </row>
    <row r="38" spans="1:14" ht="30.75" thickBot="1" x14ac:dyDescent="0.3">
      <c r="A38" s="59" t="s">
        <v>104</v>
      </c>
      <c r="B38" s="18" t="s">
        <v>46</v>
      </c>
      <c r="C38" s="19" t="s">
        <v>6</v>
      </c>
      <c r="D38" s="20">
        <v>5</v>
      </c>
      <c r="E38" s="61">
        <v>4.9000000000000004</v>
      </c>
      <c r="F38" s="60">
        <v>0.05</v>
      </c>
      <c r="G38" s="61">
        <f t="shared" si="0"/>
        <v>24.5</v>
      </c>
      <c r="H38" s="63">
        <f t="shared" si="1"/>
        <v>25.725000000000001</v>
      </c>
      <c r="I38" s="115"/>
      <c r="J38" s="116"/>
      <c r="K38" s="117"/>
      <c r="L38" s="78" t="s">
        <v>127</v>
      </c>
      <c r="M38" s="21">
        <v>271280</v>
      </c>
      <c r="N38" s="23"/>
    </row>
    <row r="39" spans="1:14" ht="30.75" thickBot="1" x14ac:dyDescent="0.3">
      <c r="A39" s="59" t="s">
        <v>105</v>
      </c>
      <c r="B39" s="18" t="s">
        <v>47</v>
      </c>
      <c r="C39" s="19" t="s">
        <v>6</v>
      </c>
      <c r="D39" s="20">
        <v>5</v>
      </c>
      <c r="E39" s="61">
        <v>4.9000000000000004</v>
      </c>
      <c r="F39" s="60">
        <v>0.05</v>
      </c>
      <c r="G39" s="61">
        <f t="shared" si="0"/>
        <v>24.5</v>
      </c>
      <c r="H39" s="63">
        <f t="shared" si="1"/>
        <v>25.725000000000001</v>
      </c>
      <c r="I39" s="115"/>
      <c r="J39" s="116"/>
      <c r="K39" s="117"/>
      <c r="L39" s="78" t="s">
        <v>127</v>
      </c>
      <c r="M39" s="21">
        <v>271285</v>
      </c>
      <c r="N39" s="23"/>
    </row>
    <row r="40" spans="1:14" ht="30.75" thickBot="1" x14ac:dyDescent="0.3">
      <c r="A40" s="59" t="s">
        <v>106</v>
      </c>
      <c r="B40" s="18" t="s">
        <v>48</v>
      </c>
      <c r="C40" s="19" t="s">
        <v>6</v>
      </c>
      <c r="D40" s="20">
        <v>5</v>
      </c>
      <c r="E40" s="61">
        <v>4.9000000000000004</v>
      </c>
      <c r="F40" s="60">
        <v>0.05</v>
      </c>
      <c r="G40" s="61">
        <f t="shared" si="0"/>
        <v>24.5</v>
      </c>
      <c r="H40" s="63">
        <f t="shared" si="1"/>
        <v>25.725000000000001</v>
      </c>
      <c r="I40" s="115"/>
      <c r="J40" s="116"/>
      <c r="K40" s="117"/>
      <c r="L40" s="78" t="s">
        <v>127</v>
      </c>
      <c r="M40" s="21">
        <v>271290</v>
      </c>
      <c r="N40" s="23"/>
    </row>
    <row r="41" spans="1:14" ht="33.75" customHeight="1" thickBot="1" x14ac:dyDescent="0.3">
      <c r="A41" s="59" t="s">
        <v>107</v>
      </c>
      <c r="B41" s="18" t="s">
        <v>49</v>
      </c>
      <c r="C41" s="19" t="s">
        <v>6</v>
      </c>
      <c r="D41" s="20">
        <v>5</v>
      </c>
      <c r="E41" s="61">
        <v>4.9000000000000004</v>
      </c>
      <c r="F41" s="60">
        <v>0.05</v>
      </c>
      <c r="G41" s="61">
        <f t="shared" si="0"/>
        <v>24.5</v>
      </c>
      <c r="H41" s="63">
        <f t="shared" si="1"/>
        <v>25.725000000000001</v>
      </c>
      <c r="I41" s="115"/>
      <c r="J41" s="116"/>
      <c r="K41" s="117"/>
      <c r="L41" s="78" t="s">
        <v>127</v>
      </c>
      <c r="M41" s="21">
        <v>271295</v>
      </c>
      <c r="N41" s="23"/>
    </row>
    <row r="42" spans="1:14" ht="30.75" thickBot="1" x14ac:dyDescent="0.3">
      <c r="A42" s="59" t="s">
        <v>108</v>
      </c>
      <c r="B42" s="18" t="s">
        <v>50</v>
      </c>
      <c r="C42" s="19" t="s">
        <v>6</v>
      </c>
      <c r="D42" s="20">
        <v>5</v>
      </c>
      <c r="E42" s="61">
        <v>4.9000000000000004</v>
      </c>
      <c r="F42" s="60">
        <v>0.05</v>
      </c>
      <c r="G42" s="61">
        <f t="shared" si="0"/>
        <v>24.5</v>
      </c>
      <c r="H42" s="63">
        <f t="shared" si="1"/>
        <v>25.725000000000001</v>
      </c>
      <c r="I42" s="115"/>
      <c r="J42" s="116"/>
      <c r="K42" s="117"/>
      <c r="L42" s="78" t="s">
        <v>127</v>
      </c>
      <c r="M42" s="21">
        <v>270250</v>
      </c>
      <c r="N42" s="23"/>
    </row>
    <row r="43" spans="1:14" ht="30.75" thickBot="1" x14ac:dyDescent="0.3">
      <c r="A43" s="59" t="s">
        <v>109</v>
      </c>
      <c r="B43" s="18" t="s">
        <v>51</v>
      </c>
      <c r="C43" s="19" t="s">
        <v>6</v>
      </c>
      <c r="D43" s="20">
        <v>5</v>
      </c>
      <c r="E43" s="61">
        <v>4.9000000000000004</v>
      </c>
      <c r="F43" s="60">
        <v>0.05</v>
      </c>
      <c r="G43" s="61">
        <f t="shared" si="0"/>
        <v>24.5</v>
      </c>
      <c r="H43" s="63">
        <f t="shared" si="1"/>
        <v>25.725000000000001</v>
      </c>
      <c r="I43" s="115"/>
      <c r="J43" s="116"/>
      <c r="K43" s="117"/>
      <c r="L43" s="78" t="s">
        <v>127</v>
      </c>
      <c r="M43" s="21">
        <v>270260</v>
      </c>
      <c r="N43" s="23"/>
    </row>
    <row r="44" spans="1:14" ht="30.75" thickBot="1" x14ac:dyDescent="0.3">
      <c r="A44" s="59" t="s">
        <v>110</v>
      </c>
      <c r="B44" s="18" t="s">
        <v>52</v>
      </c>
      <c r="C44" s="19" t="s">
        <v>6</v>
      </c>
      <c r="D44" s="20">
        <v>5</v>
      </c>
      <c r="E44" s="61">
        <v>4.9000000000000004</v>
      </c>
      <c r="F44" s="60">
        <v>0.05</v>
      </c>
      <c r="G44" s="61">
        <f t="shared" si="0"/>
        <v>24.5</v>
      </c>
      <c r="H44" s="63">
        <f t="shared" si="1"/>
        <v>25.725000000000001</v>
      </c>
      <c r="I44" s="115"/>
      <c r="J44" s="116"/>
      <c r="K44" s="117"/>
      <c r="L44" s="78" t="s">
        <v>127</v>
      </c>
      <c r="M44" s="21">
        <v>270270</v>
      </c>
      <c r="N44" s="23"/>
    </row>
    <row r="45" spans="1:14" ht="30.75" thickBot="1" x14ac:dyDescent="0.3">
      <c r="A45" s="59" t="s">
        <v>111</v>
      </c>
      <c r="B45" s="18" t="s">
        <v>53</v>
      </c>
      <c r="C45" s="19" t="s">
        <v>6</v>
      </c>
      <c r="D45" s="20">
        <v>5</v>
      </c>
      <c r="E45" s="61">
        <v>4.9000000000000004</v>
      </c>
      <c r="F45" s="60">
        <v>0.05</v>
      </c>
      <c r="G45" s="61">
        <f t="shared" si="0"/>
        <v>24.5</v>
      </c>
      <c r="H45" s="63">
        <f t="shared" si="1"/>
        <v>25.725000000000001</v>
      </c>
      <c r="I45" s="115"/>
      <c r="J45" s="116"/>
      <c r="K45" s="117"/>
      <c r="L45" s="78" t="s">
        <v>127</v>
      </c>
      <c r="M45" s="21">
        <v>270275</v>
      </c>
      <c r="N45" s="23"/>
    </row>
    <row r="46" spans="1:14" ht="30.75" thickBot="1" x14ac:dyDescent="0.3">
      <c r="A46" s="59" t="s">
        <v>112</v>
      </c>
      <c r="B46" s="18" t="s">
        <v>54</v>
      </c>
      <c r="C46" s="19" t="s">
        <v>6</v>
      </c>
      <c r="D46" s="20">
        <v>5</v>
      </c>
      <c r="E46" s="61">
        <v>4.9000000000000004</v>
      </c>
      <c r="F46" s="60">
        <v>0.05</v>
      </c>
      <c r="G46" s="61">
        <f t="shared" si="0"/>
        <v>24.5</v>
      </c>
      <c r="H46" s="63">
        <f t="shared" si="1"/>
        <v>25.725000000000001</v>
      </c>
      <c r="I46" s="115"/>
      <c r="J46" s="116"/>
      <c r="K46" s="117"/>
      <c r="L46" s="78" t="s">
        <v>127</v>
      </c>
      <c r="M46" s="21">
        <v>270280</v>
      </c>
      <c r="N46" s="23"/>
    </row>
    <row r="47" spans="1:14" ht="30.75" thickBot="1" x14ac:dyDescent="0.3">
      <c r="A47" s="59" t="s">
        <v>113</v>
      </c>
      <c r="B47" s="18" t="s">
        <v>55</v>
      </c>
      <c r="C47" s="19" t="s">
        <v>6</v>
      </c>
      <c r="D47" s="20">
        <v>5</v>
      </c>
      <c r="E47" s="61">
        <v>4.9000000000000004</v>
      </c>
      <c r="F47" s="60">
        <v>0.05</v>
      </c>
      <c r="G47" s="61">
        <f t="shared" si="0"/>
        <v>24.5</v>
      </c>
      <c r="H47" s="63">
        <f t="shared" si="1"/>
        <v>25.725000000000001</v>
      </c>
      <c r="I47" s="115"/>
      <c r="J47" s="116"/>
      <c r="K47" s="117"/>
      <c r="L47" s="78" t="s">
        <v>127</v>
      </c>
      <c r="M47" s="21">
        <v>270285</v>
      </c>
      <c r="N47" s="23"/>
    </row>
    <row r="48" spans="1:14" ht="30.75" thickBot="1" x14ac:dyDescent="0.3">
      <c r="A48" s="59" t="s">
        <v>114</v>
      </c>
      <c r="B48" s="18" t="s">
        <v>56</v>
      </c>
      <c r="C48" s="19" t="s">
        <v>6</v>
      </c>
      <c r="D48" s="20">
        <v>5</v>
      </c>
      <c r="E48" s="61">
        <v>4.9000000000000004</v>
      </c>
      <c r="F48" s="60">
        <v>0.05</v>
      </c>
      <c r="G48" s="61">
        <f t="shared" si="0"/>
        <v>24.5</v>
      </c>
      <c r="H48" s="63">
        <f t="shared" si="1"/>
        <v>25.725000000000001</v>
      </c>
      <c r="I48" s="115"/>
      <c r="J48" s="116"/>
      <c r="K48" s="117"/>
      <c r="L48" s="78" t="s">
        <v>127</v>
      </c>
      <c r="M48" s="21">
        <v>270290</v>
      </c>
      <c r="N48" s="23"/>
    </row>
    <row r="49" spans="1:14" ht="30.75" thickBot="1" x14ac:dyDescent="0.3">
      <c r="A49" s="59" t="s">
        <v>115</v>
      </c>
      <c r="B49" s="18" t="s">
        <v>57</v>
      </c>
      <c r="C49" s="19" t="s">
        <v>6</v>
      </c>
      <c r="D49" s="20">
        <v>5</v>
      </c>
      <c r="E49" s="61">
        <v>4.9000000000000004</v>
      </c>
      <c r="F49" s="60">
        <v>0.05</v>
      </c>
      <c r="G49" s="61">
        <f t="shared" si="0"/>
        <v>24.5</v>
      </c>
      <c r="H49" s="63">
        <f t="shared" si="1"/>
        <v>25.725000000000001</v>
      </c>
      <c r="I49" s="118"/>
      <c r="J49" s="119"/>
      <c r="K49" s="120"/>
      <c r="L49" s="78" t="s">
        <v>127</v>
      </c>
      <c r="M49" s="21">
        <v>270295</v>
      </c>
      <c r="N49" s="23"/>
    </row>
    <row r="50" spans="1:14" ht="66.75" customHeight="1" thickBot="1" x14ac:dyDescent="0.3">
      <c r="A50" s="59" t="s">
        <v>116</v>
      </c>
      <c r="B50" s="28" t="s">
        <v>58</v>
      </c>
      <c r="C50" s="19" t="s">
        <v>6</v>
      </c>
      <c r="D50" s="20">
        <v>50</v>
      </c>
      <c r="E50" s="61">
        <v>3</v>
      </c>
      <c r="F50" s="60">
        <v>0.05</v>
      </c>
      <c r="G50" s="61">
        <f t="shared" si="0"/>
        <v>150</v>
      </c>
      <c r="H50" s="63">
        <f t="shared" si="1"/>
        <v>157.5</v>
      </c>
      <c r="I50" s="109" t="s">
        <v>59</v>
      </c>
      <c r="J50" s="110"/>
      <c r="K50" s="111"/>
      <c r="L50" s="22" t="s">
        <v>128</v>
      </c>
      <c r="M50" s="22" t="s">
        <v>129</v>
      </c>
      <c r="N50" s="23"/>
    </row>
    <row r="51" spans="1:14" ht="60.75" customHeight="1" thickBot="1" x14ac:dyDescent="0.3">
      <c r="A51" s="59" t="s">
        <v>117</v>
      </c>
      <c r="B51" s="28" t="s">
        <v>58</v>
      </c>
      <c r="C51" s="19" t="s">
        <v>6</v>
      </c>
      <c r="D51" s="20">
        <v>60</v>
      </c>
      <c r="E51" s="61">
        <v>3</v>
      </c>
      <c r="F51" s="60">
        <v>0.05</v>
      </c>
      <c r="G51" s="61">
        <f t="shared" si="0"/>
        <v>180</v>
      </c>
      <c r="H51" s="63">
        <f t="shared" si="1"/>
        <v>189</v>
      </c>
      <c r="I51" s="109" t="s">
        <v>60</v>
      </c>
      <c r="J51" s="110"/>
      <c r="K51" s="111"/>
      <c r="L51" s="22" t="s">
        <v>128</v>
      </c>
      <c r="M51" s="22" t="s">
        <v>130</v>
      </c>
      <c r="N51" s="23"/>
    </row>
    <row r="52" spans="1:14" ht="60.75" customHeight="1" thickBot="1" x14ac:dyDescent="0.3">
      <c r="A52" s="59" t="s">
        <v>118</v>
      </c>
      <c r="B52" s="28" t="s">
        <v>58</v>
      </c>
      <c r="C52" s="25" t="s">
        <v>6</v>
      </c>
      <c r="D52" s="20">
        <v>50</v>
      </c>
      <c r="E52" s="61">
        <v>3</v>
      </c>
      <c r="F52" s="60">
        <v>0.05</v>
      </c>
      <c r="G52" s="61">
        <f t="shared" si="0"/>
        <v>150</v>
      </c>
      <c r="H52" s="63">
        <f t="shared" si="1"/>
        <v>157.5</v>
      </c>
      <c r="I52" s="109" t="s">
        <v>61</v>
      </c>
      <c r="J52" s="110"/>
      <c r="K52" s="111"/>
      <c r="L52" s="22" t="s">
        <v>128</v>
      </c>
      <c r="M52" s="22" t="s">
        <v>131</v>
      </c>
      <c r="N52" s="23"/>
    </row>
    <row r="53" spans="1:14" ht="60.75" customHeight="1" thickBot="1" x14ac:dyDescent="0.3">
      <c r="A53" s="59" t="s">
        <v>119</v>
      </c>
      <c r="B53" s="28" t="s">
        <v>58</v>
      </c>
      <c r="C53" s="19" t="s">
        <v>6</v>
      </c>
      <c r="D53" s="20">
        <v>20</v>
      </c>
      <c r="E53" s="61">
        <v>3</v>
      </c>
      <c r="F53" s="60">
        <v>0.05</v>
      </c>
      <c r="G53" s="61">
        <f t="shared" si="0"/>
        <v>60</v>
      </c>
      <c r="H53" s="63">
        <f t="shared" si="1"/>
        <v>63</v>
      </c>
      <c r="I53" s="109" t="s">
        <v>62</v>
      </c>
      <c r="J53" s="110"/>
      <c r="K53" s="111"/>
      <c r="L53" s="80" t="s">
        <v>127</v>
      </c>
      <c r="M53" s="21">
        <v>300505</v>
      </c>
      <c r="N53" s="23"/>
    </row>
    <row r="54" spans="1:14" s="34" customFormat="1" ht="20.25" customHeight="1" thickBot="1" x14ac:dyDescent="0.3">
      <c r="A54" s="102" t="s">
        <v>80</v>
      </c>
      <c r="B54" s="103"/>
      <c r="C54" s="103"/>
      <c r="D54" s="103"/>
      <c r="E54" s="104"/>
      <c r="F54" s="29"/>
      <c r="G54" s="84">
        <f>SUM(G13+G14+G15+G16+G17+G18+G19+G20+G21+G22+G23+G24+G25+G26+G27+G28+G29+G30+G31+G32+G33+G34+G35+G36+G37+G38+G39+G40+G41+G42+G43+G44+G45+G46+G47+G48+G49+G50+G51+G52+G53)</f>
        <v>2963.5</v>
      </c>
      <c r="H54" s="84">
        <f>SUM(H13+H14+H15+H16+H17+H18++H19+H20+H21+H22+H23+H24+H25+H26+H27+H28+H29+H30+H31+H32+H33+H34+H35+H36+H37+H38+H39+H40+H41+H42+H43+H44+H45+H46+H47+H48+H49+H50+H51+H52+H53)</f>
        <v>3111.6749999999984</v>
      </c>
      <c r="I54" s="30"/>
      <c r="J54" s="30"/>
      <c r="K54" s="31"/>
      <c r="L54" s="32"/>
      <c r="M54" s="32"/>
      <c r="N54" s="33"/>
    </row>
    <row r="55" spans="1:14" s="39" customFormat="1" ht="15.75" customHeight="1" x14ac:dyDescent="0.25">
      <c r="A55" s="35" t="s">
        <v>21</v>
      </c>
      <c r="B55" s="105" t="s">
        <v>63</v>
      </c>
      <c r="C55" s="106"/>
      <c r="D55" s="106"/>
      <c r="E55" s="106"/>
      <c r="F55" s="106"/>
      <c r="G55" s="106"/>
      <c r="H55" s="106"/>
      <c r="I55" s="106"/>
      <c r="J55" s="106"/>
      <c r="K55" s="107"/>
      <c r="L55" s="36"/>
      <c r="M55" s="37"/>
      <c r="N55" s="38"/>
    </row>
    <row r="56" spans="1:14" ht="28.5" customHeight="1" x14ac:dyDescent="0.25">
      <c r="A56" s="40" t="s">
        <v>81</v>
      </c>
      <c r="B56" s="41" t="s">
        <v>64</v>
      </c>
      <c r="C56" s="42" t="s">
        <v>6</v>
      </c>
      <c r="D56" s="43">
        <v>5</v>
      </c>
      <c r="E56" s="66">
        <v>30</v>
      </c>
      <c r="F56" s="67">
        <v>0.21</v>
      </c>
      <c r="G56" s="66">
        <f>D56*E56</f>
        <v>150</v>
      </c>
      <c r="H56" s="66">
        <f>G56*1.21</f>
        <v>181.5</v>
      </c>
      <c r="I56" s="86" t="s">
        <v>64</v>
      </c>
      <c r="J56" s="87"/>
      <c r="K56" s="88"/>
      <c r="L56" s="41" t="s">
        <v>127</v>
      </c>
      <c r="M56" s="81">
        <v>711010</v>
      </c>
      <c r="N56" s="38"/>
    </row>
    <row r="57" spans="1:14" ht="30" x14ac:dyDescent="0.25">
      <c r="A57" s="40" t="s">
        <v>82</v>
      </c>
      <c r="B57" s="41" t="s">
        <v>65</v>
      </c>
      <c r="C57" s="42" t="s">
        <v>6</v>
      </c>
      <c r="D57" s="43">
        <v>5</v>
      </c>
      <c r="E57" s="66">
        <v>30</v>
      </c>
      <c r="F57" s="67">
        <v>0.21</v>
      </c>
      <c r="G57" s="66">
        <f t="shared" ref="G57:G62" si="2">D57*E57</f>
        <v>150</v>
      </c>
      <c r="H57" s="66">
        <f t="shared" ref="H57:H62" si="3">G57*1.21</f>
        <v>181.5</v>
      </c>
      <c r="I57" s="86" t="s">
        <v>65</v>
      </c>
      <c r="J57" s="89"/>
      <c r="K57" s="90"/>
      <c r="L57" s="41" t="s">
        <v>127</v>
      </c>
      <c r="M57" s="81">
        <v>711015</v>
      </c>
      <c r="N57" s="38"/>
    </row>
    <row r="58" spans="1:14" ht="30" x14ac:dyDescent="0.25">
      <c r="A58" s="40" t="s">
        <v>83</v>
      </c>
      <c r="B58" s="41" t="s">
        <v>66</v>
      </c>
      <c r="C58" s="42" t="s">
        <v>6</v>
      </c>
      <c r="D58" s="43">
        <v>5</v>
      </c>
      <c r="E58" s="66">
        <v>30</v>
      </c>
      <c r="F58" s="67">
        <v>0.21</v>
      </c>
      <c r="G58" s="66">
        <f t="shared" si="2"/>
        <v>150</v>
      </c>
      <c r="H58" s="66">
        <f t="shared" si="3"/>
        <v>181.5</v>
      </c>
      <c r="I58" s="86" t="s">
        <v>66</v>
      </c>
      <c r="J58" s="89"/>
      <c r="K58" s="90"/>
      <c r="L58" s="41" t="s">
        <v>127</v>
      </c>
      <c r="M58" s="81">
        <v>711025</v>
      </c>
      <c r="N58" s="38"/>
    </row>
    <row r="59" spans="1:14" s="48" customFormat="1" ht="30" x14ac:dyDescent="0.25">
      <c r="A59" s="40" t="s">
        <v>120</v>
      </c>
      <c r="B59" s="44" t="s">
        <v>67</v>
      </c>
      <c r="C59" s="45" t="s">
        <v>6</v>
      </c>
      <c r="D59" s="46">
        <v>5</v>
      </c>
      <c r="E59" s="66">
        <v>30</v>
      </c>
      <c r="F59" s="67">
        <v>0.21</v>
      </c>
      <c r="G59" s="66">
        <f t="shared" si="2"/>
        <v>150</v>
      </c>
      <c r="H59" s="66">
        <f t="shared" si="3"/>
        <v>181.5</v>
      </c>
      <c r="I59" s="94" t="s">
        <v>67</v>
      </c>
      <c r="J59" s="89"/>
      <c r="K59" s="90"/>
      <c r="L59" s="41" t="s">
        <v>127</v>
      </c>
      <c r="M59" s="81">
        <v>711027</v>
      </c>
      <c r="N59" s="47"/>
    </row>
    <row r="60" spans="1:14" s="48" customFormat="1" ht="30" x14ac:dyDescent="0.25">
      <c r="A60" s="40" t="s">
        <v>121</v>
      </c>
      <c r="B60" s="44" t="s">
        <v>68</v>
      </c>
      <c r="C60" s="45" t="s">
        <v>6</v>
      </c>
      <c r="D60" s="46">
        <v>5</v>
      </c>
      <c r="E60" s="66">
        <v>30</v>
      </c>
      <c r="F60" s="67">
        <v>0.21</v>
      </c>
      <c r="G60" s="66">
        <f t="shared" si="2"/>
        <v>150</v>
      </c>
      <c r="H60" s="66">
        <f t="shared" si="3"/>
        <v>181.5</v>
      </c>
      <c r="I60" s="94" t="s">
        <v>68</v>
      </c>
      <c r="J60" s="89"/>
      <c r="K60" s="90"/>
      <c r="L60" s="41" t="s">
        <v>127</v>
      </c>
      <c r="M60" s="81">
        <v>711032</v>
      </c>
      <c r="N60" s="47"/>
    </row>
    <row r="61" spans="1:14" s="48" customFormat="1" ht="30" x14ac:dyDescent="0.25">
      <c r="A61" s="40" t="s">
        <v>122</v>
      </c>
      <c r="B61" s="44" t="s">
        <v>69</v>
      </c>
      <c r="C61" s="45" t="s">
        <v>6</v>
      </c>
      <c r="D61" s="46">
        <v>5</v>
      </c>
      <c r="E61" s="66">
        <v>30</v>
      </c>
      <c r="F61" s="67">
        <v>0.21</v>
      </c>
      <c r="G61" s="66">
        <f t="shared" si="2"/>
        <v>150</v>
      </c>
      <c r="H61" s="66">
        <f t="shared" si="3"/>
        <v>181.5</v>
      </c>
      <c r="I61" s="94" t="s">
        <v>69</v>
      </c>
      <c r="J61" s="89"/>
      <c r="K61" s="90"/>
      <c r="L61" s="41" t="s">
        <v>127</v>
      </c>
      <c r="M61" s="81">
        <v>711035</v>
      </c>
      <c r="N61" s="47"/>
    </row>
    <row r="62" spans="1:14" ht="30.75" thickBot="1" x14ac:dyDescent="0.3">
      <c r="A62" s="40" t="s">
        <v>123</v>
      </c>
      <c r="B62" s="49" t="s">
        <v>70</v>
      </c>
      <c r="C62" s="50" t="s">
        <v>6</v>
      </c>
      <c r="D62" s="51">
        <v>5</v>
      </c>
      <c r="E62" s="66">
        <v>30</v>
      </c>
      <c r="F62" s="67">
        <v>0.21</v>
      </c>
      <c r="G62" s="66">
        <f t="shared" si="2"/>
        <v>150</v>
      </c>
      <c r="H62" s="66">
        <f t="shared" si="3"/>
        <v>181.5</v>
      </c>
      <c r="I62" s="95" t="s">
        <v>70</v>
      </c>
      <c r="J62" s="96"/>
      <c r="K62" s="97"/>
      <c r="L62" s="41" t="s">
        <v>127</v>
      </c>
      <c r="M62" s="81">
        <v>711045</v>
      </c>
      <c r="N62" s="47"/>
    </row>
    <row r="63" spans="1:14" s="58" customFormat="1" ht="19.5" customHeight="1" thickBot="1" x14ac:dyDescent="0.3">
      <c r="A63" s="108" t="s">
        <v>84</v>
      </c>
      <c r="B63" s="108"/>
      <c r="C63" s="108"/>
      <c r="D63" s="108"/>
      <c r="E63" s="108"/>
      <c r="F63" s="52"/>
      <c r="G63" s="83">
        <v>1050</v>
      </c>
      <c r="H63" s="83">
        <v>1270.5</v>
      </c>
      <c r="I63" s="53"/>
      <c r="J63" s="53"/>
      <c r="K63" s="54"/>
      <c r="L63" s="55"/>
      <c r="M63" s="56"/>
      <c r="N63" s="57"/>
    </row>
    <row r="66" spans="8:8" x14ac:dyDescent="0.25">
      <c r="H66" s="82"/>
    </row>
  </sheetData>
  <mergeCells count="25">
    <mergeCell ref="A63:E63"/>
    <mergeCell ref="I50:K50"/>
    <mergeCell ref="I51:K51"/>
    <mergeCell ref="I52:K52"/>
    <mergeCell ref="I53:K53"/>
    <mergeCell ref="I60:K60"/>
    <mergeCell ref="I61:K61"/>
    <mergeCell ref="I62:K62"/>
    <mergeCell ref="B8:M8"/>
    <mergeCell ref="I9:K10"/>
    <mergeCell ref="A11:F11"/>
    <mergeCell ref="I11:M11"/>
    <mergeCell ref="I59:K59"/>
    <mergeCell ref="I12:K12"/>
    <mergeCell ref="A54:E54"/>
    <mergeCell ref="B55:K55"/>
    <mergeCell ref="I13:K49"/>
    <mergeCell ref="I7:K7"/>
    <mergeCell ref="I56:K56"/>
    <mergeCell ref="I57:K57"/>
    <mergeCell ref="I58:K58"/>
    <mergeCell ref="A2:M2"/>
    <mergeCell ref="A4:M4"/>
    <mergeCell ref="A5:J5"/>
    <mergeCell ref="A6:M6"/>
  </mergeCells>
  <pageMargins left="0.31527777777777799" right="0.31527777777777799" top="0.74791666666666701" bottom="0.35486111111111102" header="0.51180555555555496" footer="0.31527777777777799"/>
  <pageSetup paperSize="9" firstPageNumber="0" orientation="portrait" verticalDpi="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"/>
  <sheetViews>
    <sheetView zoomScaleNormal="100" workbookViewId="0">
      <selection activeCell="B8" sqref="B8"/>
    </sheetView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1-120 pirkimo dalys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Viesieji2</cp:lastModifiedBy>
  <cp:revision>0</cp:revision>
  <cp:lastPrinted>2018-08-28T14:19:23Z</cp:lastPrinted>
  <dcterms:created xsi:type="dcterms:W3CDTF">2016-09-09T09:35:31Z</dcterms:created>
  <dcterms:modified xsi:type="dcterms:W3CDTF">2019-01-22T08:09:08Z</dcterms:modified>
  <dc:language>lt</dc:language>
</cp:coreProperties>
</file>