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K:\TENDERS 2025\3275393_KUL_Elektrrofiziologinės priemonės\Ikelimui\"/>
    </mc:Choice>
  </mc:AlternateContent>
  <xr:revisionPtr revIDLastSave="0" documentId="13_ncr:1_{72C04A58-98B4-4381-9B33-90FFB62776FD}" xr6:coauthVersionLast="47" xr6:coauthVersionMax="47" xr10:uidLastSave="{00000000-0000-0000-0000-000000000000}"/>
  <bookViews>
    <workbookView xWindow="-180" yWindow="555" windowWidth="16095" windowHeight="1497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5" i="1" l="1"/>
  <c r="F191" i="1"/>
  <c r="G194" i="1" s="1"/>
  <c r="G181" i="1"/>
  <c r="F177" i="1"/>
  <c r="G180" i="1" s="1"/>
  <c r="G167" i="1"/>
  <c r="F163" i="1"/>
  <c r="F166" i="1" s="1"/>
  <c r="F167" i="1" s="1"/>
  <c r="F168" i="1" s="1"/>
  <c r="G153" i="1"/>
  <c r="F149" i="1"/>
  <c r="F152" i="1" s="1"/>
  <c r="F153" i="1" s="1"/>
  <c r="F154" i="1" s="1"/>
  <c r="G139" i="1"/>
  <c r="F135" i="1"/>
  <c r="F138" i="1" s="1"/>
  <c r="F139" i="1" s="1"/>
  <c r="F140" i="1" s="1"/>
  <c r="G125" i="1"/>
  <c r="F121" i="1"/>
  <c r="F124" i="1" s="1"/>
  <c r="F125" i="1" s="1"/>
  <c r="F126" i="1" s="1"/>
  <c r="G111" i="1"/>
  <c r="G110" i="1"/>
  <c r="F110" i="1"/>
  <c r="F111" i="1" s="1"/>
  <c r="F112" i="1" s="1"/>
  <c r="F107" i="1"/>
  <c r="G97" i="1"/>
  <c r="F93" i="1"/>
  <c r="G96" i="1" s="1"/>
  <c r="G83" i="1"/>
  <c r="G82" i="1"/>
  <c r="F82" i="1"/>
  <c r="F83" i="1" s="1"/>
  <c r="F84" i="1" s="1"/>
  <c r="F79" i="1"/>
  <c r="G69" i="1"/>
  <c r="F65" i="1"/>
  <c r="G68" i="1" s="1"/>
  <c r="G55" i="1"/>
  <c r="G54" i="1"/>
  <c r="F54" i="1"/>
  <c r="F55" i="1" s="1"/>
  <c r="F56" i="1" s="1"/>
  <c r="F51" i="1"/>
  <c r="G41" i="1"/>
  <c r="F37" i="1"/>
  <c r="G40" i="1" s="1"/>
  <c r="G21" i="1"/>
  <c r="G166" i="1" l="1"/>
  <c r="G138" i="1"/>
  <c r="F68" i="1"/>
  <c r="F69" i="1" s="1"/>
  <c r="F70" i="1" s="1"/>
  <c r="F96" i="1"/>
  <c r="F97" i="1" s="1"/>
  <c r="F98" i="1" s="1"/>
  <c r="F180" i="1"/>
  <c r="F181" i="1" s="1"/>
  <c r="F182" i="1" s="1"/>
  <c r="G124" i="1"/>
  <c r="G152" i="1"/>
  <c r="F40" i="1"/>
  <c r="F41" i="1" s="1"/>
  <c r="F42" i="1" s="1"/>
  <c r="F194" i="1"/>
  <c r="F195" i="1" s="1"/>
  <c r="F196" i="1" s="1"/>
</calcChain>
</file>

<file path=xl/sharedStrings.xml><?xml version="1.0" encoding="utf-8"?>
<sst xmlns="http://schemas.openxmlformats.org/spreadsheetml/2006/main" count="389" uniqueCount="191">
  <si>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</si>
  <si>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</si>
  <si>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</si>
  <si>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</si>
  <si>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</si>
  <si>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</si>
  <si>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</si>
  <si>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</si>
  <si>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</si>
  <si>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</si>
  <si>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</si>
  <si>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</si>
  <si>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</si>
  <si>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</si>
  <si>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</si>
  <si>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</si>
  <si>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</si>
  <si>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</si>
  <si>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</si>
  <si>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</si>
  <si>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</si>
  <si>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</si>
  <si>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</si>
  <si>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</si>
  <si>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</si>
  <si>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</si>
  <si>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</si>
  <si>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SUPLĖŠOMAS („PEEL-AWAY“) ILGAS INTRODIUSERIS STIMULIACIJOS ELEKTRODO ĮVEDIMUI</t>
  </si>
  <si>
    <t>Tiekėjo pasiūlymas:</t>
  </si>
  <si>
    <t>Nr.</t>
  </si>
  <si>
    <t>Pavadinimas</t>
  </si>
  <si>
    <t>Kiekis</t>
  </si>
  <si>
    <t>Mato vienetas</t>
  </si>
  <si>
    <t>Kaina be PVM, Eur</t>
  </si>
  <si>
    <t>Suma be PVM, Eur</t>
  </si>
  <si>
    <t>Prekės pavadinimas,gamintojas,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</si>
  <si>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</si>
  <si>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</si>
  <si>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</si>
  <si>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Suplėšomas („peel-away“) ilgas introdiuseris stimuliacijos elektrodo įvedimui</t>
  </si>
  <si>
    <t>1.1.</t>
  </si>
  <si>
    <t>Vnt</t>
  </si>
  <si>
    <t>1.1.1.</t>
  </si>
  <si>
    <t>Ilgis 20-25 cm, diametras 6, 7, 8, 9, 10 F. Rinkinyje 0,038 colio diametro viela (tiesus ir lenktas galai, ilgis 80 cm) ir adata punkcijai.</t>
  </si>
  <si>
    <t>1.1.2.</t>
  </si>
  <si>
    <t>Būtinas prietaisų žymėjimas CE ženklu (sutarties vykdymo metu pristatomos prekes turi būti pažymėtos CE ženklu).</t>
  </si>
  <si>
    <t>Suma be PVM</t>
  </si>
  <si>
    <t>Taikomas PVM dydis (%)</t>
  </si>
  <si>
    <t>PVM suma</t>
  </si>
  <si>
    <t>Suma su PVM</t>
  </si>
  <si>
    <t>2. DALIS</t>
  </si>
  <si>
    <t>VAMZDELIŲ RINKINYS IMPLANTUOTAM ELEKTRODUI ATPALAIDUOTI NUO SĄAUGŲ</t>
  </si>
  <si>
    <t>2.</t>
  </si>
  <si>
    <t>Vamzdelių rinkinys implantuotam elektrodui atpalaiduoti nuo sąaugų</t>
  </si>
  <si>
    <t>2.1.</t>
  </si>
  <si>
    <t>2.1.1.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</si>
  <si>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</si>
  <si>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2.1.2.</t>
  </si>
  <si>
    <t>3. DALIS</t>
  </si>
  <si>
    <t>POLIMERINIS AUDINIŲ STABILIZAVIMO VAMZDELIS METALINIU GALU, SKIRTAS ATPALAIDUOTI ELEKTRODĄ NUO SĄAUGŲ</t>
  </si>
  <si>
    <t>3.</t>
  </si>
  <si>
    <t>Polimerinis audinių stabilizavimo vamzdelis metaliniu galu, skirtas atpalaiduoti elektrodą nuo sąaugų</t>
  </si>
  <si>
    <t>3.1.</t>
  </si>
  <si>
    <t>3.1.1.</t>
  </si>
  <si>
    <t>Polimerinis vamzdelis metaliniu galu, skirtas elektrodui atpalaiduoti nuo sąaugų, per kurio vidinį diametrą galima pravesti sistemą, skirtą elektrodui atpalaiduoti nuo sąaugų.</t>
  </si>
  <si>
    <t>3.1.2.</t>
  </si>
  <si>
    <t>4. DALIS</t>
  </si>
  <si>
    <t>LŪŽUSIO ELEKTRODO ILGINIMO VIELA ŠALINIMO OPERACIJOS METU</t>
  </si>
  <si>
    <t>4.</t>
  </si>
  <si>
    <t>Lūžusio elektrodo ilginimo viela šalinimo operacijos metu</t>
  </si>
  <si>
    <t>4.1.</t>
  </si>
  <si>
    <t>4.1.1.</t>
  </si>
  <si>
    <t>Ilgis 50-80 cm. Galimybė fiksuoti ir tokiu būdu prailginti lūžusį stimuliatoriaus arba kardiovereterio-defibriliatoriaus laidą šalinimo procedūros metu, tilpti į 7F preperavimo vamzdelį.</t>
  </si>
  <si>
    <t>4.1.2.</t>
  </si>
  <si>
    <t>5. DALIS</t>
  </si>
  <si>
    <t>VIELINIS ŠALINAMŲ EKS LAIDŲ SUSPAUDĖJAS</t>
  </si>
  <si>
    <t>5.</t>
  </si>
  <si>
    <t>Vielinis šalinamų EKS laidų suspaudėjas</t>
  </si>
  <si>
    <t>5.1.</t>
  </si>
  <si>
    <t>5.1.1.</t>
  </si>
  <si>
    <t>Sterilios vielytės su dviem nuimamais laikikliais galuose, pagamintos iš tvirto ir plastiško metalo, skirtos šalinamų elektrokardiostimuliatorių laidų suspaudimui su izoliacija.</t>
  </si>
  <si>
    <t>5.1.2.</t>
  </si>
  <si>
    <t>6. DALIS</t>
  </si>
  <si>
    <t>KATETERIS SU KOMBINUOTA KILPA GAUDYKLE SVETIMKŪNIŲ ŠALINIMUI</t>
  </si>
  <si>
    <t>6.</t>
  </si>
  <si>
    <t>Kateteris su kombinuota kilpa gaudykle svetimkūnių šalinimui</t>
  </si>
  <si>
    <t>6.1.</t>
  </si>
  <si>
    <t>6.1.1.</t>
  </si>
  <si>
    <t>Diametras 8-15 F, ilgis 90-130cm. Galimybė griebti ne tik šalinimo objekto galą, bet ir per vidurį.</t>
  </si>
  <si>
    <t>6.1.2.</t>
  </si>
  <si>
    <t>7. DALIS</t>
  </si>
  <si>
    <t xml:space="preserve">STERILUS PERIKARDO DRENAVIMO RINKINYS </t>
  </si>
  <si>
    <t>7.</t>
  </si>
  <si>
    <t xml:space="preserve">Sterilus perikardo drenavimo rinkinys </t>
  </si>
  <si>
    <t>7.1.</t>
  </si>
  <si>
    <t>7.1.1.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</si>
  <si>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</si>
  <si>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7.1.2.</t>
  </si>
  <si>
    <t>8. DALIS</t>
  </si>
  <si>
    <t>INTRODIUSERIS NUKREIPĖJAS TARPPRIEŠIRDINĖS PERTVAROS PUNKCIJAI IR ABLIACIJAI</t>
  </si>
  <si>
    <t>8.</t>
  </si>
  <si>
    <t>Introdiuseris nukreipėjas tarpprieširdinės pertvaros punkcijai ir abliacijai</t>
  </si>
  <si>
    <t>8.1.</t>
  </si>
  <si>
    <t>8.1.1.</t>
  </si>
  <si>
    <t>Diametras 8-11F, ilgis 60-63cm, su atšaka plovimui, dilatatoriumi ir viela (J-formos ir tiesus galai), rentgenokontrastinis žiedas kateterio gale, turi būti galimybė rinktis iš bent 3 skirtingos formos bei kampo distalinių linkių įskaitant SL1 tipą.</t>
  </si>
  <si>
    <t>8.1.2.</t>
  </si>
  <si>
    <t>9. DALIS</t>
  </si>
  <si>
    <t>INTRODIUSERIS NUKREIPĖJAS RADIODAŽNINEI ABLIACIJAI</t>
  </si>
  <si>
    <t>9.</t>
  </si>
  <si>
    <t>Introdiuseris nukreipėjas radiodažninei abliacijai</t>
  </si>
  <si>
    <t>9.1.</t>
  </si>
  <si>
    <t>9.1.1.</t>
  </si>
  <si>
    <t>Diametras 8-10F, ilgis 60-63cm, su atšaka plovimui, dilatatoriumi ir viela (J-formos ir tiesus galai), rentgenokontrastinis žiedas kateterio gale, turi būti galimybė rinktis iš bent 3 skirtingos formos bei kampo distalinių linkių, įskaitant SR0, SR1 tipo.</t>
  </si>
  <si>
    <t>9.1.2.</t>
  </si>
  <si>
    <t>10. DALIS</t>
  </si>
  <si>
    <t>BROCKENBROUGH TIPO ARBA LYGIAVERTĖS ADATOS PRIEŠIRDŽIŲ PERTVAROS PUNKCIJAI</t>
  </si>
  <si>
    <t>10.</t>
  </si>
  <si>
    <t>Brockenbrough tipo arba lygiavertės adatos prieširdžių pertvaros punkcijai</t>
  </si>
  <si>
    <t>10.1.</t>
  </si>
  <si>
    <t>10.1.1.</t>
  </si>
  <si>
    <t>Ilgis 56, 71, 89 arba 98 cm, pateikiama pagal pirkėjo pageidavimus, diametras 18 G, įvairių linkių (įskaitant SL1 tipo), su hermetizuojančiu kraniuku proksimaliniame gale.</t>
  </si>
  <si>
    <t>10.1.2.</t>
  </si>
  <si>
    <t>11. DALIS</t>
  </si>
  <si>
    <t>INFUZIJOS LINIJA ABLIACIJAI NAUDOJANT ST. JUDE MEDICAL/ABBOTT COOL POINT POMPĄ</t>
  </si>
  <si>
    <t>11.</t>
  </si>
  <si>
    <t>Infuzijos linija abliacijai naudojant St. Jude Medical/Abbott Cool Point pompą</t>
  </si>
  <si>
    <t>11.1.</t>
  </si>
  <si>
    <t>11.1.1.</t>
  </si>
  <si>
    <t>Tinkama  St. Jude Medical/Abbott Cool Point abliacijos pompai</t>
  </si>
  <si>
    <t>11.1.2.</t>
  </si>
  <si>
    <t>12. DALIS</t>
  </si>
  <si>
    <t>SISTEMA IMPLANTUOTAM ELEKTRODUI ATPALAIDUOTI NUO SĄAUGŲ</t>
  </si>
  <si>
    <t>12.</t>
  </si>
  <si>
    <t>Sistema implantuotam elektrodui atpalaiduoti nuo sąaugų</t>
  </si>
  <si>
    <t>12.1.</t>
  </si>
  <si>
    <t>12.1.1.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</si>
  <si>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</si>
  <si>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12.1.2.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</si>
  <si>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</si>
  <si>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</si>
  <si>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</si>
  <si>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</si>
  <si>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</si>
  <si>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</si>
  <si>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</si>
  <si>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</si>
  <si>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</si>
  <si>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</si>
  <si>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</si>
  <si>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</si>
  <si>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</si>
  <si>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</si>
  <si>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</si>
  <si>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</si>
  <si>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</si>
  <si>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</si>
  <si>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</si>
  <si>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</si>
  <si>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3494-3559 2025-06-18 07:51:53</t>
  </si>
  <si>
    <t>Ilgis 23 cm, diametras 7, 8, 9 F. Rinkinyje 0,038 colio diametro viela (tiesus ir lenktas galai, ilgis 80 cm).</t>
  </si>
  <si>
    <t>Abbott/St. Jude Medical,
SJM™ Peel-Away Introducer 405269, 405270, 405254</t>
  </si>
  <si>
    <t>Katalogo psl. 1</t>
  </si>
  <si>
    <t xml:space="preserve">Abbott/St. Jude Medical,
Swartz™
Braided Transseptal Guiding Introducers SL Series 407449, 407439, 407441, 407443, 407446, 
407451, 407453, 407455, 407457, 407459 
407450, 407440, 407452, 407454, 407456 
406948, 406840, 406841, 406842, 406843, 
406849, 406850, 406851, 406852 
406968, 406969 
406949, 407400, 407401  </t>
  </si>
  <si>
    <t>Diametras 8F, 8.5F, 10F, ilgis 63cm, su atšaka plovimui, dilatatoriumi ir viela (J-formos ir tiesus galai), rentgenokontrasti-nis žiedas kateterio gale, yra galimybė rinktis iš 5 skirtingos formos bei kampo distalinių linkių įskaitant SL1 tipą.</t>
  </si>
  <si>
    <t>Katalogo psl. 4-8</t>
  </si>
  <si>
    <t>Diametras 8F, 8.5F, ilgis 63cm, su atšaka plovimui, dilatatoriumi ir viela (J-formos ir tiesus galai), rentgenokontrasti-nis žiedas kateterio gale, yra galimybė rinktis iš 5 skirtingos formos bei kampo distalinių linkių, įskaitant SR0, SR1 tipo.</t>
  </si>
  <si>
    <t>Abbott/St. Jude Medical Fast-Cath™ Guiding Introducers Swartz™ SR™ Series 406844, 406845, 406846, 406847, 406848, 406853, 406854, 406855, 406856, 406857
407405, 407406;</t>
  </si>
  <si>
    <t>Katalogo psl. 2-3</t>
  </si>
  <si>
    <t>Abbott/St. Jude Medical, BRK™ Transseptal Needles: 407200, 407201, 407202, 407205, G407215, 407206, 407207
G407208, G407209, G407210, G407216, G407211, G407212</t>
  </si>
  <si>
    <t>Katalogo psl. 9-10</t>
  </si>
  <si>
    <t>Katalogo psl. 11</t>
  </si>
  <si>
    <t>Infuzijos linija abliacijai naudojant St. Jude Medical/Abbott Cool Point pompą
Ilgis 329 cm.</t>
  </si>
  <si>
    <t>Abbott/St. Jude Medical, Cool Poin Tubing set
85785</t>
  </si>
  <si>
    <t>2025.06.27</t>
  </si>
  <si>
    <t>2025.06-4</t>
  </si>
  <si>
    <t>Vilnius</t>
  </si>
  <si>
    <t>UAB “Abbott Medical Lithuania”</t>
  </si>
  <si>
    <t>Šeimyniškių g. 3, LT-09312 Vilnius</t>
  </si>
  <si>
    <t>LT100001896710</t>
  </si>
  <si>
    <t>BNP Paribas Fortis SA/NV
kodas GEBABEBBXXX
atsisk. sąsk. Nr. BE70001787295425</t>
  </si>
  <si>
    <t>Eglė Burkovskienė</t>
  </si>
  <si>
    <t>Tel. +370 686 01962, el.p.: egle.burkovskiene@abbott.com</t>
  </si>
  <si>
    <t>Generalinis direktorius
Mika Mustonen</t>
  </si>
  <si>
    <t>Eglė Burkovskienė, +370 686 01962, egle.burkovskiene@abbott.com</t>
  </si>
  <si>
    <t>Valdybos narių sąrašas:
1. MIKA TAPIO MUSTONEN 
2. BRADLEY JAY SLATER
3. MARZENA DEMBEK</t>
  </si>
  <si>
    <t>Verslo pagalbos specialistė / įgaliotas asmuo</t>
  </si>
  <si>
    <t>Ne</t>
  </si>
  <si>
    <t>Užpildyta „Techninė specifikacija“</t>
  </si>
  <si>
    <t>Valdybos narių, įmonės teistumo pažymos</t>
  </si>
  <si>
    <t>Gamintojo įgaliojimas, Įgaliojimas Eglei Burkovskienei</t>
  </si>
  <si>
    <t>Registrų centro pažymos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</si>
</sst>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3" fillId="4" borderId="23" xfId="0" applyFont="1" applyFill="1" applyBorder="1" applyAlignment="1">
      <alignment vertical="top" wrapText="1"/>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center" vertical="top" wrapText="1"/>
    </xf>
    <xf numFmtId="0" fontId="2" fillId="4" borderId="23" xfId="0" applyFont="1" applyFill="1" applyBorder="1" applyAlignment="1">
      <alignment horizontal="center" vertical="top" wrapText="1"/>
    </xf>
    <xf numFmtId="0" fontId="2" fillId="4" borderId="23" xfId="0" applyFont="1" applyFill="1" applyBorder="1" applyAlignment="1">
      <alignment horizontal="center" wrapText="1"/>
    </xf>
    <xf numFmtId="0" fontId="3" fillId="4" borderId="23" xfId="0" applyFont="1" applyFill="1" applyBorder="1" applyAlignment="1">
      <alignment horizontal="center" wrapText="1"/>
    </xf>
    <xf numFmtId="0" fontId="1" fillId="5" borderId="23" xfId="0" applyFont="1" applyFill="1" applyBorder="1" applyAlignment="1" applyProtection="1">
      <alignment vertical="top" wrapText="1"/>
      <protection locked="0"/>
    </xf>
    <xf numFmtId="0" fontId="1" fillId="5" borderId="23" xfId="0" applyFont="1" applyFill="1" applyBorder="1" applyAlignment="1" applyProtection="1">
      <alignment wrapText="1"/>
      <protection locked="0"/>
    </xf>
    <xf numFmtId="0" fontId="2" fillId="4" borderId="0" xfId="0" applyFont="1" applyFill="1" applyAlignment="1">
      <alignment horizontal="left" vertical="top" wrapText="1"/>
    </xf>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0" fillId="0" borderId="22" xfId="0" applyBorder="1"/>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4" fillId="2" borderId="2" xfId="0" applyNumberFormat="1" applyFont="1" applyFill="1" applyBorder="1" applyAlignment="1">
      <alignment horizontal="left" vertical="center" wrapText="1"/>
    </xf>
    <xf numFmtId="0" fontId="3" fillId="2" borderId="0" xfId="0" applyFont="1" applyFill="1"/>
    <xf numFmtId="0" fontId="3" fillId="2" borderId="0" xfId="0" applyFont="1" applyFill="1" applyAlignment="1">
      <alignment horizontal="left" wrapText="1"/>
    </xf>
    <xf numFmtId="0" fontId="2" fillId="5" borderId="1" xfId="0" applyFont="1" applyFill="1" applyBorder="1" applyAlignment="1" applyProtection="1">
      <alignment horizontal="left"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2" fillId="5" borderId="17" xfId="0" applyFont="1" applyFill="1" applyBorder="1" applyAlignment="1" applyProtection="1">
      <alignment horizontal="center" vertical="center" wrapText="1"/>
      <protection locked="0"/>
    </xf>
    <xf numFmtId="0" fontId="0" fillId="0" borderId="17" xfId="0" applyBorder="1"/>
    <xf numFmtId="0" fontId="2" fillId="3" borderId="8"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3" borderId="10"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5" borderId="1" xfId="0" applyFont="1" applyFill="1" applyBorder="1" applyProtection="1">
      <protection locked="0"/>
    </xf>
    <xf numFmtId="0" fontId="1" fillId="3" borderId="0" xfId="0" applyFont="1" applyFill="1" applyProtection="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96"/>
  <sheetViews>
    <sheetView tabSelected="1" topLeftCell="A55" zoomScale="80" zoomScaleNormal="80" workbookViewId="0">
      <selection activeCell="G59" sqref="G59"/>
    </sheetView>
  </sheetViews>
  <sheetFormatPr defaultColWidth="10.875" defaultRowHeight="15" x14ac:dyDescent="0.25"/>
  <cols>
    <col min="1" max="1" width="7.375" style="1" customWidth="1"/>
    <col min="2" max="2" width="39.625" style="1" customWidth="1"/>
    <col min="3" max="3" width="17.875" style="1" customWidth="1"/>
    <col min="4" max="4" width="14" style="1" customWidth="1"/>
    <col min="5" max="5" width="17.75" style="1" customWidth="1"/>
    <col min="6" max="6" width="15.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81" t="s">
        <v>173</v>
      </c>
    </row>
    <row r="9" spans="1:6" x14ac:dyDescent="0.25">
      <c r="A9" s="4" t="s">
        <v>5</v>
      </c>
      <c r="B9" s="81" t="s">
        <v>174</v>
      </c>
    </row>
    <row r="10" spans="1:6" x14ac:dyDescent="0.25">
      <c r="A10" s="4" t="s">
        <v>6</v>
      </c>
      <c r="B10" s="81" t="s">
        <v>175</v>
      </c>
    </row>
    <row r="12" spans="1:6" ht="15.75" x14ac:dyDescent="0.25">
      <c r="A12" s="41" t="s">
        <v>7</v>
      </c>
      <c r="B12" s="42"/>
      <c r="C12" s="38" t="s">
        <v>176</v>
      </c>
      <c r="D12" s="39"/>
      <c r="E12" s="39"/>
      <c r="F12" s="40"/>
    </row>
    <row r="13" spans="1:6" ht="15.95" customHeight="1" x14ac:dyDescent="0.25">
      <c r="A13" s="46" t="s">
        <v>8</v>
      </c>
      <c r="B13" s="47"/>
      <c r="C13" s="38">
        <v>300121108</v>
      </c>
      <c r="D13" s="39"/>
      <c r="E13" s="39"/>
      <c r="F13" s="40"/>
    </row>
    <row r="14" spans="1:6" ht="15.95" customHeight="1" x14ac:dyDescent="0.25">
      <c r="A14" s="46" t="s">
        <v>9</v>
      </c>
      <c r="B14" s="47"/>
      <c r="C14" s="38" t="s">
        <v>177</v>
      </c>
      <c r="D14" s="39"/>
      <c r="E14" s="39"/>
      <c r="F14" s="40"/>
    </row>
    <row r="15" spans="1:6" ht="15.95" customHeight="1" x14ac:dyDescent="0.25">
      <c r="A15" s="41" t="s">
        <v>10</v>
      </c>
      <c r="B15" s="42"/>
      <c r="C15" s="38" t="s">
        <v>178</v>
      </c>
      <c r="D15" s="39"/>
      <c r="E15" s="39"/>
      <c r="F15" s="40"/>
    </row>
    <row r="16" spans="1:6" ht="63" customHeight="1" x14ac:dyDescent="0.25">
      <c r="A16" s="50" t="s">
        <v>11</v>
      </c>
      <c r="B16" s="47"/>
      <c r="C16" s="38" t="s">
        <v>179</v>
      </c>
      <c r="D16" s="39"/>
      <c r="E16" s="39"/>
      <c r="F16" s="40"/>
    </row>
    <row r="17" spans="1:7" ht="15.95" customHeight="1" x14ac:dyDescent="0.25">
      <c r="A17" s="41" t="s">
        <v>12</v>
      </c>
      <c r="B17" s="42"/>
      <c r="C17" s="38" t="s">
        <v>180</v>
      </c>
      <c r="D17" s="39"/>
      <c r="E17" s="39"/>
      <c r="F17" s="40"/>
    </row>
    <row r="18" spans="1:7" ht="15.95" customHeight="1" x14ac:dyDescent="0.25">
      <c r="A18" s="41" t="s">
        <v>13</v>
      </c>
      <c r="B18" s="42"/>
      <c r="C18" s="38" t="s">
        <v>181</v>
      </c>
      <c r="D18" s="39"/>
      <c r="E18" s="39"/>
      <c r="F18" s="40"/>
    </row>
    <row r="19" spans="1:7" ht="48" customHeight="1" x14ac:dyDescent="0.25">
      <c r="A19" s="41" t="s">
        <v>14</v>
      </c>
      <c r="B19" s="42"/>
      <c r="C19" s="38" t="s">
        <v>182</v>
      </c>
      <c r="D19" s="39"/>
      <c r="E19" s="39"/>
      <c r="F19" s="40"/>
    </row>
    <row r="20" spans="1:7" ht="54.95" customHeight="1" x14ac:dyDescent="0.25">
      <c r="A20" s="41" t="s">
        <v>15</v>
      </c>
      <c r="B20" s="42"/>
      <c r="C20" s="38" t="s">
        <v>183</v>
      </c>
      <c r="D20" s="39"/>
      <c r="E20" s="39"/>
      <c r="F20" s="40"/>
    </row>
    <row r="21" spans="1:7" ht="71.099999999999994" customHeight="1" x14ac:dyDescent="0.25">
      <c r="A21" s="43" t="s">
        <v>16</v>
      </c>
      <c r="B21" s="44"/>
      <c r="C21" s="48" t="s">
        <v>184</v>
      </c>
      <c r="D21" s="49"/>
      <c r="E21" s="49"/>
      <c r="F21" s="49"/>
      <c r="G21" s="13" t="str">
        <f>IF((SUMPRODUCT(--(C21=""))&gt;0), "Privaloma užpildyti, kai taikomi pašalinimo pagrindai", "")</f>
        <v/>
      </c>
    </row>
    <row r="22" spans="1:7" ht="18" customHeight="1" x14ac:dyDescent="0.25">
      <c r="A22" s="5"/>
      <c r="B22" s="5"/>
      <c r="C22" s="6"/>
      <c r="D22" s="6"/>
      <c r="E22" s="6"/>
      <c r="F22" s="6"/>
    </row>
    <row r="23" spans="1:7" x14ac:dyDescent="0.25">
      <c r="A23" s="51" t="s">
        <v>17</v>
      </c>
      <c r="B23" s="37"/>
      <c r="C23" s="37"/>
      <c r="D23" s="37"/>
      <c r="E23" s="37"/>
      <c r="F23" s="37"/>
    </row>
    <row r="24" spans="1:7" x14ac:dyDescent="0.25">
      <c r="A24" s="37" t="s">
        <v>18</v>
      </c>
      <c r="B24" s="37"/>
      <c r="C24" s="37"/>
      <c r="D24" s="37"/>
      <c r="E24" s="37"/>
      <c r="F24" s="37"/>
    </row>
    <row r="25" spans="1:7" x14ac:dyDescent="0.25">
      <c r="A25" s="37" t="s">
        <v>19</v>
      </c>
      <c r="B25" s="37"/>
      <c r="C25" s="37"/>
      <c r="D25" s="37"/>
      <c r="E25" s="37"/>
      <c r="F25" s="37"/>
    </row>
    <row r="26" spans="1:7" x14ac:dyDescent="0.25">
      <c r="A26" s="37" t="s">
        <v>20</v>
      </c>
      <c r="B26" s="37"/>
      <c r="C26" s="37"/>
      <c r="D26" s="37"/>
      <c r="E26" s="37"/>
      <c r="F26" s="37"/>
    </row>
    <row r="27" spans="1:7" x14ac:dyDescent="0.25">
      <c r="A27" s="37" t="s">
        <v>21</v>
      </c>
      <c r="B27" s="37"/>
      <c r="C27" s="37"/>
      <c r="D27" s="37"/>
      <c r="E27" s="37"/>
      <c r="F27" s="37"/>
    </row>
    <row r="28" spans="1:7" ht="32.1" customHeight="1" x14ac:dyDescent="0.25">
      <c r="A28" s="45" t="s">
        <v>22</v>
      </c>
      <c r="B28" s="37"/>
      <c r="C28" s="37"/>
      <c r="D28" s="37"/>
      <c r="E28" s="37"/>
      <c r="F28" s="37"/>
    </row>
    <row r="29" spans="1:7" x14ac:dyDescent="0.25">
      <c r="A29" s="37" t="s">
        <v>23</v>
      </c>
      <c r="B29" s="37"/>
      <c r="C29" s="37"/>
      <c r="D29" s="37"/>
      <c r="E29" s="37"/>
      <c r="F29" s="37"/>
    </row>
    <row r="30" spans="1:7" ht="33" customHeight="1" x14ac:dyDescent="0.25">
      <c r="A30" s="36" t="s">
        <v>24</v>
      </c>
      <c r="B30" s="36"/>
      <c r="C30" s="36"/>
      <c r="D30" s="14"/>
    </row>
    <row r="31" spans="1:7" x14ac:dyDescent="0.25">
      <c r="A31" s="13" t="s">
        <v>25</v>
      </c>
    </row>
    <row r="32" spans="1:7" x14ac:dyDescent="0.25">
      <c r="A32" s="12" t="s">
        <v>26</v>
      </c>
      <c r="B32" s="12" t="s">
        <v>27</v>
      </c>
    </row>
    <row r="34" spans="1:9" x14ac:dyDescent="0.25">
      <c r="A34" s="12" t="s">
        <v>28</v>
      </c>
    </row>
    <row r="35" spans="1:9" ht="150" x14ac:dyDescent="0.25">
      <c r="A35" s="30" t="s">
        <v>29</v>
      </c>
      <c r="B35" s="30" t="s">
        <v>30</v>
      </c>
      <c r="C35" s="30" t="s">
        <v>31</v>
      </c>
      <c r="D35" s="30" t="s">
        <v>32</v>
      </c>
      <c r="E35" s="30" t="s">
        <v>33</v>
      </c>
      <c r="F35" s="30" t="s">
        <v>34</v>
      </c>
      <c r="G35" s="30" t="s">
        <v>35</v>
      </c>
      <c r="H35" s="30" t="s">
        <v>36</v>
      </c>
      <c r="I35" s="30" t="s">
        <v>37</v>
      </c>
    </row>
    <row r="36" spans="1:9" ht="30" x14ac:dyDescent="0.25">
      <c r="A36" s="26" t="s">
        <v>38</v>
      </c>
      <c r="B36" s="26" t="s">
        <v>39</v>
      </c>
      <c r="C36" s="27"/>
      <c r="D36" s="27"/>
      <c r="E36" s="27"/>
      <c r="F36" s="27"/>
      <c r="G36" s="27"/>
      <c r="H36" s="27"/>
      <c r="I36" s="27"/>
    </row>
    <row r="37" spans="1:9" ht="60" x14ac:dyDescent="0.25">
      <c r="A37" s="27" t="s">
        <v>40</v>
      </c>
      <c r="B37" s="27" t="s">
        <v>39</v>
      </c>
      <c r="C37" s="31">
        <v>90</v>
      </c>
      <c r="D37" s="31" t="s">
        <v>41</v>
      </c>
      <c r="E37" s="28">
        <v>23.4</v>
      </c>
      <c r="F37" s="27">
        <f>IF(ISBLANK(E37),"", PRODUCT(C37,E37))</f>
        <v>2106</v>
      </c>
      <c r="G37" s="34" t="s">
        <v>160</v>
      </c>
      <c r="H37" s="27"/>
      <c r="I37" s="27"/>
    </row>
    <row r="38" spans="1:9" ht="60" x14ac:dyDescent="0.25">
      <c r="A38" s="27" t="s">
        <v>42</v>
      </c>
      <c r="B38" s="27" t="s">
        <v>43</v>
      </c>
      <c r="C38" s="27"/>
      <c r="D38" s="27"/>
      <c r="E38" s="27"/>
      <c r="F38" s="27"/>
      <c r="G38" s="27"/>
      <c r="H38" s="34" t="s">
        <v>159</v>
      </c>
      <c r="I38" s="34" t="s">
        <v>161</v>
      </c>
    </row>
    <row r="39" spans="1:9" ht="45" x14ac:dyDescent="0.25">
      <c r="A39" s="27" t="s">
        <v>44</v>
      </c>
      <c r="B39" s="27" t="s">
        <v>45</v>
      </c>
      <c r="C39" s="27"/>
      <c r="D39" s="27"/>
      <c r="E39" s="27"/>
      <c r="F39" s="27"/>
      <c r="G39" s="27"/>
      <c r="H39" s="29"/>
      <c r="I39" s="29"/>
    </row>
    <row r="40" spans="1:9" x14ac:dyDescent="0.25">
      <c r="E40" s="15" t="s">
        <v>46</v>
      </c>
      <c r="F40" s="15">
        <f>IF((COUNT(C37:C39)&lt;&gt;COUNT(F37:F39)),"", ROUND(SUM(F37:F39),2))</f>
        <v>2106</v>
      </c>
      <c r="G40" s="13" t="str">
        <f>IF((COUNT(C37:C39)&lt;&gt;COUNT(F37:F39)),"Neužpildytos visų objektų kainos", "")</f>
        <v/>
      </c>
    </row>
    <row r="41" spans="1:9" ht="30" x14ac:dyDescent="0.25">
      <c r="C41" s="22" t="s">
        <v>47</v>
      </c>
      <c r="D41" s="16">
        <v>5</v>
      </c>
      <c r="E41" s="15" t="s">
        <v>48</v>
      </c>
      <c r="F41" s="15">
        <f>IF(OR(F40="",D41=""),"", ROUND(PRODUCT(D41,F40)/100,2))</f>
        <v>105.3</v>
      </c>
      <c r="G41" s="13" t="str">
        <f>IF(D41="", "Nurodykite taikomą PVM dydį", "")</f>
        <v/>
      </c>
    </row>
    <row r="42" spans="1:9" x14ac:dyDescent="0.25">
      <c r="E42" s="15" t="s">
        <v>49</v>
      </c>
      <c r="F42" s="15">
        <f>IF(ISBLANK(F41), "", ROUND(SUM(F40:F41),2))</f>
        <v>2211.3000000000002</v>
      </c>
    </row>
    <row r="46" spans="1:9" x14ac:dyDescent="0.25">
      <c r="A46" s="12" t="s">
        <v>50</v>
      </c>
      <c r="B46" s="12" t="s">
        <v>51</v>
      </c>
    </row>
    <row r="48" spans="1:9" x14ac:dyDescent="0.25">
      <c r="A48" s="12" t="s">
        <v>28</v>
      </c>
    </row>
    <row r="49" spans="1:9" ht="150" x14ac:dyDescent="0.25">
      <c r="A49" s="30" t="s">
        <v>29</v>
      </c>
      <c r="B49" s="30" t="s">
        <v>30</v>
      </c>
      <c r="C49" s="30" t="s">
        <v>31</v>
      </c>
      <c r="D49" s="30" t="s">
        <v>32</v>
      </c>
      <c r="E49" s="30" t="s">
        <v>33</v>
      </c>
      <c r="F49" s="30" t="s">
        <v>34</v>
      </c>
      <c r="G49" s="30" t="s">
        <v>35</v>
      </c>
      <c r="H49" s="30" t="s">
        <v>36</v>
      </c>
      <c r="I49" s="30" t="s">
        <v>37</v>
      </c>
    </row>
    <row r="50" spans="1:9" ht="30" x14ac:dyDescent="0.25">
      <c r="A50" s="26" t="s">
        <v>52</v>
      </c>
      <c r="B50" s="26" t="s">
        <v>53</v>
      </c>
      <c r="C50" s="27"/>
      <c r="D50" s="27"/>
      <c r="E50" s="27"/>
      <c r="F50" s="27"/>
      <c r="G50" s="27"/>
      <c r="H50" s="27"/>
      <c r="I50" s="27"/>
    </row>
    <row r="51" spans="1:9" ht="30" x14ac:dyDescent="0.25">
      <c r="A51" s="27" t="s">
        <v>54</v>
      </c>
      <c r="B51" s="27" t="s">
        <v>53</v>
      </c>
      <c r="C51" s="31">
        <v>150</v>
      </c>
      <c r="D51" s="31" t="s">
        <v>41</v>
      </c>
      <c r="E51" s="28"/>
      <c r="F51" s="27" t="str">
        <f>IF(ISBLANK(E51),"", PRODUCT(C51,E51))</f>
        <v/>
      </c>
      <c r="G51" s="29"/>
      <c r="H51" s="27"/>
      <c r="I51" s="27"/>
    </row>
    <row r="52" spans="1:9" ht="105" x14ac:dyDescent="0.25">
      <c r="A52" s="27" t="s">
        <v>55</v>
      </c>
      <c r="B52" s="27" t="s">
        <v>56</v>
      </c>
      <c r="C52" s="27"/>
      <c r="D52" s="27"/>
      <c r="E52" s="27"/>
      <c r="F52" s="27"/>
      <c r="G52" s="27"/>
      <c r="H52" s="29"/>
      <c r="I52" s="29"/>
    </row>
    <row r="53" spans="1:9" ht="45" x14ac:dyDescent="0.25">
      <c r="A53" s="27" t="s">
        <v>57</v>
      </c>
      <c r="B53" s="27" t="s">
        <v>45</v>
      </c>
      <c r="C53" s="27"/>
      <c r="D53" s="27"/>
      <c r="E53" s="27"/>
      <c r="F53" s="27"/>
      <c r="G53" s="27"/>
      <c r="H53" s="29"/>
      <c r="I53" s="29"/>
    </row>
    <row r="54" spans="1:9" x14ac:dyDescent="0.25">
      <c r="E54" s="15" t="s">
        <v>46</v>
      </c>
      <c r="F54" s="15" t="str">
        <f>IF((COUNT(C51:C53)&lt;&gt;COUNT(F51:F53)),"", ROUND(SUM(F51:F53),2))</f>
        <v/>
      </c>
      <c r="G54" s="13" t="str">
        <f>IF((COUNT(C51:C53)&lt;&gt;COUNT(F51:F53)),"Neužpildytos visų objektų kainos", "")</f>
        <v>Neužpildytos visų objektų kainos</v>
      </c>
    </row>
    <row r="55" spans="1:9" ht="30" x14ac:dyDescent="0.25">
      <c r="C55" s="22" t="s">
        <v>47</v>
      </c>
      <c r="D55" s="16"/>
      <c r="E55" s="15" t="s">
        <v>48</v>
      </c>
      <c r="F55" s="15" t="str">
        <f>IF(OR(F54="",D55=""),"", ROUND(PRODUCT(D55,F54)/100,2))</f>
        <v/>
      </c>
      <c r="G55" s="13" t="str">
        <f>IF(D55="", "Nurodykite taikomą PVM dydį", "")</f>
        <v>Nurodykite taikomą PVM dydį</v>
      </c>
    </row>
    <row r="56" spans="1:9" x14ac:dyDescent="0.25">
      <c r="E56" s="15" t="s">
        <v>49</v>
      </c>
      <c r="F56" s="15">
        <f>IF(ISBLANK(F55), "", ROUND(SUM(F54:F55),2))</f>
        <v>0</v>
      </c>
    </row>
    <row r="60" spans="1:9" x14ac:dyDescent="0.25">
      <c r="A60" s="12" t="s">
        <v>58</v>
      </c>
      <c r="B60" s="12" t="s">
        <v>59</v>
      </c>
    </row>
    <row r="62" spans="1:9" x14ac:dyDescent="0.25">
      <c r="A62" s="12" t="s">
        <v>28</v>
      </c>
    </row>
    <row r="63" spans="1:9" ht="150" x14ac:dyDescent="0.25">
      <c r="A63" s="30" t="s">
        <v>29</v>
      </c>
      <c r="B63" s="30" t="s">
        <v>30</v>
      </c>
      <c r="C63" s="30" t="s">
        <v>31</v>
      </c>
      <c r="D63" s="30" t="s">
        <v>32</v>
      </c>
      <c r="E63" s="30" t="s">
        <v>33</v>
      </c>
      <c r="F63" s="30" t="s">
        <v>34</v>
      </c>
      <c r="G63" s="30" t="s">
        <v>35</v>
      </c>
      <c r="H63" s="30" t="s">
        <v>36</v>
      </c>
      <c r="I63" s="30" t="s">
        <v>37</v>
      </c>
    </row>
    <row r="64" spans="1:9" ht="45" x14ac:dyDescent="0.25">
      <c r="A64" s="26" t="s">
        <v>60</v>
      </c>
      <c r="B64" s="26" t="s">
        <v>61</v>
      </c>
      <c r="C64" s="27"/>
      <c r="D64" s="27"/>
      <c r="E64" s="27"/>
      <c r="F64" s="27"/>
      <c r="G64" s="27"/>
      <c r="H64" s="27"/>
      <c r="I64" s="27"/>
    </row>
    <row r="65" spans="1:9" ht="45" x14ac:dyDescent="0.25">
      <c r="A65" s="27" t="s">
        <v>62</v>
      </c>
      <c r="B65" s="27" t="s">
        <v>61</v>
      </c>
      <c r="C65" s="31">
        <v>75</v>
      </c>
      <c r="D65" s="31" t="s">
        <v>41</v>
      </c>
      <c r="E65" s="28"/>
      <c r="F65" s="27" t="str">
        <f>IF(ISBLANK(E65),"", PRODUCT(C65,E65))</f>
        <v/>
      </c>
      <c r="G65" s="29"/>
      <c r="H65" s="27"/>
      <c r="I65" s="27"/>
    </row>
    <row r="66" spans="1:9" ht="60" x14ac:dyDescent="0.25">
      <c r="A66" s="27" t="s">
        <v>63</v>
      </c>
      <c r="B66" s="27" t="s">
        <v>64</v>
      </c>
      <c r="C66" s="27"/>
      <c r="D66" s="27"/>
      <c r="E66" s="27"/>
      <c r="F66" s="27"/>
      <c r="G66" s="27"/>
      <c r="H66" s="29"/>
      <c r="I66" s="29"/>
    </row>
    <row r="67" spans="1:9" ht="45" x14ac:dyDescent="0.25">
      <c r="A67" s="27" t="s">
        <v>65</v>
      </c>
      <c r="B67" s="27" t="s">
        <v>45</v>
      </c>
      <c r="C67" s="27"/>
      <c r="D67" s="27"/>
      <c r="E67" s="27"/>
      <c r="F67" s="27"/>
      <c r="G67" s="27"/>
      <c r="H67" s="29"/>
      <c r="I67" s="29"/>
    </row>
    <row r="68" spans="1:9" x14ac:dyDescent="0.25">
      <c r="E68" s="15" t="s">
        <v>46</v>
      </c>
      <c r="F68" s="15" t="str">
        <f>IF((COUNT(C65:C67)&lt;&gt;COUNT(F65:F67)),"", ROUND(SUM(F65:F67),2))</f>
        <v/>
      </c>
      <c r="G68" s="13" t="str">
        <f>IF((COUNT(C65:C67)&lt;&gt;COUNT(F65:F67)),"Neužpildytos visų objektų kainos", "")</f>
        <v>Neužpildytos visų objektų kainos</v>
      </c>
    </row>
    <row r="69" spans="1:9" ht="30" x14ac:dyDescent="0.25">
      <c r="C69" s="22" t="s">
        <v>47</v>
      </c>
      <c r="D69" s="16"/>
      <c r="E69" s="15" t="s">
        <v>48</v>
      </c>
      <c r="F69" s="15" t="str">
        <f>IF(OR(F68="",D69=""),"", ROUND(PRODUCT(D69,F68)/100,2))</f>
        <v/>
      </c>
      <c r="G69" s="13" t="str">
        <f>IF(D69="", "Nurodykite taikomą PVM dydį", "")</f>
        <v>Nurodykite taikomą PVM dydį</v>
      </c>
    </row>
    <row r="70" spans="1:9" x14ac:dyDescent="0.25">
      <c r="E70" s="15" t="s">
        <v>49</v>
      </c>
      <c r="F70" s="15">
        <f>IF(ISBLANK(F69), "", ROUND(SUM(F68:F69),2))</f>
        <v>0</v>
      </c>
    </row>
    <row r="74" spans="1:9" x14ac:dyDescent="0.25">
      <c r="A74" s="12" t="s">
        <v>66</v>
      </c>
      <c r="B74" s="12" t="s">
        <v>67</v>
      </c>
    </row>
    <row r="76" spans="1:9" x14ac:dyDescent="0.25">
      <c r="A76" s="12" t="s">
        <v>28</v>
      </c>
    </row>
    <row r="77" spans="1:9" ht="150" x14ac:dyDescent="0.25">
      <c r="A77" s="30" t="s">
        <v>29</v>
      </c>
      <c r="B77" s="30" t="s">
        <v>30</v>
      </c>
      <c r="C77" s="30" t="s">
        <v>31</v>
      </c>
      <c r="D77" s="30" t="s">
        <v>32</v>
      </c>
      <c r="E77" s="30" t="s">
        <v>33</v>
      </c>
      <c r="F77" s="30" t="s">
        <v>34</v>
      </c>
      <c r="G77" s="30" t="s">
        <v>35</v>
      </c>
      <c r="H77" s="30" t="s">
        <v>36</v>
      </c>
      <c r="I77" s="30" t="s">
        <v>37</v>
      </c>
    </row>
    <row r="78" spans="1:9" ht="30" x14ac:dyDescent="0.25">
      <c r="A78" s="26" t="s">
        <v>68</v>
      </c>
      <c r="B78" s="26" t="s">
        <v>69</v>
      </c>
      <c r="C78" s="27"/>
      <c r="D78" s="27"/>
      <c r="E78" s="27"/>
      <c r="F78" s="27"/>
      <c r="G78" s="27"/>
      <c r="H78" s="27"/>
      <c r="I78" s="27"/>
    </row>
    <row r="79" spans="1:9" ht="30" x14ac:dyDescent="0.25">
      <c r="A79" s="27" t="s">
        <v>70</v>
      </c>
      <c r="B79" s="27" t="s">
        <v>69</v>
      </c>
      <c r="C79" s="31">
        <v>30</v>
      </c>
      <c r="D79" s="31" t="s">
        <v>41</v>
      </c>
      <c r="E79" s="28"/>
      <c r="F79" s="27" t="str">
        <f>IF(ISBLANK(E79),"", PRODUCT(C79,E79))</f>
        <v/>
      </c>
      <c r="G79" s="29"/>
      <c r="H79" s="27"/>
      <c r="I79" s="27"/>
    </row>
    <row r="80" spans="1:9" ht="75" x14ac:dyDescent="0.25">
      <c r="A80" s="27" t="s">
        <v>71</v>
      </c>
      <c r="B80" s="27" t="s">
        <v>72</v>
      </c>
      <c r="C80" s="27"/>
      <c r="D80" s="27"/>
      <c r="E80" s="27"/>
      <c r="F80" s="27"/>
      <c r="G80" s="27"/>
      <c r="H80" s="29"/>
      <c r="I80" s="29"/>
    </row>
    <row r="81" spans="1:9" ht="45" x14ac:dyDescent="0.25">
      <c r="A81" s="27" t="s">
        <v>73</v>
      </c>
      <c r="B81" s="27" t="s">
        <v>45</v>
      </c>
      <c r="C81" s="27"/>
      <c r="D81" s="27"/>
      <c r="E81" s="27"/>
      <c r="F81" s="27"/>
      <c r="G81" s="27"/>
      <c r="H81" s="29"/>
      <c r="I81" s="29"/>
    </row>
    <row r="82" spans="1:9" x14ac:dyDescent="0.25">
      <c r="E82" s="15" t="s">
        <v>46</v>
      </c>
      <c r="F82" s="15" t="str">
        <f>IF((COUNT(C79:C81)&lt;&gt;COUNT(F79:F81)),"", ROUND(SUM(F79:F81),2))</f>
        <v/>
      </c>
      <c r="G82" s="13" t="str">
        <f>IF((COUNT(C79:C81)&lt;&gt;COUNT(F79:F81)),"Neužpildytos visų objektų kainos", "")</f>
        <v>Neužpildytos visų objektų kainos</v>
      </c>
    </row>
    <row r="83" spans="1:9" ht="30" x14ac:dyDescent="0.25">
      <c r="C83" s="22" t="s">
        <v>47</v>
      </c>
      <c r="D83" s="16"/>
      <c r="E83" s="15" t="s">
        <v>48</v>
      </c>
      <c r="F83" s="15" t="str">
        <f>IF(OR(F82="",D83=""),"", ROUND(PRODUCT(D83,F82)/100,2))</f>
        <v/>
      </c>
      <c r="G83" s="13" t="str">
        <f>IF(D83="", "Nurodykite taikomą PVM dydį", "")</f>
        <v>Nurodykite taikomą PVM dydį</v>
      </c>
    </row>
    <row r="84" spans="1:9" x14ac:dyDescent="0.25">
      <c r="E84" s="15" t="s">
        <v>49</v>
      </c>
      <c r="F84" s="15">
        <f>IF(ISBLANK(F83), "", ROUND(SUM(F82:F83),2))</f>
        <v>0</v>
      </c>
    </row>
    <row r="88" spans="1:9" x14ac:dyDescent="0.25">
      <c r="A88" s="12" t="s">
        <v>74</v>
      </c>
      <c r="B88" s="12" t="s">
        <v>75</v>
      </c>
    </row>
    <row r="90" spans="1:9" x14ac:dyDescent="0.25">
      <c r="A90" s="12" t="s">
        <v>28</v>
      </c>
    </row>
    <row r="91" spans="1:9" ht="150" x14ac:dyDescent="0.25">
      <c r="A91" s="30" t="s">
        <v>29</v>
      </c>
      <c r="B91" s="30" t="s">
        <v>30</v>
      </c>
      <c r="C91" s="30" t="s">
        <v>31</v>
      </c>
      <c r="D91" s="30" t="s">
        <v>32</v>
      </c>
      <c r="E91" s="30" t="s">
        <v>33</v>
      </c>
      <c r="F91" s="30" t="s">
        <v>34</v>
      </c>
      <c r="G91" s="30" t="s">
        <v>35</v>
      </c>
      <c r="H91" s="30" t="s">
        <v>36</v>
      </c>
      <c r="I91" s="30" t="s">
        <v>37</v>
      </c>
    </row>
    <row r="92" spans="1:9" x14ac:dyDescent="0.25">
      <c r="A92" s="26" t="s">
        <v>76</v>
      </c>
      <c r="B92" s="26" t="s">
        <v>77</v>
      </c>
      <c r="C92" s="27"/>
      <c r="D92" s="27"/>
      <c r="E92" s="27"/>
      <c r="F92" s="27"/>
      <c r="G92" s="27"/>
      <c r="H92" s="27"/>
      <c r="I92" s="27"/>
    </row>
    <row r="93" spans="1:9" x14ac:dyDescent="0.25">
      <c r="A93" s="27" t="s">
        <v>78</v>
      </c>
      <c r="B93" s="27" t="s">
        <v>77</v>
      </c>
      <c r="C93" s="31">
        <v>150</v>
      </c>
      <c r="D93" s="31" t="s">
        <v>41</v>
      </c>
      <c r="E93" s="28"/>
      <c r="F93" s="27" t="str">
        <f>IF(ISBLANK(E93),"", PRODUCT(C93,E93))</f>
        <v/>
      </c>
      <c r="G93" s="29"/>
      <c r="H93" s="27"/>
      <c r="I93" s="27"/>
    </row>
    <row r="94" spans="1:9" ht="60" x14ac:dyDescent="0.25">
      <c r="A94" s="27" t="s">
        <v>79</v>
      </c>
      <c r="B94" s="27" t="s">
        <v>80</v>
      </c>
      <c r="C94" s="27"/>
      <c r="D94" s="27"/>
      <c r="E94" s="27"/>
      <c r="F94" s="27"/>
      <c r="G94" s="27"/>
      <c r="H94" s="29"/>
      <c r="I94" s="29"/>
    </row>
    <row r="95" spans="1:9" ht="45" x14ac:dyDescent="0.25">
      <c r="A95" s="27" t="s">
        <v>81</v>
      </c>
      <c r="B95" s="27" t="s">
        <v>45</v>
      </c>
      <c r="C95" s="27"/>
      <c r="D95" s="27"/>
      <c r="E95" s="27"/>
      <c r="F95" s="27"/>
      <c r="G95" s="27"/>
      <c r="H95" s="29"/>
      <c r="I95" s="29"/>
    </row>
    <row r="96" spans="1:9" x14ac:dyDescent="0.25">
      <c r="E96" s="15" t="s">
        <v>46</v>
      </c>
      <c r="F96" s="15" t="str">
        <f>IF((COUNT(C93:C95)&lt;&gt;COUNT(F93:F95)),"", ROUND(SUM(F93:F95),2))</f>
        <v/>
      </c>
      <c r="G96" s="13" t="str">
        <f>IF((COUNT(C93:C95)&lt;&gt;COUNT(F93:F95)),"Neužpildytos visų objektų kainos", "")</f>
        <v>Neužpildytos visų objektų kainos</v>
      </c>
    </row>
    <row r="97" spans="1:9" ht="30" x14ac:dyDescent="0.25">
      <c r="C97" s="22" t="s">
        <v>47</v>
      </c>
      <c r="D97" s="16"/>
      <c r="E97" s="15" t="s">
        <v>48</v>
      </c>
      <c r="F97" s="15" t="str">
        <f>IF(OR(F96="",D97=""),"", ROUND(PRODUCT(D97,F96)/100,2))</f>
        <v/>
      </c>
      <c r="G97" s="13" t="str">
        <f>IF(D97="", "Nurodykite taikomą PVM dydį", "")</f>
        <v>Nurodykite taikomą PVM dydį</v>
      </c>
    </row>
    <row r="98" spans="1:9" x14ac:dyDescent="0.25">
      <c r="E98" s="15" t="s">
        <v>49</v>
      </c>
      <c r="F98" s="15">
        <f>IF(ISBLANK(F97), "", ROUND(SUM(F96:F97),2))</f>
        <v>0</v>
      </c>
    </row>
    <row r="102" spans="1:9" x14ac:dyDescent="0.25">
      <c r="A102" s="12" t="s">
        <v>82</v>
      </c>
      <c r="B102" s="12" t="s">
        <v>83</v>
      </c>
    </row>
    <row r="104" spans="1:9" x14ac:dyDescent="0.25">
      <c r="A104" s="12" t="s">
        <v>28</v>
      </c>
    </row>
    <row r="105" spans="1:9" ht="150" x14ac:dyDescent="0.25">
      <c r="A105" s="30" t="s">
        <v>29</v>
      </c>
      <c r="B105" s="30" t="s">
        <v>30</v>
      </c>
      <c r="C105" s="30" t="s">
        <v>31</v>
      </c>
      <c r="D105" s="30" t="s">
        <v>32</v>
      </c>
      <c r="E105" s="30" t="s">
        <v>33</v>
      </c>
      <c r="F105" s="30" t="s">
        <v>34</v>
      </c>
      <c r="G105" s="30" t="s">
        <v>35</v>
      </c>
      <c r="H105" s="30" t="s">
        <v>36</v>
      </c>
      <c r="I105" s="30" t="s">
        <v>37</v>
      </c>
    </row>
    <row r="106" spans="1:9" ht="30" x14ac:dyDescent="0.25">
      <c r="A106" s="26" t="s">
        <v>84</v>
      </c>
      <c r="B106" s="26" t="s">
        <v>85</v>
      </c>
      <c r="C106" s="27"/>
      <c r="D106" s="27"/>
      <c r="E106" s="27"/>
      <c r="F106" s="27"/>
      <c r="G106" s="27"/>
      <c r="H106" s="27"/>
      <c r="I106" s="27"/>
    </row>
    <row r="107" spans="1:9" ht="30" x14ac:dyDescent="0.25">
      <c r="A107" s="27" t="s">
        <v>86</v>
      </c>
      <c r="B107" s="27" t="s">
        <v>85</v>
      </c>
      <c r="C107" s="31">
        <v>15</v>
      </c>
      <c r="D107" s="31" t="s">
        <v>41</v>
      </c>
      <c r="E107" s="28"/>
      <c r="F107" s="27" t="str">
        <f>IF(ISBLANK(E107),"", PRODUCT(C107,E107))</f>
        <v/>
      </c>
      <c r="G107" s="29"/>
      <c r="H107" s="27"/>
      <c r="I107" s="27"/>
    </row>
    <row r="108" spans="1:9" ht="45" x14ac:dyDescent="0.25">
      <c r="A108" s="27" t="s">
        <v>87</v>
      </c>
      <c r="B108" s="27" t="s">
        <v>88</v>
      </c>
      <c r="C108" s="27"/>
      <c r="D108" s="27"/>
      <c r="E108" s="27"/>
      <c r="F108" s="27"/>
      <c r="G108" s="27"/>
      <c r="H108" s="29"/>
      <c r="I108" s="29"/>
    </row>
    <row r="109" spans="1:9" ht="45" x14ac:dyDescent="0.25">
      <c r="A109" s="27" t="s">
        <v>89</v>
      </c>
      <c r="B109" s="27" t="s">
        <v>45</v>
      </c>
      <c r="C109" s="27"/>
      <c r="D109" s="27"/>
      <c r="E109" s="27"/>
      <c r="F109" s="27"/>
      <c r="G109" s="27"/>
      <c r="H109" s="29"/>
      <c r="I109" s="29"/>
    </row>
    <row r="110" spans="1:9" x14ac:dyDescent="0.25">
      <c r="E110" s="15" t="s">
        <v>46</v>
      </c>
      <c r="F110" s="15" t="str">
        <f>IF((COUNT(C107:C109)&lt;&gt;COUNT(F107:F109)),"", ROUND(SUM(F107:F109),2))</f>
        <v/>
      </c>
      <c r="G110" s="13" t="str">
        <f>IF((COUNT(C107:C109)&lt;&gt;COUNT(F107:F109)),"Neužpildytos visų objektų kainos", "")</f>
        <v>Neužpildytos visų objektų kainos</v>
      </c>
    </row>
    <row r="111" spans="1:9" ht="30" x14ac:dyDescent="0.25">
      <c r="C111" s="22" t="s">
        <v>47</v>
      </c>
      <c r="D111" s="16"/>
      <c r="E111" s="15" t="s">
        <v>48</v>
      </c>
      <c r="F111" s="15" t="str">
        <f>IF(OR(F110="",D111=""),"", ROUND(PRODUCT(D111,F110)/100,2))</f>
        <v/>
      </c>
      <c r="G111" s="13" t="str">
        <f>IF(D111="", "Nurodykite taikomą PVM dydį", "")</f>
        <v>Nurodykite taikomą PVM dydį</v>
      </c>
    </row>
    <row r="112" spans="1:9" x14ac:dyDescent="0.25">
      <c r="E112" s="15" t="s">
        <v>49</v>
      </c>
      <c r="F112" s="15">
        <f>IF(ISBLANK(F111), "", ROUND(SUM(F110:F111),2))</f>
        <v>0</v>
      </c>
    </row>
    <row r="116" spans="1:9" x14ac:dyDescent="0.25">
      <c r="A116" s="12" t="s">
        <v>90</v>
      </c>
      <c r="B116" s="12" t="s">
        <v>91</v>
      </c>
    </row>
    <row r="118" spans="1:9" x14ac:dyDescent="0.25">
      <c r="A118" s="12" t="s">
        <v>28</v>
      </c>
    </row>
    <row r="119" spans="1:9" ht="150" x14ac:dyDescent="0.25">
      <c r="A119" s="30" t="s">
        <v>29</v>
      </c>
      <c r="B119" s="30" t="s">
        <v>30</v>
      </c>
      <c r="C119" s="30" t="s">
        <v>31</v>
      </c>
      <c r="D119" s="30" t="s">
        <v>32</v>
      </c>
      <c r="E119" s="30" t="s">
        <v>33</v>
      </c>
      <c r="F119" s="30" t="s">
        <v>34</v>
      </c>
      <c r="G119" s="30" t="s">
        <v>35</v>
      </c>
      <c r="H119" s="30" t="s">
        <v>36</v>
      </c>
      <c r="I119" s="30" t="s">
        <v>37</v>
      </c>
    </row>
    <row r="120" spans="1:9" x14ac:dyDescent="0.25">
      <c r="A120" s="26" t="s">
        <v>92</v>
      </c>
      <c r="B120" s="26" t="s">
        <v>93</v>
      </c>
      <c r="C120" s="27"/>
      <c r="D120" s="27"/>
      <c r="E120" s="27"/>
      <c r="F120" s="27"/>
      <c r="G120" s="27"/>
      <c r="H120" s="27"/>
      <c r="I120" s="27"/>
    </row>
    <row r="121" spans="1:9" x14ac:dyDescent="0.25">
      <c r="A121" s="27" t="s">
        <v>94</v>
      </c>
      <c r="B121" s="27" t="s">
        <v>93</v>
      </c>
      <c r="C121" s="31">
        <v>60</v>
      </c>
      <c r="D121" s="31" t="s">
        <v>41</v>
      </c>
      <c r="E121" s="28"/>
      <c r="F121" s="27" t="str">
        <f>IF(ISBLANK(E121),"", PRODUCT(C121,E121))</f>
        <v/>
      </c>
      <c r="G121" s="29"/>
      <c r="H121" s="27"/>
      <c r="I121" s="27"/>
    </row>
    <row r="122" spans="1:9" ht="195" x14ac:dyDescent="0.25">
      <c r="A122" s="27" t="s">
        <v>95</v>
      </c>
      <c r="B122" s="27" t="s">
        <v>96</v>
      </c>
      <c r="C122" s="27"/>
      <c r="D122" s="27"/>
      <c r="E122" s="27"/>
      <c r="F122" s="27"/>
      <c r="G122" s="27"/>
      <c r="H122" s="29"/>
      <c r="I122" s="29"/>
    </row>
    <row r="123" spans="1:9" ht="45" x14ac:dyDescent="0.25">
      <c r="A123" s="27" t="s">
        <v>97</v>
      </c>
      <c r="B123" s="27" t="s">
        <v>45</v>
      </c>
      <c r="C123" s="27"/>
      <c r="D123" s="27"/>
      <c r="E123" s="27"/>
      <c r="F123" s="27"/>
      <c r="G123" s="27"/>
      <c r="H123" s="29"/>
      <c r="I123" s="29"/>
    </row>
    <row r="124" spans="1:9" x14ac:dyDescent="0.25">
      <c r="E124" s="15" t="s">
        <v>46</v>
      </c>
      <c r="F124" s="15" t="str">
        <f>IF((COUNT(C121:C123)&lt;&gt;COUNT(F121:F123)),"", ROUND(SUM(F121:F123),2))</f>
        <v/>
      </c>
      <c r="G124" s="13" t="str">
        <f>IF((COUNT(C121:C123)&lt;&gt;COUNT(F121:F123)),"Neužpildytos visų objektų kainos", "")</f>
        <v>Neužpildytos visų objektų kainos</v>
      </c>
    </row>
    <row r="125" spans="1:9" ht="30" x14ac:dyDescent="0.25">
      <c r="C125" s="22" t="s">
        <v>47</v>
      </c>
      <c r="D125" s="16"/>
      <c r="E125" s="15" t="s">
        <v>48</v>
      </c>
      <c r="F125" s="15" t="str">
        <f>IF(OR(F124="",D125=""),"", ROUND(PRODUCT(D125,F124)/100,2))</f>
        <v/>
      </c>
      <c r="G125" s="13" t="str">
        <f>IF(D125="", "Nurodykite taikomą PVM dydį", "")</f>
        <v>Nurodykite taikomą PVM dydį</v>
      </c>
    </row>
    <row r="126" spans="1:9" x14ac:dyDescent="0.25">
      <c r="E126" s="15" t="s">
        <v>49</v>
      </c>
      <c r="F126" s="15">
        <f>IF(ISBLANK(F125), "", ROUND(SUM(F124:F125),2))</f>
        <v>0</v>
      </c>
    </row>
    <row r="130" spans="1:9" x14ac:dyDescent="0.25">
      <c r="A130" s="12" t="s">
        <v>98</v>
      </c>
      <c r="B130" s="12" t="s">
        <v>99</v>
      </c>
    </row>
    <row r="132" spans="1:9" x14ac:dyDescent="0.25">
      <c r="A132" s="12" t="s">
        <v>28</v>
      </c>
    </row>
    <row r="133" spans="1:9" ht="150" x14ac:dyDescent="0.25">
      <c r="A133" s="30" t="s">
        <v>29</v>
      </c>
      <c r="B133" s="30" t="s">
        <v>30</v>
      </c>
      <c r="C133" s="30" t="s">
        <v>31</v>
      </c>
      <c r="D133" s="30" t="s">
        <v>32</v>
      </c>
      <c r="E133" s="30" t="s">
        <v>33</v>
      </c>
      <c r="F133" s="30" t="s">
        <v>34</v>
      </c>
      <c r="G133" s="30" t="s">
        <v>35</v>
      </c>
      <c r="H133" s="30" t="s">
        <v>36</v>
      </c>
      <c r="I133" s="30" t="s">
        <v>37</v>
      </c>
    </row>
    <row r="134" spans="1:9" ht="30" x14ac:dyDescent="0.25">
      <c r="A134" s="22" t="s">
        <v>100</v>
      </c>
      <c r="B134" s="22" t="s">
        <v>101</v>
      </c>
      <c r="C134" s="23"/>
      <c r="D134" s="23"/>
      <c r="E134" s="23"/>
      <c r="F134" s="23"/>
      <c r="G134" s="23"/>
      <c r="H134" s="23"/>
      <c r="I134" s="23"/>
    </row>
    <row r="135" spans="1:9" ht="240" x14ac:dyDescent="0.25">
      <c r="A135" s="23" t="s">
        <v>102</v>
      </c>
      <c r="B135" s="23" t="s">
        <v>101</v>
      </c>
      <c r="C135" s="32">
        <v>900</v>
      </c>
      <c r="D135" s="32" t="s">
        <v>41</v>
      </c>
      <c r="E135" s="24">
        <v>118</v>
      </c>
      <c r="F135" s="23">
        <f>IF(ISBLANK(E135),"", PRODUCT(C135,E135))</f>
        <v>106200</v>
      </c>
      <c r="G135" s="35" t="s">
        <v>162</v>
      </c>
      <c r="H135" s="23"/>
      <c r="I135" s="23"/>
    </row>
    <row r="136" spans="1:9" ht="120" x14ac:dyDescent="0.25">
      <c r="A136" s="23" t="s">
        <v>103</v>
      </c>
      <c r="B136" s="23" t="s">
        <v>104</v>
      </c>
      <c r="C136" s="23"/>
      <c r="D136" s="23"/>
      <c r="E136" s="23"/>
      <c r="F136" s="23"/>
      <c r="G136" s="23"/>
      <c r="H136" s="35" t="s">
        <v>163</v>
      </c>
      <c r="I136" s="35" t="s">
        <v>164</v>
      </c>
    </row>
    <row r="137" spans="1:9" ht="45" x14ac:dyDescent="0.25">
      <c r="A137" s="23" t="s">
        <v>105</v>
      </c>
      <c r="B137" s="23" t="s">
        <v>45</v>
      </c>
      <c r="C137" s="23"/>
      <c r="D137" s="23"/>
      <c r="E137" s="23"/>
      <c r="F137" s="23"/>
      <c r="G137" s="23"/>
      <c r="H137" s="25"/>
      <c r="I137" s="25"/>
    </row>
    <row r="138" spans="1:9" x14ac:dyDescent="0.25">
      <c r="E138" s="15" t="s">
        <v>46</v>
      </c>
      <c r="F138" s="15">
        <f>IF((COUNT(C135:C137)&lt;&gt;COUNT(F135:F137)),"", ROUND(SUM(F135:F137),2))</f>
        <v>106200</v>
      </c>
      <c r="G138" s="13" t="str">
        <f>IF((COUNT(C135:C137)&lt;&gt;COUNT(F135:F137)),"Neužpildytos visų objektų kainos", "")</f>
        <v/>
      </c>
    </row>
    <row r="139" spans="1:9" ht="30" x14ac:dyDescent="0.25">
      <c r="C139" s="22" t="s">
        <v>47</v>
      </c>
      <c r="D139" s="16">
        <v>5</v>
      </c>
      <c r="E139" s="15" t="s">
        <v>48</v>
      </c>
      <c r="F139" s="15">
        <f>IF(OR(F138="",D139=""),"", ROUND(PRODUCT(D139,F138)/100,2))</f>
        <v>5310</v>
      </c>
      <c r="G139" s="13" t="str">
        <f>IF(D139="", "Nurodykite taikomą PVM dydį", "")</f>
        <v/>
      </c>
    </row>
    <row r="140" spans="1:9" x14ac:dyDescent="0.25">
      <c r="E140" s="15" t="s">
        <v>49</v>
      </c>
      <c r="F140" s="15">
        <f>IF(ISBLANK(F139), "", ROUND(SUM(F138:F139),2))</f>
        <v>111510</v>
      </c>
    </row>
    <row r="144" spans="1:9" x14ac:dyDescent="0.25">
      <c r="A144" s="12" t="s">
        <v>106</v>
      </c>
      <c r="B144" s="12" t="s">
        <v>107</v>
      </c>
    </row>
    <row r="146" spans="1:9" x14ac:dyDescent="0.25">
      <c r="A146" s="12" t="s">
        <v>28</v>
      </c>
    </row>
    <row r="147" spans="1:9" ht="150" x14ac:dyDescent="0.25">
      <c r="A147" s="33" t="s">
        <v>29</v>
      </c>
      <c r="B147" s="33" t="s">
        <v>30</v>
      </c>
      <c r="C147" s="33" t="s">
        <v>31</v>
      </c>
      <c r="D147" s="33" t="s">
        <v>32</v>
      </c>
      <c r="E147" s="33" t="s">
        <v>33</v>
      </c>
      <c r="F147" s="33" t="s">
        <v>34</v>
      </c>
      <c r="G147" s="33" t="s">
        <v>35</v>
      </c>
      <c r="H147" s="33" t="s">
        <v>36</v>
      </c>
      <c r="I147" s="33" t="s">
        <v>37</v>
      </c>
    </row>
    <row r="148" spans="1:9" x14ac:dyDescent="0.25">
      <c r="A148" s="22" t="s">
        <v>108</v>
      </c>
      <c r="B148" s="22" t="s">
        <v>109</v>
      </c>
      <c r="C148" s="23"/>
      <c r="D148" s="23"/>
      <c r="E148" s="23"/>
      <c r="F148" s="23"/>
      <c r="G148" s="23"/>
      <c r="H148" s="23"/>
      <c r="I148" s="23"/>
    </row>
    <row r="149" spans="1:9" ht="120" x14ac:dyDescent="0.25">
      <c r="A149" s="23" t="s">
        <v>110</v>
      </c>
      <c r="B149" s="23" t="s">
        <v>109</v>
      </c>
      <c r="C149" s="32">
        <v>450</v>
      </c>
      <c r="D149" s="32" t="s">
        <v>41</v>
      </c>
      <c r="E149" s="24">
        <v>118</v>
      </c>
      <c r="F149" s="23">
        <f>IF(ISBLANK(E149),"", PRODUCT(C149,E149))</f>
        <v>53100</v>
      </c>
      <c r="G149" s="35" t="s">
        <v>166</v>
      </c>
      <c r="H149" s="23"/>
      <c r="I149" s="23"/>
    </row>
    <row r="150" spans="1:9" ht="120" x14ac:dyDescent="0.25">
      <c r="A150" s="23" t="s">
        <v>111</v>
      </c>
      <c r="B150" s="23" t="s">
        <v>112</v>
      </c>
      <c r="C150" s="23"/>
      <c r="D150" s="23"/>
      <c r="E150" s="23"/>
      <c r="F150" s="23"/>
      <c r="G150" s="23"/>
      <c r="H150" s="35" t="s">
        <v>165</v>
      </c>
      <c r="I150" s="35" t="s">
        <v>167</v>
      </c>
    </row>
    <row r="151" spans="1:9" ht="45" x14ac:dyDescent="0.25">
      <c r="A151" s="23" t="s">
        <v>113</v>
      </c>
      <c r="B151" s="23" t="s">
        <v>45</v>
      </c>
      <c r="C151" s="23"/>
      <c r="D151" s="23"/>
      <c r="E151" s="23"/>
      <c r="F151" s="23"/>
      <c r="G151" s="23"/>
      <c r="H151" s="25"/>
      <c r="I151" s="25"/>
    </row>
    <row r="152" spans="1:9" x14ac:dyDescent="0.25">
      <c r="E152" s="15" t="s">
        <v>46</v>
      </c>
      <c r="F152" s="15">
        <f>IF((COUNT(C149:C151)&lt;&gt;COUNT(F149:F151)),"", ROUND(SUM(F149:F151),2))</f>
        <v>53100</v>
      </c>
      <c r="G152" s="13" t="str">
        <f>IF((COUNT(C149:C151)&lt;&gt;COUNT(F149:F151)),"Neužpildytos visų objektų kainos", "")</f>
        <v/>
      </c>
    </row>
    <row r="153" spans="1:9" ht="30" x14ac:dyDescent="0.25">
      <c r="C153" s="22" t="s">
        <v>47</v>
      </c>
      <c r="D153" s="16">
        <v>5</v>
      </c>
      <c r="E153" s="15" t="s">
        <v>48</v>
      </c>
      <c r="F153" s="15">
        <f>IF(OR(F152="",D153=""),"", ROUND(PRODUCT(D153,F152)/100,2))</f>
        <v>2655</v>
      </c>
      <c r="G153" s="13" t="str">
        <f>IF(D153="", "Nurodykite taikomą PVM dydį", "")</f>
        <v/>
      </c>
    </row>
    <row r="154" spans="1:9" x14ac:dyDescent="0.25">
      <c r="E154" s="15" t="s">
        <v>49</v>
      </c>
      <c r="F154" s="15">
        <f>IF(ISBLANK(F153), "", ROUND(SUM(F152:F153),2))</f>
        <v>55755</v>
      </c>
    </row>
    <row r="158" spans="1:9" x14ac:dyDescent="0.25">
      <c r="A158" s="12" t="s">
        <v>114</v>
      </c>
      <c r="B158" s="12" t="s">
        <v>115</v>
      </c>
    </row>
    <row r="160" spans="1:9" x14ac:dyDescent="0.25">
      <c r="A160" s="12" t="s">
        <v>28</v>
      </c>
    </row>
    <row r="161" spans="1:9" ht="150" x14ac:dyDescent="0.25">
      <c r="A161" s="30" t="s">
        <v>29</v>
      </c>
      <c r="B161" s="30" t="s">
        <v>30</v>
      </c>
      <c r="C161" s="30" t="s">
        <v>31</v>
      </c>
      <c r="D161" s="30" t="s">
        <v>32</v>
      </c>
      <c r="E161" s="30" t="s">
        <v>33</v>
      </c>
      <c r="F161" s="30" t="s">
        <v>34</v>
      </c>
      <c r="G161" s="30" t="s">
        <v>35</v>
      </c>
      <c r="H161" s="30" t="s">
        <v>36</v>
      </c>
      <c r="I161" s="30" t="s">
        <v>37</v>
      </c>
    </row>
    <row r="162" spans="1:9" ht="30" x14ac:dyDescent="0.25">
      <c r="A162" s="26" t="s">
        <v>116</v>
      </c>
      <c r="B162" s="26" t="s">
        <v>117</v>
      </c>
      <c r="C162" s="27"/>
      <c r="D162" s="27"/>
      <c r="E162" s="27"/>
      <c r="F162" s="27"/>
      <c r="G162" s="27"/>
      <c r="H162" s="27"/>
      <c r="I162" s="27"/>
    </row>
    <row r="163" spans="1:9" ht="120" x14ac:dyDescent="0.25">
      <c r="A163" s="27" t="s">
        <v>118</v>
      </c>
      <c r="B163" s="27" t="s">
        <v>117</v>
      </c>
      <c r="C163" s="31">
        <v>900</v>
      </c>
      <c r="D163" s="31" t="s">
        <v>41</v>
      </c>
      <c r="E163" s="28">
        <v>110</v>
      </c>
      <c r="F163" s="27">
        <f>IF(ISBLANK(E163),"", PRODUCT(C163,E163))</f>
        <v>99000</v>
      </c>
      <c r="G163" s="34" t="s">
        <v>168</v>
      </c>
      <c r="H163" s="27"/>
      <c r="I163" s="27"/>
    </row>
    <row r="164" spans="1:9" ht="90" x14ac:dyDescent="0.25">
      <c r="A164" s="27" t="s">
        <v>119</v>
      </c>
      <c r="B164" s="27" t="s">
        <v>120</v>
      </c>
      <c r="C164" s="27"/>
      <c r="D164" s="27"/>
      <c r="E164" s="27"/>
      <c r="F164" s="27"/>
      <c r="G164" s="27"/>
      <c r="H164" s="34" t="s">
        <v>120</v>
      </c>
      <c r="I164" s="34" t="s">
        <v>169</v>
      </c>
    </row>
    <row r="165" spans="1:9" ht="45" x14ac:dyDescent="0.25">
      <c r="A165" s="27" t="s">
        <v>121</v>
      </c>
      <c r="B165" s="27" t="s">
        <v>45</v>
      </c>
      <c r="C165" s="27"/>
      <c r="D165" s="27"/>
      <c r="E165" s="27"/>
      <c r="F165" s="27"/>
      <c r="G165" s="27"/>
      <c r="H165" s="29"/>
      <c r="I165" s="29"/>
    </row>
    <row r="166" spans="1:9" x14ac:dyDescent="0.25">
      <c r="E166" s="15" t="s">
        <v>46</v>
      </c>
      <c r="F166" s="15">
        <f>IF((COUNT(C163:C165)&lt;&gt;COUNT(F163:F165)),"", ROUND(SUM(F163:F165),2))</f>
        <v>99000</v>
      </c>
      <c r="G166" s="13" t="str">
        <f>IF((COUNT(C163:C165)&lt;&gt;COUNT(F163:F165)),"Neužpildytos visų objektų kainos", "")</f>
        <v/>
      </c>
    </row>
    <row r="167" spans="1:9" ht="30" x14ac:dyDescent="0.25">
      <c r="C167" s="22" t="s">
        <v>47</v>
      </c>
      <c r="D167" s="16">
        <v>5</v>
      </c>
      <c r="E167" s="15" t="s">
        <v>48</v>
      </c>
      <c r="F167" s="15">
        <f>IF(OR(F166="",D167=""),"", ROUND(PRODUCT(D167,F166)/100,2))</f>
        <v>4950</v>
      </c>
      <c r="G167" s="13" t="str">
        <f>IF(D167="", "Nurodykite taikomą PVM dydį", "")</f>
        <v/>
      </c>
    </row>
    <row r="168" spans="1:9" x14ac:dyDescent="0.25">
      <c r="E168" s="15" t="s">
        <v>49</v>
      </c>
      <c r="F168" s="15">
        <f>IF(ISBLANK(F167), "", ROUND(SUM(F166:F167),2))</f>
        <v>103950</v>
      </c>
    </row>
    <row r="172" spans="1:9" x14ac:dyDescent="0.25">
      <c r="A172" s="12" t="s">
        <v>122</v>
      </c>
      <c r="B172" s="12" t="s">
        <v>123</v>
      </c>
    </row>
    <row r="174" spans="1:9" x14ac:dyDescent="0.25">
      <c r="A174" s="12" t="s">
        <v>28</v>
      </c>
    </row>
    <row r="175" spans="1:9" ht="150" x14ac:dyDescent="0.25">
      <c r="A175" s="30" t="s">
        <v>29</v>
      </c>
      <c r="B175" s="30" t="s">
        <v>30</v>
      </c>
      <c r="C175" s="30" t="s">
        <v>31</v>
      </c>
      <c r="D175" s="30" t="s">
        <v>32</v>
      </c>
      <c r="E175" s="30" t="s">
        <v>33</v>
      </c>
      <c r="F175" s="30" t="s">
        <v>34</v>
      </c>
      <c r="G175" s="30" t="s">
        <v>35</v>
      </c>
      <c r="H175" s="30" t="s">
        <v>36</v>
      </c>
      <c r="I175" s="30" t="s">
        <v>37</v>
      </c>
    </row>
    <row r="176" spans="1:9" ht="30" x14ac:dyDescent="0.25">
      <c r="A176" s="26" t="s">
        <v>124</v>
      </c>
      <c r="B176" s="26" t="s">
        <v>125</v>
      </c>
      <c r="C176" s="27"/>
      <c r="D176" s="27"/>
      <c r="E176" s="27"/>
      <c r="F176" s="27"/>
      <c r="G176" s="27"/>
      <c r="H176" s="27"/>
      <c r="I176" s="27"/>
    </row>
    <row r="177" spans="1:9" ht="45" x14ac:dyDescent="0.25">
      <c r="A177" s="27" t="s">
        <v>126</v>
      </c>
      <c r="B177" s="27" t="s">
        <v>125</v>
      </c>
      <c r="C177" s="31">
        <v>900</v>
      </c>
      <c r="D177" s="31" t="s">
        <v>41</v>
      </c>
      <c r="E177" s="28">
        <v>65.400000000000006</v>
      </c>
      <c r="F177" s="27">
        <f>IF(ISBLANK(E177),"", PRODUCT(C177,E177))</f>
        <v>58860.000000000007</v>
      </c>
      <c r="G177" s="34" t="s">
        <v>172</v>
      </c>
      <c r="H177" s="27"/>
      <c r="I177" s="27"/>
    </row>
    <row r="178" spans="1:9" ht="75" x14ac:dyDescent="0.25">
      <c r="A178" s="27" t="s">
        <v>127</v>
      </c>
      <c r="B178" s="27" t="s">
        <v>128</v>
      </c>
      <c r="C178" s="27"/>
      <c r="D178" s="27"/>
      <c r="E178" s="27"/>
      <c r="F178" s="27"/>
      <c r="G178" s="27"/>
      <c r="H178" s="34" t="s">
        <v>171</v>
      </c>
      <c r="I178" s="34" t="s">
        <v>170</v>
      </c>
    </row>
    <row r="179" spans="1:9" ht="45" x14ac:dyDescent="0.25">
      <c r="A179" s="27" t="s">
        <v>129</v>
      </c>
      <c r="B179" s="27" t="s">
        <v>45</v>
      </c>
      <c r="C179" s="27"/>
      <c r="D179" s="27"/>
      <c r="E179" s="27"/>
      <c r="F179" s="27"/>
      <c r="G179" s="27"/>
      <c r="H179" s="29"/>
      <c r="I179" s="29"/>
    </row>
    <row r="180" spans="1:9" x14ac:dyDescent="0.25">
      <c r="E180" s="15" t="s">
        <v>46</v>
      </c>
      <c r="F180" s="15">
        <f>IF((COUNT(C177:C179)&lt;&gt;COUNT(F177:F179)),"", ROUND(SUM(F177:F179),2))</f>
        <v>58860</v>
      </c>
      <c r="G180" s="13" t="str">
        <f>IF((COUNT(C177:C179)&lt;&gt;COUNT(F177:F179)),"Neužpildytos visų objektų kainos", "")</f>
        <v/>
      </c>
    </row>
    <row r="181" spans="1:9" ht="30" x14ac:dyDescent="0.25">
      <c r="C181" s="22" t="s">
        <v>47</v>
      </c>
      <c r="D181" s="16">
        <v>5</v>
      </c>
      <c r="E181" s="15" t="s">
        <v>48</v>
      </c>
      <c r="F181" s="15">
        <f>IF(OR(F180="",D181=""),"", ROUND(PRODUCT(D181,F180)/100,2))</f>
        <v>2943</v>
      </c>
      <c r="G181" s="13" t="str">
        <f>IF(D181="", "Nurodykite taikomą PVM dydį", "")</f>
        <v/>
      </c>
    </row>
    <row r="182" spans="1:9" x14ac:dyDescent="0.25">
      <c r="E182" s="15" t="s">
        <v>49</v>
      </c>
      <c r="F182" s="15">
        <f>IF(ISBLANK(F181), "", ROUND(SUM(F180:F181),2))</f>
        <v>61803</v>
      </c>
    </row>
    <row r="186" spans="1:9" x14ac:dyDescent="0.25">
      <c r="A186" s="12" t="s">
        <v>130</v>
      </c>
      <c r="B186" s="12" t="s">
        <v>131</v>
      </c>
    </row>
    <row r="188" spans="1:9" x14ac:dyDescent="0.25">
      <c r="A188" s="12" t="s">
        <v>28</v>
      </c>
    </row>
    <row r="189" spans="1:9" ht="150" x14ac:dyDescent="0.25">
      <c r="A189" s="30" t="s">
        <v>29</v>
      </c>
      <c r="B189" s="30" t="s">
        <v>30</v>
      </c>
      <c r="C189" s="30" t="s">
        <v>31</v>
      </c>
      <c r="D189" s="30" t="s">
        <v>32</v>
      </c>
      <c r="E189" s="30" t="s">
        <v>33</v>
      </c>
      <c r="F189" s="30" t="s">
        <v>34</v>
      </c>
      <c r="G189" s="30" t="s">
        <v>35</v>
      </c>
      <c r="H189" s="30" t="s">
        <v>36</v>
      </c>
      <c r="I189" s="30" t="s">
        <v>37</v>
      </c>
    </row>
    <row r="190" spans="1:9" ht="30" x14ac:dyDescent="0.25">
      <c r="A190" s="26" t="s">
        <v>132</v>
      </c>
      <c r="B190" s="26" t="s">
        <v>133</v>
      </c>
      <c r="C190" s="27"/>
      <c r="D190" s="27"/>
      <c r="E190" s="27"/>
      <c r="F190" s="27"/>
      <c r="G190" s="27"/>
      <c r="H190" s="27"/>
      <c r="I190" s="27"/>
    </row>
    <row r="191" spans="1:9" ht="30" x14ac:dyDescent="0.25">
      <c r="A191" s="27" t="s">
        <v>134</v>
      </c>
      <c r="B191" s="27" t="s">
        <v>133</v>
      </c>
      <c r="C191" s="31">
        <v>60</v>
      </c>
      <c r="D191" s="31" t="s">
        <v>41</v>
      </c>
      <c r="E191" s="28"/>
      <c r="F191" s="27" t="str">
        <f>IF(ISBLANK(E191),"", PRODUCT(C191,E191))</f>
        <v/>
      </c>
      <c r="G191" s="29"/>
      <c r="H191" s="27"/>
      <c r="I191" s="27"/>
    </row>
    <row r="192" spans="1:9" ht="120" x14ac:dyDescent="0.25">
      <c r="A192" s="27" t="s">
        <v>135</v>
      </c>
      <c r="B192" s="27" t="s">
        <v>136</v>
      </c>
      <c r="C192" s="27"/>
      <c r="D192" s="27"/>
      <c r="E192" s="27"/>
      <c r="F192" s="27"/>
      <c r="G192" s="27"/>
      <c r="H192" s="29"/>
      <c r="I192" s="29"/>
    </row>
    <row r="193" spans="1:9" ht="45" x14ac:dyDescent="0.25">
      <c r="A193" s="27" t="s">
        <v>137</v>
      </c>
      <c r="B193" s="27" t="s">
        <v>45</v>
      </c>
      <c r="C193" s="27"/>
      <c r="D193" s="27"/>
      <c r="E193" s="27"/>
      <c r="F193" s="27"/>
      <c r="G193" s="27"/>
      <c r="H193" s="29"/>
      <c r="I193" s="29"/>
    </row>
    <row r="194" spans="1:9" x14ac:dyDescent="0.25">
      <c r="E194" s="15" t="s">
        <v>46</v>
      </c>
      <c r="F194" s="15" t="str">
        <f>IF((COUNT(C191:C193)&lt;&gt;COUNT(F191:F193)),"", ROUND(SUM(F191:F193),2))</f>
        <v/>
      </c>
      <c r="G194" s="13" t="str">
        <f>IF((COUNT(C191:C193)&lt;&gt;COUNT(F191:F193)),"Neužpildytos visų objektų kainos", "")</f>
        <v>Neužpildytos visų objektų kainos</v>
      </c>
    </row>
    <row r="195" spans="1:9" ht="30" x14ac:dyDescent="0.25">
      <c r="C195" s="22" t="s">
        <v>47</v>
      </c>
      <c r="D195" s="16"/>
      <c r="E195" s="15" t="s">
        <v>48</v>
      </c>
      <c r="F195" s="15" t="str">
        <f>IF(OR(F194="",D195=""),"", ROUND(PRODUCT(D195,F194)/100,2))</f>
        <v/>
      </c>
      <c r="G195" s="13" t="str">
        <f>IF(D195="", "Nurodykite taikomą PVM dydį", "")</f>
        <v>Nurodykite taikomą PVM dydį</v>
      </c>
    </row>
    <row r="196" spans="1:9" x14ac:dyDescent="0.25">
      <c r="E196" s="15" t="s">
        <v>49</v>
      </c>
      <c r="F196" s="15">
        <f>IF(ISBLANK(F195), "", ROUND(SUM(F194:F195),2))</f>
        <v>0</v>
      </c>
    </row>
  </sheetData>
  <sheetProtection algorithmName="SHA-512" hashValue="4Z9wErNdF4FPokefviJKbWyZ2hOClq5TIlGyIFuXmi/wwyK7ikiPUNUFfih+T1D3LcyVhhG6LC7upS08+ioa0w==" saltValue="FjA9NprSaNoqTlFa+hUr3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3" sqref="B43:G4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2" t="s">
        <v>138</v>
      </c>
      <c r="B2" s="37"/>
      <c r="C2" s="37"/>
      <c r="D2" s="37"/>
      <c r="E2" s="37"/>
      <c r="F2" s="37"/>
      <c r="G2" s="37"/>
      <c r="H2" s="37"/>
      <c r="I2" s="37"/>
      <c r="J2" s="37"/>
      <c r="K2" s="37"/>
    </row>
    <row r="3" spans="1:11" x14ac:dyDescent="0.25">
      <c r="A3" s="37"/>
      <c r="B3" s="37"/>
      <c r="C3" s="37"/>
      <c r="D3" s="37"/>
      <c r="E3" s="37"/>
      <c r="F3" s="37"/>
      <c r="G3" s="37"/>
      <c r="H3" s="37"/>
      <c r="I3" s="37"/>
      <c r="J3" s="37"/>
      <c r="K3" s="37"/>
    </row>
    <row r="4" spans="1:11" ht="15.95" customHeight="1" thickBot="1" x14ac:dyDescent="0.3">
      <c r="A4" s="7"/>
      <c r="B4" s="7"/>
      <c r="C4" s="7"/>
      <c r="D4" s="7"/>
      <c r="E4" s="7"/>
      <c r="F4" s="7"/>
      <c r="G4" s="7"/>
      <c r="H4" s="7"/>
      <c r="I4" s="7"/>
      <c r="J4" s="7"/>
    </row>
    <row r="5" spans="1:11" ht="48" customHeight="1" x14ac:dyDescent="0.25">
      <c r="A5" s="73" t="s">
        <v>139</v>
      </c>
      <c r="B5" s="63"/>
      <c r="C5" s="61" t="s">
        <v>140</v>
      </c>
      <c r="D5" s="62"/>
      <c r="E5" s="63"/>
      <c r="F5" s="61" t="s">
        <v>141</v>
      </c>
      <c r="G5" s="62"/>
      <c r="H5" s="63"/>
      <c r="I5" s="61" t="s">
        <v>142</v>
      </c>
      <c r="J5" s="63"/>
      <c r="K5" s="9" t="s">
        <v>143</v>
      </c>
    </row>
    <row r="6" spans="1:11" ht="48.95" customHeight="1" x14ac:dyDescent="0.25">
      <c r="A6" s="55"/>
      <c r="B6" s="42"/>
      <c r="C6" s="56"/>
      <c r="D6" s="54"/>
      <c r="E6" s="42"/>
      <c r="F6" s="56"/>
      <c r="G6" s="54"/>
      <c r="H6" s="42"/>
      <c r="I6" s="56"/>
      <c r="J6" s="42"/>
      <c r="K6" s="17"/>
    </row>
    <row r="7" spans="1:11" ht="48.95" customHeight="1" x14ac:dyDescent="0.25">
      <c r="A7" s="55"/>
      <c r="B7" s="42"/>
      <c r="C7" s="56"/>
      <c r="D7" s="54"/>
      <c r="E7" s="42"/>
      <c r="F7" s="56"/>
      <c r="G7" s="54"/>
      <c r="H7" s="42"/>
      <c r="I7" s="56"/>
      <c r="J7" s="42"/>
      <c r="K7" s="17"/>
    </row>
    <row r="8" spans="1:11" ht="48.95" customHeight="1" x14ac:dyDescent="0.25">
      <c r="A8" s="55"/>
      <c r="B8" s="42"/>
      <c r="C8" s="56"/>
      <c r="D8" s="54"/>
      <c r="E8" s="42"/>
      <c r="F8" s="56"/>
      <c r="G8" s="54"/>
      <c r="H8" s="42"/>
      <c r="I8" s="56"/>
      <c r="J8" s="42"/>
      <c r="K8" s="17"/>
    </row>
    <row r="9" spans="1:11" ht="48.95" customHeight="1" x14ac:dyDescent="0.25">
      <c r="A9" s="55"/>
      <c r="B9" s="42"/>
      <c r="C9" s="56"/>
      <c r="D9" s="54"/>
      <c r="E9" s="42"/>
      <c r="F9" s="56"/>
      <c r="G9" s="54"/>
      <c r="H9" s="42"/>
      <c r="I9" s="56"/>
      <c r="J9" s="42"/>
      <c r="K9" s="17"/>
    </row>
    <row r="10" spans="1:11" ht="48.95" customHeight="1" x14ac:dyDescent="0.25">
      <c r="A10" s="55"/>
      <c r="B10" s="42"/>
      <c r="C10" s="56"/>
      <c r="D10" s="54"/>
      <c r="E10" s="42"/>
      <c r="F10" s="56"/>
      <c r="G10" s="54"/>
      <c r="H10" s="42"/>
      <c r="I10" s="56"/>
      <c r="J10" s="42"/>
      <c r="K10" s="17"/>
    </row>
    <row r="11" spans="1:11" ht="48.95" customHeight="1" x14ac:dyDescent="0.25">
      <c r="A11" s="55"/>
      <c r="B11" s="42"/>
      <c r="C11" s="56"/>
      <c r="D11" s="54"/>
      <c r="E11" s="42"/>
      <c r="F11" s="56"/>
      <c r="G11" s="54"/>
      <c r="H11" s="42"/>
      <c r="I11" s="56"/>
      <c r="J11" s="42"/>
      <c r="K11" s="17"/>
    </row>
    <row r="12" spans="1:11" ht="48.95" customHeight="1" x14ac:dyDescent="0.25">
      <c r="A12" s="55"/>
      <c r="B12" s="42"/>
      <c r="C12" s="56"/>
      <c r="D12" s="54"/>
      <c r="E12" s="42"/>
      <c r="F12" s="56"/>
      <c r="G12" s="54"/>
      <c r="H12" s="42"/>
      <c r="I12" s="56"/>
      <c r="J12" s="42"/>
      <c r="K12" s="17"/>
    </row>
    <row r="13" spans="1:11" ht="48.95" customHeight="1" x14ac:dyDescent="0.25">
      <c r="A13" s="55"/>
      <c r="B13" s="42"/>
      <c r="C13" s="56"/>
      <c r="D13" s="54"/>
      <c r="E13" s="42"/>
      <c r="F13" s="56"/>
      <c r="G13" s="54"/>
      <c r="H13" s="42"/>
      <c r="I13" s="56"/>
      <c r="J13" s="42"/>
      <c r="K13" s="17"/>
    </row>
    <row r="14" spans="1:11" ht="48.95" customHeight="1" x14ac:dyDescent="0.25">
      <c r="A14" s="55"/>
      <c r="B14" s="42"/>
      <c r="C14" s="56"/>
      <c r="D14" s="54"/>
      <c r="E14" s="42"/>
      <c r="F14" s="56"/>
      <c r="G14" s="54"/>
      <c r="H14" s="42"/>
      <c r="I14" s="56"/>
      <c r="J14" s="42"/>
      <c r="K14" s="17"/>
    </row>
    <row r="15" spans="1:11" ht="48" customHeight="1" thickBot="1" x14ac:dyDescent="0.3">
      <c r="A15" s="78"/>
      <c r="B15" s="67"/>
      <c r="C15" s="72"/>
      <c r="D15" s="66"/>
      <c r="E15" s="67"/>
      <c r="F15" s="72"/>
      <c r="G15" s="66"/>
      <c r="H15" s="67"/>
      <c r="I15" s="72"/>
      <c r="J15" s="67"/>
      <c r="K15" s="18"/>
    </row>
    <row r="16" spans="1:11" ht="18.95" customHeight="1" x14ac:dyDescent="0.25">
      <c r="A16" s="10"/>
      <c r="B16" s="10"/>
      <c r="C16" s="10"/>
      <c r="D16" s="10"/>
      <c r="E16" s="10"/>
      <c r="F16" s="10"/>
      <c r="G16" s="10"/>
      <c r="H16" s="10"/>
      <c r="I16" s="10"/>
      <c r="J16" s="10"/>
      <c r="K16" s="11"/>
    </row>
    <row r="17" spans="1:11" ht="48.95" customHeight="1" x14ac:dyDescent="0.25">
      <c r="A17" s="75" t="s">
        <v>144</v>
      </c>
      <c r="B17" s="37"/>
      <c r="C17" s="37"/>
      <c r="D17" s="37"/>
      <c r="E17" s="37"/>
      <c r="F17" s="37"/>
      <c r="G17" s="37"/>
      <c r="H17" s="37"/>
      <c r="I17" s="37"/>
      <c r="J17" s="37"/>
      <c r="K17" s="37"/>
    </row>
    <row r="18" spans="1:11" ht="15.95" customHeight="1" thickBot="1" x14ac:dyDescent="0.3">
      <c r="A18" s="10"/>
      <c r="B18" s="10"/>
      <c r="C18" s="10"/>
      <c r="D18" s="10"/>
      <c r="E18" s="10"/>
      <c r="F18" s="10"/>
      <c r="G18" s="10"/>
      <c r="H18" s="10"/>
      <c r="I18" s="10"/>
      <c r="J18" s="10"/>
      <c r="K18" s="11"/>
    </row>
    <row r="19" spans="1:11" ht="48.95" customHeight="1" x14ac:dyDescent="0.25">
      <c r="A19" s="73" t="s">
        <v>30</v>
      </c>
      <c r="B19" s="63"/>
      <c r="C19" s="61" t="s">
        <v>140</v>
      </c>
      <c r="D19" s="62"/>
      <c r="E19" s="63"/>
      <c r="F19" s="61" t="s">
        <v>145</v>
      </c>
      <c r="G19" s="62"/>
      <c r="H19" s="63"/>
      <c r="I19" s="76" t="s">
        <v>142</v>
      </c>
      <c r="J19" s="77"/>
      <c r="K19" s="11"/>
    </row>
    <row r="20" spans="1:11" ht="48.95" customHeight="1" x14ac:dyDescent="0.25">
      <c r="A20" s="55"/>
      <c r="B20" s="42"/>
      <c r="C20" s="56"/>
      <c r="D20" s="54"/>
      <c r="E20" s="42"/>
      <c r="F20" s="56"/>
      <c r="G20" s="54"/>
      <c r="H20" s="42"/>
      <c r="I20" s="60"/>
      <c r="J20" s="59"/>
      <c r="K20" s="11"/>
    </row>
    <row r="21" spans="1:11" ht="48.95" customHeight="1" x14ac:dyDescent="0.25">
      <c r="A21" s="55"/>
      <c r="B21" s="42"/>
      <c r="C21" s="56"/>
      <c r="D21" s="54"/>
      <c r="E21" s="42"/>
      <c r="F21" s="56"/>
      <c r="G21" s="54"/>
      <c r="H21" s="42"/>
      <c r="I21" s="60"/>
      <c r="J21" s="59"/>
      <c r="K21" s="11"/>
    </row>
    <row r="22" spans="1:11" ht="48.95" customHeight="1" x14ac:dyDescent="0.25">
      <c r="A22" s="55"/>
      <c r="B22" s="42"/>
      <c r="C22" s="56"/>
      <c r="D22" s="54"/>
      <c r="E22" s="42"/>
      <c r="F22" s="56"/>
      <c r="G22" s="54"/>
      <c r="H22" s="42"/>
      <c r="I22" s="60"/>
      <c r="J22" s="59"/>
      <c r="K22" s="11"/>
    </row>
    <row r="23" spans="1:11" ht="48.95" customHeight="1" x14ac:dyDescent="0.25">
      <c r="A23" s="55"/>
      <c r="B23" s="42"/>
      <c r="C23" s="56"/>
      <c r="D23" s="54"/>
      <c r="E23" s="42"/>
      <c r="F23" s="56"/>
      <c r="G23" s="54"/>
      <c r="H23" s="42"/>
      <c r="I23" s="60"/>
      <c r="J23" s="59"/>
      <c r="K23" s="11"/>
    </row>
    <row r="24" spans="1:11" ht="48.95" customHeight="1" x14ac:dyDescent="0.25">
      <c r="A24" s="55"/>
      <c r="B24" s="42"/>
      <c r="C24" s="56"/>
      <c r="D24" s="54"/>
      <c r="E24" s="42"/>
      <c r="F24" s="56"/>
      <c r="G24" s="54"/>
      <c r="H24" s="42"/>
      <c r="I24" s="60"/>
      <c r="J24" s="59"/>
      <c r="K24" s="11"/>
    </row>
    <row r="25" spans="1:11" ht="48.95" customHeight="1" x14ac:dyDescent="0.25">
      <c r="A25" s="55"/>
      <c r="B25" s="42"/>
      <c r="C25" s="56"/>
      <c r="D25" s="54"/>
      <c r="E25" s="42"/>
      <c r="F25" s="56"/>
      <c r="G25" s="54"/>
      <c r="H25" s="42"/>
      <c r="I25" s="60"/>
      <c r="J25" s="59"/>
      <c r="K25" s="11"/>
    </row>
    <row r="26" spans="1:11" ht="48.95" customHeight="1" x14ac:dyDescent="0.25">
      <c r="A26" s="55"/>
      <c r="B26" s="42"/>
      <c r="C26" s="56"/>
      <c r="D26" s="54"/>
      <c r="E26" s="42"/>
      <c r="F26" s="56"/>
      <c r="G26" s="54"/>
      <c r="H26" s="42"/>
      <c r="I26" s="60"/>
      <c r="J26" s="59"/>
      <c r="K26" s="11"/>
    </row>
    <row r="27" spans="1:11" ht="48.95" customHeight="1" x14ac:dyDescent="0.25">
      <c r="A27" s="55"/>
      <c r="B27" s="42"/>
      <c r="C27" s="56"/>
      <c r="D27" s="54"/>
      <c r="E27" s="42"/>
      <c r="F27" s="56"/>
      <c r="G27" s="54"/>
      <c r="H27" s="42"/>
      <c r="I27" s="60"/>
      <c r="J27" s="59"/>
      <c r="K27" s="11"/>
    </row>
    <row r="28" spans="1:11" ht="48.95" customHeight="1" x14ac:dyDescent="0.25">
      <c r="A28" s="55"/>
      <c r="B28" s="42"/>
      <c r="C28" s="56"/>
      <c r="D28" s="54"/>
      <c r="E28" s="42"/>
      <c r="F28" s="56"/>
      <c r="G28" s="54"/>
      <c r="H28" s="42"/>
      <c r="I28" s="60"/>
      <c r="J28" s="59"/>
      <c r="K28" s="11"/>
    </row>
    <row r="29" spans="1:11" ht="48.95" customHeight="1" x14ac:dyDescent="0.25">
      <c r="A29" s="55"/>
      <c r="B29" s="42"/>
      <c r="C29" s="56"/>
      <c r="D29" s="54"/>
      <c r="E29" s="42"/>
      <c r="F29" s="56"/>
      <c r="G29" s="54"/>
      <c r="H29" s="42"/>
      <c r="I29" s="60"/>
      <c r="J29" s="59"/>
      <c r="K29" s="11"/>
    </row>
    <row r="31" spans="1:11" ht="33" customHeight="1" x14ac:dyDescent="0.25">
      <c r="A31" s="64"/>
      <c r="B31" s="37"/>
      <c r="C31" s="37"/>
      <c r="D31" s="37"/>
      <c r="E31" s="37"/>
      <c r="F31" s="37"/>
      <c r="G31" s="37"/>
      <c r="H31" s="37"/>
      <c r="I31" s="37"/>
      <c r="J31" s="37"/>
    </row>
    <row r="33" spans="1:10" ht="15.95" customHeight="1" x14ac:dyDescent="0.25">
      <c r="A33" s="74" t="s">
        <v>146</v>
      </c>
      <c r="B33" s="37"/>
      <c r="C33" s="37"/>
      <c r="D33" s="37"/>
      <c r="E33" s="37"/>
      <c r="F33" s="37"/>
      <c r="G33" s="37"/>
      <c r="H33" s="37"/>
      <c r="I33" s="37"/>
      <c r="J33" s="37"/>
    </row>
    <row r="34" spans="1:10" ht="15.95" customHeight="1" thickBot="1" x14ac:dyDescent="0.3"/>
    <row r="35" spans="1:10" ht="15.95" customHeight="1" x14ac:dyDescent="0.25">
      <c r="A35" s="8" t="s">
        <v>29</v>
      </c>
      <c r="B35" s="79" t="s">
        <v>147</v>
      </c>
      <c r="C35" s="62"/>
      <c r="D35" s="62"/>
      <c r="E35" s="62"/>
      <c r="F35" s="62"/>
      <c r="G35" s="63"/>
      <c r="H35" s="80" t="s">
        <v>148</v>
      </c>
      <c r="I35" s="62"/>
      <c r="J35" s="77"/>
    </row>
    <row r="36" spans="1:10" ht="48" customHeight="1" x14ac:dyDescent="0.25">
      <c r="A36" s="19" t="s">
        <v>149</v>
      </c>
      <c r="B36" s="57" t="s">
        <v>150</v>
      </c>
      <c r="C36" s="54"/>
      <c r="D36" s="54"/>
      <c r="E36" s="54"/>
      <c r="F36" s="54"/>
      <c r="G36" s="42"/>
      <c r="H36" s="58"/>
      <c r="I36" s="54"/>
      <c r="J36" s="59"/>
    </row>
    <row r="37" spans="1:10" ht="48" customHeight="1" x14ac:dyDescent="0.25">
      <c r="A37" s="19" t="s">
        <v>151</v>
      </c>
      <c r="B37" s="57" t="s">
        <v>152</v>
      </c>
      <c r="C37" s="54"/>
      <c r="D37" s="54"/>
      <c r="E37" s="54"/>
      <c r="F37" s="54"/>
      <c r="G37" s="42"/>
      <c r="H37" s="83" t="s">
        <v>186</v>
      </c>
      <c r="I37" s="54"/>
      <c r="J37" s="59"/>
    </row>
    <row r="38" spans="1:10" ht="48" customHeight="1" x14ac:dyDescent="0.25">
      <c r="A38" s="19" t="s">
        <v>153</v>
      </c>
      <c r="B38" s="57" t="s">
        <v>154</v>
      </c>
      <c r="C38" s="54"/>
      <c r="D38" s="54"/>
      <c r="E38" s="54"/>
      <c r="F38" s="54"/>
      <c r="G38" s="42"/>
      <c r="H38" s="58"/>
      <c r="I38" s="54"/>
      <c r="J38" s="59"/>
    </row>
    <row r="39" spans="1:10" ht="48" customHeight="1" x14ac:dyDescent="0.25">
      <c r="A39" s="20">
        <v>4</v>
      </c>
      <c r="B39" s="84" t="s">
        <v>187</v>
      </c>
      <c r="C39" s="54"/>
      <c r="D39" s="54"/>
      <c r="E39" s="54"/>
      <c r="F39" s="54"/>
      <c r="G39" s="42"/>
      <c r="H39" s="83" t="s">
        <v>186</v>
      </c>
      <c r="I39" s="54"/>
      <c r="J39" s="59"/>
    </row>
    <row r="40" spans="1:10" ht="48" customHeight="1" x14ac:dyDescent="0.25">
      <c r="A40" s="20">
        <v>5</v>
      </c>
      <c r="B40" s="84" t="s">
        <v>188</v>
      </c>
      <c r="C40" s="54"/>
      <c r="D40" s="54"/>
      <c r="E40" s="54"/>
      <c r="F40" s="54"/>
      <c r="G40" s="42"/>
      <c r="H40" s="83" t="s">
        <v>186</v>
      </c>
      <c r="I40" s="54"/>
      <c r="J40" s="59"/>
    </row>
    <row r="41" spans="1:10" ht="48" customHeight="1" x14ac:dyDescent="0.25">
      <c r="A41" s="20">
        <v>6</v>
      </c>
      <c r="B41" s="84" t="s">
        <v>189</v>
      </c>
      <c r="C41" s="54"/>
      <c r="D41" s="54"/>
      <c r="E41" s="54"/>
      <c r="F41" s="54"/>
      <c r="G41" s="42"/>
      <c r="H41" s="83" t="s">
        <v>186</v>
      </c>
      <c r="I41" s="54"/>
      <c r="J41" s="59"/>
    </row>
    <row r="42" spans="1:10" ht="48" customHeight="1" x14ac:dyDescent="0.25">
      <c r="A42" s="20">
        <v>7</v>
      </c>
      <c r="B42" s="84" t="s">
        <v>190</v>
      </c>
      <c r="C42" s="54"/>
      <c r="D42" s="54"/>
      <c r="E42" s="54"/>
      <c r="F42" s="54"/>
      <c r="G42" s="42"/>
      <c r="H42" s="83" t="s">
        <v>186</v>
      </c>
      <c r="I42" s="54"/>
      <c r="J42" s="59"/>
    </row>
    <row r="43" spans="1:10" ht="48" customHeight="1" x14ac:dyDescent="0.25">
      <c r="A43" s="20"/>
      <c r="B43" s="53"/>
      <c r="C43" s="54"/>
      <c r="D43" s="54"/>
      <c r="E43" s="54"/>
      <c r="F43" s="54"/>
      <c r="G43" s="42"/>
      <c r="H43" s="58"/>
      <c r="I43" s="54"/>
      <c r="J43" s="59"/>
    </row>
    <row r="44" spans="1:10" ht="48" customHeight="1" x14ac:dyDescent="0.25">
      <c r="A44" s="20"/>
      <c r="B44" s="53"/>
      <c r="C44" s="54"/>
      <c r="D44" s="54"/>
      <c r="E44" s="54"/>
      <c r="F44" s="54"/>
      <c r="G44" s="42"/>
      <c r="H44" s="58"/>
      <c r="I44" s="54"/>
      <c r="J44" s="59"/>
    </row>
    <row r="45" spans="1:10" ht="48" customHeight="1" x14ac:dyDescent="0.25">
      <c r="A45" s="20"/>
      <c r="B45" s="53"/>
      <c r="C45" s="54"/>
      <c r="D45" s="54"/>
      <c r="E45" s="54"/>
      <c r="F45" s="54"/>
      <c r="G45" s="42"/>
      <c r="H45" s="58"/>
      <c r="I45" s="54"/>
      <c r="J45" s="59"/>
    </row>
    <row r="46" spans="1:10" ht="48.95" customHeight="1" thickBot="1" x14ac:dyDescent="0.3">
      <c r="A46" s="21"/>
      <c r="B46" s="65"/>
      <c r="C46" s="66"/>
      <c r="D46" s="66"/>
      <c r="E46" s="66"/>
      <c r="F46" s="66"/>
      <c r="G46" s="67"/>
      <c r="H46" s="68"/>
      <c r="I46" s="69"/>
      <c r="J46" s="70"/>
    </row>
    <row r="48" spans="1:10" ht="102" customHeight="1" x14ac:dyDescent="0.25">
      <c r="A48" s="64" t="s">
        <v>155</v>
      </c>
      <c r="B48" s="37"/>
      <c r="C48" s="37"/>
      <c r="D48" s="37"/>
      <c r="E48" s="37"/>
      <c r="F48" s="37"/>
      <c r="G48" s="37"/>
      <c r="H48" s="37"/>
      <c r="I48" s="37"/>
      <c r="J48" s="37"/>
    </row>
    <row r="51" spans="1:10" x14ac:dyDescent="0.25">
      <c r="A51" s="71" t="s">
        <v>156</v>
      </c>
      <c r="B51" s="37"/>
      <c r="C51" s="37"/>
      <c r="D51" s="37"/>
      <c r="E51" s="82" t="s">
        <v>185</v>
      </c>
      <c r="F51" s="37"/>
      <c r="G51" s="37"/>
      <c r="H51" s="37"/>
      <c r="I51" s="37"/>
      <c r="J51" s="37"/>
    </row>
    <row r="53" spans="1:10" x14ac:dyDescent="0.25">
      <c r="A53" s="71" t="s">
        <v>157</v>
      </c>
      <c r="B53" s="37"/>
      <c r="C53" s="37"/>
      <c r="D53" s="37"/>
      <c r="E53" s="82" t="s">
        <v>180</v>
      </c>
      <c r="F53" s="37"/>
      <c r="G53" s="37"/>
      <c r="H53" s="37"/>
      <c r="I53" s="37"/>
      <c r="J53" s="37"/>
    </row>
    <row r="100" spans="1:1" ht="15.75" x14ac:dyDescent="0.25">
      <c r="A100" t="s">
        <v>158</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Burkovskiene, Egle</cp:lastModifiedBy>
  <dcterms:created xsi:type="dcterms:W3CDTF">2023-04-04T12:16:45Z</dcterms:created>
  <dcterms:modified xsi:type="dcterms:W3CDTF">2025-06-27T08:53:38Z</dcterms:modified>
</cp:coreProperties>
</file>