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2025\1. ATVIRI  TARPTAUTINIAI konkursai\Reagentai histologijai 2189-4\Pasiūlymai\"/>
    </mc:Choice>
  </mc:AlternateContent>
  <xr:revisionPtr revIDLastSave="0" documentId="8_{9C4C9E15-C65B-42EE-B4F3-26506115092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E95" i="1" l="1"/>
  <c r="G633" i="1" l="1"/>
  <c r="F624" i="1"/>
  <c r="G632" i="1" s="1"/>
  <c r="G614" i="1"/>
  <c r="F605" i="1"/>
  <c r="G613" i="1" s="1"/>
  <c r="G595" i="1"/>
  <c r="F585" i="1"/>
  <c r="G594" i="1" s="1"/>
  <c r="G575" i="1"/>
  <c r="F565" i="1"/>
  <c r="G574" i="1" s="1"/>
  <c r="G555" i="1"/>
  <c r="F545" i="1"/>
  <c r="G554" i="1" s="1"/>
  <c r="G535" i="1"/>
  <c r="F526" i="1"/>
  <c r="G534" i="1" s="1"/>
  <c r="G516" i="1"/>
  <c r="F507" i="1"/>
  <c r="G515" i="1" s="1"/>
  <c r="G497" i="1"/>
  <c r="F488" i="1"/>
  <c r="G496" i="1" s="1"/>
  <c r="G478" i="1"/>
  <c r="F468" i="1"/>
  <c r="G477" i="1" s="1"/>
  <c r="G458" i="1"/>
  <c r="F448" i="1"/>
  <c r="G457" i="1" s="1"/>
  <c r="G438" i="1"/>
  <c r="F428" i="1"/>
  <c r="G437" i="1" s="1"/>
  <c r="G418" i="1"/>
  <c r="F409" i="1"/>
  <c r="G417" i="1" s="1"/>
  <c r="G399" i="1"/>
  <c r="F389" i="1"/>
  <c r="G398" i="1" s="1"/>
  <c r="G379" i="1"/>
  <c r="F369" i="1"/>
  <c r="G378" i="1" s="1"/>
  <c r="G359" i="1"/>
  <c r="F349" i="1"/>
  <c r="G358" i="1" s="1"/>
  <c r="G339" i="1"/>
  <c r="F329" i="1"/>
  <c r="G338" i="1" s="1"/>
  <c r="G319" i="1"/>
  <c r="F310" i="1"/>
  <c r="G318" i="1" s="1"/>
  <c r="G300" i="1"/>
  <c r="F290" i="1"/>
  <c r="G299" i="1" s="1"/>
  <c r="G280" i="1"/>
  <c r="F270" i="1"/>
  <c r="G279" i="1" s="1"/>
  <c r="G260" i="1"/>
  <c r="F251" i="1"/>
  <c r="G259" i="1" s="1"/>
  <c r="G241" i="1"/>
  <c r="F231" i="1"/>
  <c r="G240" i="1" s="1"/>
  <c r="G221" i="1"/>
  <c r="F212" i="1"/>
  <c r="G220" i="1" s="1"/>
  <c r="G202" i="1"/>
  <c r="F193" i="1"/>
  <c r="G201" i="1" s="1"/>
  <c r="G183" i="1"/>
  <c r="F173" i="1"/>
  <c r="G182" i="1" s="1"/>
  <c r="G163" i="1"/>
  <c r="F153" i="1"/>
  <c r="G162" i="1" s="1"/>
  <c r="G143" i="1"/>
  <c r="F134" i="1"/>
  <c r="G142" i="1" s="1"/>
  <c r="G124" i="1"/>
  <c r="F115" i="1"/>
  <c r="G123" i="1" s="1"/>
  <c r="G105" i="1"/>
  <c r="F95" i="1"/>
  <c r="G104" i="1" s="1"/>
  <c r="G85" i="1"/>
  <c r="F76" i="1"/>
  <c r="G84" i="1" s="1"/>
  <c r="G66" i="1"/>
  <c r="F57" i="1"/>
  <c r="G65" i="1" s="1"/>
  <c r="G47" i="1"/>
  <c r="F37" i="1"/>
  <c r="G46" i="1" s="1"/>
  <c r="G21" i="1"/>
  <c r="F46" i="1" l="1"/>
  <c r="F47" i="1" s="1"/>
  <c r="F48" i="1" s="1"/>
  <c r="F65" i="1"/>
  <c r="F66" i="1" s="1"/>
  <c r="F67" i="1" s="1"/>
  <c r="F84" i="1"/>
  <c r="F85" i="1" s="1"/>
  <c r="F86" i="1" s="1"/>
  <c r="F104" i="1"/>
  <c r="F105" i="1" s="1"/>
  <c r="F106" i="1" s="1"/>
  <c r="F123" i="1"/>
  <c r="F124" i="1" s="1"/>
  <c r="F125" i="1" s="1"/>
  <c r="F142" i="1"/>
  <c r="F143" i="1" s="1"/>
  <c r="F144" i="1" s="1"/>
  <c r="F162" i="1"/>
  <c r="F163" i="1" s="1"/>
  <c r="F164" i="1" s="1"/>
  <c r="F182" i="1"/>
  <c r="F183" i="1" s="1"/>
  <c r="F184" i="1" s="1"/>
  <c r="F201" i="1"/>
  <c r="F202" i="1" s="1"/>
  <c r="F203" i="1" s="1"/>
  <c r="F220" i="1"/>
  <c r="F221" i="1" s="1"/>
  <c r="F222" i="1" s="1"/>
  <c r="F240" i="1"/>
  <c r="F241" i="1" s="1"/>
  <c r="F242" i="1" s="1"/>
  <c r="F259" i="1"/>
  <c r="F260" i="1" s="1"/>
  <c r="F261" i="1" s="1"/>
  <c r="F279" i="1"/>
  <c r="F280" i="1" s="1"/>
  <c r="F281" i="1" s="1"/>
  <c r="F299" i="1"/>
  <c r="F300" i="1" s="1"/>
  <c r="F301" i="1" s="1"/>
  <c r="F318" i="1"/>
  <c r="F319" i="1" s="1"/>
  <c r="F320" i="1" s="1"/>
  <c r="F338" i="1"/>
  <c r="F339" i="1" s="1"/>
  <c r="F340" i="1" s="1"/>
  <c r="F358" i="1"/>
  <c r="F359" i="1" s="1"/>
  <c r="F360" i="1" s="1"/>
  <c r="F378" i="1"/>
  <c r="F379" i="1" s="1"/>
  <c r="F380" i="1" s="1"/>
  <c r="F398" i="1"/>
  <c r="F399" i="1" s="1"/>
  <c r="F400" i="1" s="1"/>
  <c r="F417" i="1"/>
  <c r="F418" i="1" s="1"/>
  <c r="F419" i="1" s="1"/>
  <c r="F437" i="1"/>
  <c r="F438" i="1" s="1"/>
  <c r="F439" i="1" s="1"/>
  <c r="F457" i="1"/>
  <c r="F458" i="1" s="1"/>
  <c r="F459" i="1" s="1"/>
  <c r="F477" i="1"/>
  <c r="F478" i="1" s="1"/>
  <c r="F479" i="1" s="1"/>
  <c r="F496" i="1"/>
  <c r="F497" i="1" s="1"/>
  <c r="F498" i="1" s="1"/>
  <c r="F515" i="1"/>
  <c r="F516" i="1" s="1"/>
  <c r="F517" i="1" s="1"/>
  <c r="F534" i="1"/>
  <c r="F535" i="1" s="1"/>
  <c r="F536" i="1" s="1"/>
  <c r="F554" i="1"/>
  <c r="F555" i="1" s="1"/>
  <c r="F556" i="1" s="1"/>
  <c r="F574" i="1"/>
  <c r="F575" i="1" s="1"/>
  <c r="F576" i="1" s="1"/>
  <c r="F594" i="1"/>
  <c r="F595" i="1" s="1"/>
  <c r="F596" i="1" s="1"/>
  <c r="F613" i="1"/>
  <c r="F614" i="1" s="1"/>
  <c r="F615" i="1" s="1"/>
  <c r="F632" i="1"/>
  <c r="F633" i="1" s="1"/>
  <c r="F634" i="1" s="1"/>
</calcChain>
</file>

<file path=xl/sharedStrings.xml><?xml version="1.0" encoding="utf-8"?>
<sst xmlns="http://schemas.openxmlformats.org/spreadsheetml/2006/main" count="1222" uniqueCount="519">
  <si>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</si>
  <si>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</si>
  <si>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</si>
  <si>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</si>
  <si>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</si>
  <si>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</si>
  <si>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</si>
  <si>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</si>
  <si>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</si>
  <si>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</si>
  <si>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</si>
  <si>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</si>
  <si>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</si>
  <si>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</si>
  <si>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</si>
  <si>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</si>
  <si>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</si>
  <si>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</si>
  <si>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</si>
  <si>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</si>
  <si>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</si>
  <si>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</si>
  <si>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</si>
  <si>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</si>
  <si>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</si>
  <si>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</si>
  <si>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</si>
  <si>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ANTIKŪNAS CD79A, PARUOŠTAS NAUDOTI</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</si>
  <si>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</si>
  <si>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</si>
  <si>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</si>
  <si>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</si>
  <si>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</si>
  <si>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</si>
  <si>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</si>
  <si>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</si>
  <si>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</si>
  <si>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</si>
  <si>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</si>
  <si>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 Antikūnas CD79a, paruoštas naudoti</t>
  </si>
  <si>
    <t>1.1.</t>
  </si>
  <si>
    <t>testai</t>
  </si>
  <si>
    <t>1.1.1.</t>
  </si>
  <si>
    <t>Taikymas: IHC-P</t>
  </si>
  <si>
    <t>1.1.2.</t>
  </si>
  <si>
    <t>Reaktyvumas: Hu</t>
  </si>
  <si>
    <t>1.1.3.</t>
  </si>
  <si>
    <t>Kilmė: Triušio</t>
  </si>
  <si>
    <t>1.1.4.</t>
  </si>
  <si>
    <t>Tipas: Monokloninis</t>
  </si>
  <si>
    <t>1.1.5.</t>
  </si>
  <si>
    <t>Klonas: SP18</t>
  </si>
  <si>
    <t>1.1.6.</t>
  </si>
  <si>
    <t>Skiedimas: paruoštas naudoti</t>
  </si>
  <si>
    <t>1.1.7.</t>
  </si>
  <si>
    <t>Fasuotė: Ne mažiau nei 50 testų</t>
  </si>
  <si>
    <t>1.1.8.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</si>
  <si>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</si>
  <si>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Suma be PVM</t>
  </si>
  <si>
    <t>Taikomas PVM dydis (%)</t>
  </si>
  <si>
    <t>PVM suma</t>
  </si>
  <si>
    <t>Suma su PVM</t>
  </si>
  <si>
    <t>2. DALIS</t>
  </si>
  <si>
    <t>ANTIKŪNAS CD99, PARUOŠTAS NAUDOTI</t>
  </si>
  <si>
    <t>2.</t>
  </si>
  <si>
    <t>Antikūnas CD99, paruoštas naudoti</t>
  </si>
  <si>
    <t>2.1.</t>
  </si>
  <si>
    <t>2.1.1.</t>
  </si>
  <si>
    <t>2.1.2.</t>
  </si>
  <si>
    <t>2.1.3.</t>
  </si>
  <si>
    <t>Kilmė: Pelės</t>
  </si>
  <si>
    <t>2.1.4.</t>
  </si>
  <si>
    <t>2.1.5.</t>
  </si>
  <si>
    <t>Klonas: O13</t>
  </si>
  <si>
    <t>2.1.6.</t>
  </si>
  <si>
    <t>2.1.7.</t>
  </si>
  <si>
    <t>3. DALIS</t>
  </si>
  <si>
    <t>ANTIKŪNAS PODOPLANIN, PARUOŠTAS NAUDOTI</t>
  </si>
  <si>
    <t>3.</t>
  </si>
  <si>
    <t>Antikūnas Podoplanin, paruoštas naudoti</t>
  </si>
  <si>
    <t>3.1.</t>
  </si>
  <si>
    <t>3.1.1.</t>
  </si>
  <si>
    <t>3.1.2.</t>
  </si>
  <si>
    <t>3.1.3.</t>
  </si>
  <si>
    <t>3.1.4.</t>
  </si>
  <si>
    <t>3.1.5.</t>
  </si>
  <si>
    <t>Klonas: D2-40</t>
  </si>
  <si>
    <t>3.1.6.</t>
  </si>
  <si>
    <t>3.1.7.</t>
  </si>
  <si>
    <t>4. DALIS</t>
  </si>
  <si>
    <t>ANTIKŪNAS BAP-1, PARUOŠTAS NAUDOTI</t>
  </si>
  <si>
    <t>4.</t>
  </si>
  <si>
    <t>Antikūnas BAP-1, paruoštas naudoti</t>
  </si>
  <si>
    <t>4.1.</t>
  </si>
  <si>
    <t>4.1.1.</t>
  </si>
  <si>
    <t>4.1.2.</t>
  </si>
  <si>
    <t>4.1.3.</t>
  </si>
  <si>
    <t>4.1.4.</t>
  </si>
  <si>
    <t>4.1.5.</t>
  </si>
  <si>
    <t>Klonas: C-4</t>
  </si>
  <si>
    <t>4.1.6.</t>
  </si>
  <si>
    <t>4.1.7.</t>
  </si>
  <si>
    <t>4.1.8.</t>
  </si>
  <si>
    <t>5. DALIS</t>
  </si>
  <si>
    <t>ANTIKŪNAS FACTOR VIII, PARUOŠTAS NAUDOJIMUI</t>
  </si>
  <si>
    <t>5.</t>
  </si>
  <si>
    <t>Antikūnas Factor VIII, paruoštas naudojimui</t>
  </si>
  <si>
    <t>5.1.</t>
  </si>
  <si>
    <t>5.1.1.</t>
  </si>
  <si>
    <t>5.1.2.</t>
  </si>
  <si>
    <t>5.1.3.</t>
  </si>
  <si>
    <t>5.1.4.</t>
  </si>
  <si>
    <t>Tipas: Polikloninis</t>
  </si>
  <si>
    <t>5.1.5.</t>
  </si>
  <si>
    <t>Klonas: -</t>
  </si>
  <si>
    <t>5.1.6.</t>
  </si>
  <si>
    <t>Skiedimas: paruoštas naudoti.</t>
  </si>
  <si>
    <t>5.1.7.</t>
  </si>
  <si>
    <t>Fasuotė: Ne mažiau 50 testų</t>
  </si>
  <si>
    <t>6. DALIS</t>
  </si>
  <si>
    <t>ANTIKŪNAS MAMMAGLOBIN, PARUOŠTAS NAUDOJIMUI</t>
  </si>
  <si>
    <t>6.</t>
  </si>
  <si>
    <t>Antikūnas Mammaglobin, paruoštas naudojimui</t>
  </si>
  <si>
    <t>6.1.</t>
  </si>
  <si>
    <t>6.1.1.</t>
  </si>
  <si>
    <t>6.1.2.</t>
  </si>
  <si>
    <t>6.1.3.</t>
  </si>
  <si>
    <t>6.1.4.</t>
  </si>
  <si>
    <t>6.1.5.</t>
  </si>
  <si>
    <t>Klonas: 31A5</t>
  </si>
  <si>
    <t>6.1.6.</t>
  </si>
  <si>
    <t>6.1.7.</t>
  </si>
  <si>
    <t>7. DALIS</t>
  </si>
  <si>
    <t>ANTIKŪNAS SATB2, PARUOŠTAS NAUDOTI</t>
  </si>
  <si>
    <t>7.</t>
  </si>
  <si>
    <t>Antikūnas SATB2, paruoštas naudoti</t>
  </si>
  <si>
    <t>7.1.</t>
  </si>
  <si>
    <t>7.1.1.</t>
  </si>
  <si>
    <t>7.1.2.</t>
  </si>
  <si>
    <t>7.1.3.</t>
  </si>
  <si>
    <t>7.1.4.</t>
  </si>
  <si>
    <t>7.1.5.</t>
  </si>
  <si>
    <t>Klonas: EP281</t>
  </si>
  <si>
    <t>7.1.6.</t>
  </si>
  <si>
    <t>7.1.7.</t>
  </si>
  <si>
    <t>7.1.8.</t>
  </si>
  <si>
    <t>8. DALIS</t>
  </si>
  <si>
    <t>ANTIKŪNAS OCT-4, PARUOŠTAS NAUDOTI</t>
  </si>
  <si>
    <t>8.</t>
  </si>
  <si>
    <t>Antikūnas Oct-4, paruoštas naudoti</t>
  </si>
  <si>
    <t>8.1.</t>
  </si>
  <si>
    <t>8.1.1.</t>
  </si>
  <si>
    <t>8.1.2.</t>
  </si>
  <si>
    <t>8.1.3.</t>
  </si>
  <si>
    <t>8.1.4.</t>
  </si>
  <si>
    <t>8.1.5.</t>
  </si>
  <si>
    <t>Klonas: MRQ-10</t>
  </si>
  <si>
    <t>8.1.6.</t>
  </si>
  <si>
    <t>8.1.7.</t>
  </si>
  <si>
    <t>8.1.8.</t>
  </si>
  <si>
    <t>9. DALIS</t>
  </si>
  <si>
    <t>ANTIKŪNAS CALDESMON, PARUOŠTAS NAUDOTI</t>
  </si>
  <si>
    <t>9.</t>
  </si>
  <si>
    <t>Antikūnas Caldesmon, paruoštas naudoti</t>
  </si>
  <si>
    <t>9.1.</t>
  </si>
  <si>
    <t>9.1.1.</t>
  </si>
  <si>
    <t>9.1.2.</t>
  </si>
  <si>
    <t>9.1.3.</t>
  </si>
  <si>
    <t>9.1.4.</t>
  </si>
  <si>
    <t>9.1.5.</t>
  </si>
  <si>
    <t>Klonas: E89</t>
  </si>
  <si>
    <t>9.1.6.</t>
  </si>
  <si>
    <t>9.1.7.</t>
  </si>
  <si>
    <t>10. DALIS</t>
  </si>
  <si>
    <t>ANTIKŪNAS CD21, PARUOŠTAS NAUDOTI</t>
  </si>
  <si>
    <t>10.</t>
  </si>
  <si>
    <t>Antikūnas CD21, paruoštas naudoti</t>
  </si>
  <si>
    <t>10.1.</t>
  </si>
  <si>
    <t>10.1.1.</t>
  </si>
  <si>
    <t>10.1.2.</t>
  </si>
  <si>
    <t>10.1.3.</t>
  </si>
  <si>
    <t>10.1.4.</t>
  </si>
  <si>
    <t>10.1.5.</t>
  </si>
  <si>
    <t>Klonas: 2G9</t>
  </si>
  <si>
    <t>10.1.6.</t>
  </si>
  <si>
    <t>10.1.7.</t>
  </si>
  <si>
    <t>11. DALIS</t>
  </si>
  <si>
    <t>ANTIKŪNAS CD23, PARUOŠTAS NAUDOTI</t>
  </si>
  <si>
    <t>11.</t>
  </si>
  <si>
    <t>Antikūnas CD23, paruoštas naudoti</t>
  </si>
  <si>
    <t>11.1.</t>
  </si>
  <si>
    <t>11.1.1.</t>
  </si>
  <si>
    <t>11.1.2.</t>
  </si>
  <si>
    <t>11.1.3.</t>
  </si>
  <si>
    <t>11.1.4.</t>
  </si>
  <si>
    <t>11.1.5.</t>
  </si>
  <si>
    <t>Klonas: SP23</t>
  </si>
  <si>
    <t>11.1.6.</t>
  </si>
  <si>
    <t>11.1.7.</t>
  </si>
  <si>
    <t>11.1.8.</t>
  </si>
  <si>
    <t>12. DALIS</t>
  </si>
  <si>
    <t>ANTIKŪNAS CD38, PARUOŠTAS NAUDOTI</t>
  </si>
  <si>
    <t>12.</t>
  </si>
  <si>
    <t>Antikūnas CD38, paruoštas naudoti</t>
  </si>
  <si>
    <t>12.1.</t>
  </si>
  <si>
    <t>12.1.1.</t>
  </si>
  <si>
    <t>12.1.2.</t>
  </si>
  <si>
    <t>12.1.3.</t>
  </si>
  <si>
    <t>12.1.4.</t>
  </si>
  <si>
    <t>12.1.5.</t>
  </si>
  <si>
    <t>Klonas: SP148</t>
  </si>
  <si>
    <t>12.1.6.</t>
  </si>
  <si>
    <t>12.1.7.</t>
  </si>
  <si>
    <t>13. DALIS</t>
  </si>
  <si>
    <t>ANTIKŪNAS CK-19, PARUOŠTAS NAUDOTI</t>
  </si>
  <si>
    <t>13.</t>
  </si>
  <si>
    <t>Antikūnas CK-19, paruoštas naudoti</t>
  </si>
  <si>
    <t>13.1.</t>
  </si>
  <si>
    <t>13.1.1.</t>
  </si>
  <si>
    <t>13.1.2.</t>
  </si>
  <si>
    <t>13.1.3.</t>
  </si>
  <si>
    <t>13.1.4.</t>
  </si>
  <si>
    <t>13.1.5.</t>
  </si>
  <si>
    <t>Klonas: A53-B/A2.26</t>
  </si>
  <si>
    <t>13.1.6.</t>
  </si>
  <si>
    <t>13.1.7.</t>
  </si>
  <si>
    <t>13.1.8.</t>
  </si>
  <si>
    <t>14. DALIS</t>
  </si>
  <si>
    <t>ANTIKŪNAS GCDFP-15, PARUOŠTAS NAUDOTI</t>
  </si>
  <si>
    <t>14.</t>
  </si>
  <si>
    <t>Antikūnas GCDFP-15, paruoštas naudoti</t>
  </si>
  <si>
    <t>14.1.</t>
  </si>
  <si>
    <t>14.1.1.</t>
  </si>
  <si>
    <t>14.1.2.</t>
  </si>
  <si>
    <t>14.1.3.</t>
  </si>
  <si>
    <t>14.1.4.</t>
  </si>
  <si>
    <t>14.1.5.</t>
  </si>
  <si>
    <t>Klonas: EP1582Y</t>
  </si>
  <si>
    <t>14.1.6.</t>
  </si>
  <si>
    <t>14.1.7.</t>
  </si>
  <si>
    <t>14.1.8.</t>
  </si>
  <si>
    <t>15. DALIS</t>
  </si>
  <si>
    <t>ANTIKŪNAS MELANOMA TRIPLE COCKTAIL, PARUOŠTAS NAUDOTI</t>
  </si>
  <si>
    <t>15.</t>
  </si>
  <si>
    <t>Antikūnas Melanoma Triple Cocktail, paruoštas naudoti</t>
  </si>
  <si>
    <t>15.1.</t>
  </si>
  <si>
    <t>15.1.1.</t>
  </si>
  <si>
    <t>15.1.2.</t>
  </si>
  <si>
    <t>15.1.3.</t>
  </si>
  <si>
    <t>15.1.4.</t>
  </si>
  <si>
    <t>15.1.5.</t>
  </si>
  <si>
    <t>Klonas: HMB45+A103+T311</t>
  </si>
  <si>
    <t>15.1.6.</t>
  </si>
  <si>
    <t>15.1.7.</t>
  </si>
  <si>
    <t>16. DALIS</t>
  </si>
  <si>
    <t>ANTIKŪNAS EMA, PARUOŠTAS NAUDOTI</t>
  </si>
  <si>
    <t>16.</t>
  </si>
  <si>
    <t>Antikūnas EMA, paruoštas naudoti</t>
  </si>
  <si>
    <t>16.1.</t>
  </si>
  <si>
    <t>16.1.1.</t>
  </si>
  <si>
    <t>Taikymas:IHC-P</t>
  </si>
  <si>
    <t>16.1.2.</t>
  </si>
  <si>
    <t>16.1.3.</t>
  </si>
  <si>
    <t>16.1.4.</t>
  </si>
  <si>
    <t>16.1.5.</t>
  </si>
  <si>
    <t>Klonas: E29</t>
  </si>
  <si>
    <t>16.1.6.</t>
  </si>
  <si>
    <t>16.1.7.</t>
  </si>
  <si>
    <t>16.1.8.</t>
  </si>
  <si>
    <t>17. DALIS</t>
  </si>
  <si>
    <t>ANTIKŪNAS MSH2, PARUOŠTAS NAUDOTI</t>
  </si>
  <si>
    <t>17.</t>
  </si>
  <si>
    <t>Antikūnas MSH2, paruoštas naudoti</t>
  </si>
  <si>
    <t>17.1.</t>
  </si>
  <si>
    <t>17.1.1.</t>
  </si>
  <si>
    <t>17.1.2.</t>
  </si>
  <si>
    <t>17.1.3.</t>
  </si>
  <si>
    <t>17.1.4.</t>
  </si>
  <si>
    <t>17.1.5.</t>
  </si>
  <si>
    <t>Klonas: G219-1129</t>
  </si>
  <si>
    <t>17.1.6.</t>
  </si>
  <si>
    <t>17.1.7.</t>
  </si>
  <si>
    <t>17.1.8.</t>
  </si>
  <si>
    <t>18. DALIS</t>
  </si>
  <si>
    <t>ANTIKŪNAS MSH6, PARUOŠTAS NAUDOTI</t>
  </si>
  <si>
    <t>18.</t>
  </si>
  <si>
    <t>Antikūnas MSH6, paruoštas naudoti</t>
  </si>
  <si>
    <t>18.1.</t>
  </si>
  <si>
    <t>18.1.1.</t>
  </si>
  <si>
    <t>18.1.2.</t>
  </si>
  <si>
    <t>18.1.3.</t>
  </si>
  <si>
    <t>18.1.4.</t>
  </si>
  <si>
    <t>18.1.5.</t>
  </si>
  <si>
    <t>Klonas: SP93</t>
  </si>
  <si>
    <t>18.1.6.</t>
  </si>
  <si>
    <t>18.1.7.</t>
  </si>
  <si>
    <t>18.1.8.</t>
  </si>
  <si>
    <t>19. DALIS</t>
  </si>
  <si>
    <t>ANTIKŪNAS MLH1, PARUOŠTAS NAUDOTI</t>
  </si>
  <si>
    <t>19.</t>
  </si>
  <si>
    <t>Antikūnas MLH1, paruoštas naudoti</t>
  </si>
  <si>
    <t>19.1.</t>
  </si>
  <si>
    <t>19.1.1.</t>
  </si>
  <si>
    <t>19.1.2.</t>
  </si>
  <si>
    <t>19.1.3.</t>
  </si>
  <si>
    <t>19.1.4.</t>
  </si>
  <si>
    <t>19.1.5.</t>
  </si>
  <si>
    <t>Klonas: M1</t>
  </si>
  <si>
    <t>19.1.6.</t>
  </si>
  <si>
    <t>19.1.7.</t>
  </si>
  <si>
    <t>19.1.8.</t>
  </si>
  <si>
    <t>20. DALIS</t>
  </si>
  <si>
    <t>ANTIKŪNAS PARATHYROID HORMONE (PTH), PARUOŠTAS NAUDOTI</t>
  </si>
  <si>
    <t>20.</t>
  </si>
  <si>
    <t>Antikūnas Parathyroid Hormone (PTH), paruoštas naudoti</t>
  </si>
  <si>
    <t>20.1.</t>
  </si>
  <si>
    <t>20.1.1.</t>
  </si>
  <si>
    <t>20.1.2.</t>
  </si>
  <si>
    <t>20.1.3.</t>
  </si>
  <si>
    <t>20.1.4.</t>
  </si>
  <si>
    <t>20.1.5.</t>
  </si>
  <si>
    <t>Klonas: MRQ-31</t>
  </si>
  <si>
    <t>20.1.6.</t>
  </si>
  <si>
    <t>20.1.7.</t>
  </si>
  <si>
    <t>21. DALIS</t>
  </si>
  <si>
    <t>ANTIKŪNAS ANTI-PMS2, PARUOŠTAS NAUDOTI</t>
  </si>
  <si>
    <t>21.</t>
  </si>
  <si>
    <t>Antikūnas anti-PMS2, paruoštas naudoti</t>
  </si>
  <si>
    <t>21.1.</t>
  </si>
  <si>
    <t>21.1.1.</t>
  </si>
  <si>
    <t>21.1.2.</t>
  </si>
  <si>
    <t>21.1.3.</t>
  </si>
  <si>
    <t>21.1.4.</t>
  </si>
  <si>
    <t>21.1.5.</t>
  </si>
  <si>
    <t>Klonas: A16-4</t>
  </si>
  <si>
    <t>21.1.6.</t>
  </si>
  <si>
    <t>21.1.7.</t>
  </si>
  <si>
    <t>21.1.8.</t>
  </si>
  <si>
    <t>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t>
  </si>
  <si>
    <t>22. DALIS</t>
  </si>
  <si>
    <t>ANTIKŪNAS ANTI-ERG, PARUOŠTAS NAUDOTI</t>
  </si>
  <si>
    <t>22.</t>
  </si>
  <si>
    <t>Antikūnas anti-ERG, paruoštas naudoti</t>
  </si>
  <si>
    <t>22.1.</t>
  </si>
  <si>
    <t>22.1.1.</t>
  </si>
  <si>
    <t>22.1.2.</t>
  </si>
  <si>
    <t>22.1.3.</t>
  </si>
  <si>
    <t>22.1.4.</t>
  </si>
  <si>
    <t>22.1.5.</t>
  </si>
  <si>
    <t>Klonas: EPR3864</t>
  </si>
  <si>
    <t>22.1.6.</t>
  </si>
  <si>
    <t>Siūlomas skiedimas: paruoštas naudoti</t>
  </si>
  <si>
    <t>22.1.7.</t>
  </si>
  <si>
    <t>Siūloma fasuotė: Ne mažiau nei 50 testų</t>
  </si>
  <si>
    <t>22.1.8.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</si>
  <si>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</si>
  <si>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23. DALIS</t>
  </si>
  <si>
    <t>ANTIKŪNAS PLAP, PARUOŠTAS NAUDOTI</t>
  </si>
  <si>
    <t>23.</t>
  </si>
  <si>
    <t>Antikūnas PLAP, paruoštas naudoti</t>
  </si>
  <si>
    <t>23.1.</t>
  </si>
  <si>
    <t>23.1.1.</t>
  </si>
  <si>
    <t>23.1.2.</t>
  </si>
  <si>
    <t>23.1.3.</t>
  </si>
  <si>
    <t>23.1.4.</t>
  </si>
  <si>
    <t>23.1.5.</t>
  </si>
  <si>
    <t>Klonas: NB10</t>
  </si>
  <si>
    <t>23.1.6.</t>
  </si>
  <si>
    <t>23.1.7.</t>
  </si>
  <si>
    <t>23.1.8.</t>
  </si>
  <si>
    <t>24. DALIS</t>
  </si>
  <si>
    <t>ANTIKŪNAS ALPHA-FETOPROTEIN (PAFP), PARUOŠTAS NAUDOTI</t>
  </si>
  <si>
    <t>24.</t>
  </si>
  <si>
    <t>Antikūnas Alpha-Fetoprotein (pAFP), paruoštas naudoti</t>
  </si>
  <si>
    <t>24.1.</t>
  </si>
  <si>
    <t>24.1.1.</t>
  </si>
  <si>
    <t>24.1.2.</t>
  </si>
  <si>
    <t>24.1.3.</t>
  </si>
  <si>
    <t>24.1.4.</t>
  </si>
  <si>
    <t>24.1.5.</t>
  </si>
  <si>
    <t>24.1.6.</t>
  </si>
  <si>
    <t>24.1.7.</t>
  </si>
  <si>
    <t>25. DALIS</t>
  </si>
  <si>
    <t>ANTIKŪNAS ANTI-INI-1, PARUOŠTAS NAUDOTI</t>
  </si>
  <si>
    <t>25.</t>
  </si>
  <si>
    <t>Antikūnas anti-INI-1, paruoštas naudoti</t>
  </si>
  <si>
    <t>25.1.</t>
  </si>
  <si>
    <t>25.1.1.</t>
  </si>
  <si>
    <t>25.1.2.</t>
  </si>
  <si>
    <t>25.1.3.</t>
  </si>
  <si>
    <t>25.1.4.</t>
  </si>
  <si>
    <t>25.1.5.</t>
  </si>
  <si>
    <t>Klonas: MRQ-27</t>
  </si>
  <si>
    <t>25.1.6.</t>
  </si>
  <si>
    <t>25.1.7.</t>
  </si>
  <si>
    <t>26. DALIS</t>
  </si>
  <si>
    <t>ANTIKŪNAS ANTI-LMO2 PARUOŠTAS NAUDOTI</t>
  </si>
  <si>
    <t>26.</t>
  </si>
  <si>
    <t>Antikūnas anti-LMO2 paruoštas naudoti</t>
  </si>
  <si>
    <t>26.1.</t>
  </si>
  <si>
    <t>26.1.1.</t>
  </si>
  <si>
    <t>26.1.2.</t>
  </si>
  <si>
    <t>26.1.3.</t>
  </si>
  <si>
    <t>26.1.4.</t>
  </si>
  <si>
    <t>26.1.5.</t>
  </si>
  <si>
    <t>Klonas: SP51</t>
  </si>
  <si>
    <t>26.1.6.</t>
  </si>
  <si>
    <t>26.1.7.</t>
  </si>
  <si>
    <t>27. DALIS</t>
  </si>
  <si>
    <t>ANTIKŪNAS CEA-M, PARUOŠTAS NAUDOTI</t>
  </si>
  <si>
    <t>27.</t>
  </si>
  <si>
    <t>Antikūnas CEA-M, paruoštas naudoti</t>
  </si>
  <si>
    <t>27.1.</t>
  </si>
  <si>
    <t>27.1.1.</t>
  </si>
  <si>
    <t>27.1.2.</t>
  </si>
  <si>
    <t>27.1.3.</t>
  </si>
  <si>
    <t>27.1.4.</t>
  </si>
  <si>
    <t>27.1.5.</t>
  </si>
  <si>
    <t>Klonas: CEA31</t>
  </si>
  <si>
    <t>27.1.6.</t>
  </si>
  <si>
    <t>27.1.7.</t>
  </si>
  <si>
    <t>27.1.8.</t>
  </si>
  <si>
    <t>28. DALIS</t>
  </si>
  <si>
    <t xml:space="preserve">ANTIKŪNAS GLP3 (GLYPICAN 3) PARUOŠTAS NAUDOTI </t>
  </si>
  <si>
    <t>28.</t>
  </si>
  <si>
    <t xml:space="preserve">Antikūnas GLP3 (Glypican 3) paruoštas naudoti </t>
  </si>
  <si>
    <t>28.1.</t>
  </si>
  <si>
    <t>28.1.1.</t>
  </si>
  <si>
    <t>28.1.2.</t>
  </si>
  <si>
    <t>28.1.3.</t>
  </si>
  <si>
    <t>Kilmė: Pelės arba triušio</t>
  </si>
  <si>
    <t>28.1.4.</t>
  </si>
  <si>
    <t>28.1.5.</t>
  </si>
  <si>
    <t>Klonas: 1G12</t>
  </si>
  <si>
    <t>28.1.6.</t>
  </si>
  <si>
    <t>28.1.7.</t>
  </si>
  <si>
    <t>28.1.8.</t>
  </si>
  <si>
    <t>29. DALIS</t>
  </si>
  <si>
    <t xml:space="preserve">ANTIKŪNAS C-MYC, PARUOŠTAS NAUDOTI </t>
  </si>
  <si>
    <t>29.</t>
  </si>
  <si>
    <t xml:space="preserve">Antikūnas c-Myc, paruoštas naudoti </t>
  </si>
  <si>
    <t>29.1.</t>
  </si>
  <si>
    <t>29.1.1.</t>
  </si>
  <si>
    <t>29.1.2.</t>
  </si>
  <si>
    <t>29.1.3.</t>
  </si>
  <si>
    <t>29.1.4.</t>
  </si>
  <si>
    <t>29.1.5.</t>
  </si>
  <si>
    <t>Klonas: Y69</t>
  </si>
  <si>
    <t>29.1.6.</t>
  </si>
  <si>
    <t>29.1.7.</t>
  </si>
  <si>
    <t>29.1.8.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</si>
  <si>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 </t>
  </si>
  <si>
    <t>30. DALIS</t>
  </si>
  <si>
    <t>ANTIKŪNAS CD33, PARUOŠTAS NAUDOTI</t>
  </si>
  <si>
    <t>30.</t>
  </si>
  <si>
    <t>Antikūnas CD33, paruoštas naudoti</t>
  </si>
  <si>
    <t>30.1.</t>
  </si>
  <si>
    <t>30.1.1.</t>
  </si>
  <si>
    <t>30.1.2.</t>
  </si>
  <si>
    <t>30.1.3.</t>
  </si>
  <si>
    <t>30.1.4.</t>
  </si>
  <si>
    <t>30.1.5.</t>
  </si>
  <si>
    <t>Klonas: SP266</t>
  </si>
  <si>
    <t>30.1.6.</t>
  </si>
  <si>
    <t>30.1.7.</t>
  </si>
  <si>
    <t>31. DALIS</t>
  </si>
  <si>
    <t>ANTIKŪNAS CK8/18, PARUOŠTAS NAUDOTI</t>
  </si>
  <si>
    <t>31.</t>
  </si>
  <si>
    <t>Antikūnas CK8/18, paruoštas naudoti</t>
  </si>
  <si>
    <t>31.1.</t>
  </si>
  <si>
    <t>31.1.1.</t>
  </si>
  <si>
    <t>31.1.2.</t>
  </si>
  <si>
    <t>31.1.3.</t>
  </si>
  <si>
    <t>31.1.4.</t>
  </si>
  <si>
    <t>31.1.5.</t>
  </si>
  <si>
    <t>Klonas: B22.1/B23.1</t>
  </si>
  <si>
    <t>31.1.6.</t>
  </si>
  <si>
    <t>31.1.7.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</si>
  <si>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</si>
  <si>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</si>
  <si>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</si>
  <si>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</si>
  <si>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</si>
  <si>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</si>
  <si>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</si>
  <si>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</si>
  <si>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</si>
  <si>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</si>
  <si>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</si>
  <si>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</si>
  <si>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</si>
  <si>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</si>
  <si>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</si>
  <si>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</si>
  <si>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</si>
  <si>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</si>
  <si>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</si>
  <si>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</si>
  <si>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2189-4 2025-07-02 09:08:18</t>
  </si>
  <si>
    <t>Lietuva</t>
  </si>
  <si>
    <t>Biomika MB</t>
  </si>
  <si>
    <t>Lauko g. 2, Dainava, LT-17226, LIETUVA</t>
  </si>
  <si>
    <t>LT100012501513</t>
  </si>
  <si>
    <t>LT177300010156232897, HABALT22, Swedbank AB</t>
  </si>
  <si>
    <t>Vadovas Adomas Urbanavičius</t>
  </si>
  <si>
    <t>+370 611 74996, biomikalt@gmail.com</t>
  </si>
  <si>
    <t>---</t>
  </si>
  <si>
    <t>netaikoma</t>
  </si>
  <si>
    <t>ne</t>
  </si>
  <si>
    <t>5_Pasiulymo_forma_Technine specifikacija.pdf</t>
  </si>
  <si>
    <t>6_Pasiulymo_forma_Technine specifikacija.xlsx</t>
  </si>
  <si>
    <t>7_Pirkimo salygu 7 priedas.docx</t>
  </si>
  <si>
    <t>8_Pirkimo salygu 8 priedas.docx</t>
  </si>
  <si>
    <t>9_technine info.zip</t>
  </si>
  <si>
    <t>Vadovas</t>
  </si>
  <si>
    <t>Adomas Urbanavičius</t>
  </si>
  <si>
    <t>NQC optimal or good 80%</t>
  </si>
  <si>
    <t>technine info.zip</t>
  </si>
  <si>
    <t>DBS, BAP1, PDM595, C-4, RTU Mouse Monoclonal Antibody, 6ml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</si>
</sst>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6" borderId="1" xfId="0" applyNumberFormat="1" applyFont="1" applyFill="1" applyBorder="1" applyProtection="1">
      <protection locked="0"/>
    </xf>
    <xf numFmtId="0" fontId="1" fillId="6" borderId="1" xfId="0" applyFont="1" applyFill="1" applyBorder="1" applyProtection="1">
      <protection locked="0"/>
    </xf>
    <xf numFmtId="0" fontId="1" fillId="6" borderId="1" xfId="0" quotePrefix="1" applyFont="1" applyFill="1" applyBorder="1" applyProtection="1">
      <protection locked="0"/>
    </xf>
    <xf numFmtId="0" fontId="1" fillId="5" borderId="0" xfId="0" quotePrefix="1" applyFont="1" applyFill="1" applyProtection="1">
      <protection locked="0"/>
    </xf>
    <xf numFmtId="0" fontId="1" fillId="3" borderId="8" xfId="0" quotePrefix="1" applyFont="1" applyFill="1" applyBorder="1" applyAlignment="1" applyProtection="1">
      <alignment horizontal="center" vertical="center"/>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6"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6" borderId="24"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1" fillId="3" borderId="1" xfId="0" quotePrefix="1" applyFont="1" applyFill="1" applyBorder="1" applyAlignment="1" applyProtection="1">
      <alignment horizontal="center" vertical="center" wrapText="1"/>
      <protection locked="0"/>
    </xf>
    <xf numFmtId="0" fontId="0" fillId="0" borderId="16" xfId="0" applyBorder="1"/>
    <xf numFmtId="0" fontId="1" fillId="3"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8" xfId="0" quotePrefix="1"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3" borderId="7" xfId="0" quotePrefix="1"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34"/>
  <sheetViews>
    <sheetView tabSelected="1" workbookViewId="0">
      <selection activeCell="C16" sqref="C16:F16"/>
    </sheetView>
  </sheetViews>
  <sheetFormatPr defaultColWidth="10.875" defaultRowHeight="15" x14ac:dyDescent="0.25"/>
  <cols>
    <col min="1" max="1" width="9.125" style="1" customWidth="1"/>
    <col min="2" max="2" width="36.875" style="1" customWidth="1"/>
    <col min="3" max="3" width="13.375" style="1" customWidth="1"/>
    <col min="4" max="4" width="14.5" style="1" customWidth="1"/>
    <col min="5" max="5" width="15.25" style="1" customWidth="1"/>
    <col min="6" max="6" width="15.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45881</v>
      </c>
    </row>
    <row r="9" spans="1:6" x14ac:dyDescent="0.25">
      <c r="A9" s="4" t="s">
        <v>5</v>
      </c>
      <c r="B9" s="29">
        <v>3524193</v>
      </c>
    </row>
    <row r="10" spans="1:6" x14ac:dyDescent="0.25">
      <c r="A10" s="4" t="s">
        <v>6</v>
      </c>
      <c r="B10" s="30" t="s">
        <v>499</v>
      </c>
    </row>
    <row r="12" spans="1:6" ht="15.75" x14ac:dyDescent="0.25">
      <c r="A12" s="41" t="s">
        <v>7</v>
      </c>
      <c r="B12" s="42"/>
      <c r="C12" s="34" t="s">
        <v>500</v>
      </c>
      <c r="D12" s="35"/>
      <c r="E12" s="35"/>
      <c r="F12" s="36"/>
    </row>
    <row r="13" spans="1:6" ht="15.95" customHeight="1" x14ac:dyDescent="0.25">
      <c r="A13" s="47" t="s">
        <v>8</v>
      </c>
      <c r="B13" s="39"/>
      <c r="C13" s="34">
        <v>304910229</v>
      </c>
      <c r="D13" s="35"/>
      <c r="E13" s="35"/>
      <c r="F13" s="36"/>
    </row>
    <row r="14" spans="1:6" ht="15.95" customHeight="1" x14ac:dyDescent="0.25">
      <c r="A14" s="47" t="s">
        <v>9</v>
      </c>
      <c r="B14" s="39"/>
      <c r="C14" s="34" t="s">
        <v>501</v>
      </c>
      <c r="D14" s="35"/>
      <c r="E14" s="35"/>
      <c r="F14" s="36"/>
    </row>
    <row r="15" spans="1:6" ht="15.95" customHeight="1" x14ac:dyDescent="0.25">
      <c r="A15" s="41" t="s">
        <v>10</v>
      </c>
      <c r="B15" s="42"/>
      <c r="C15" s="34" t="s">
        <v>502</v>
      </c>
      <c r="D15" s="35"/>
      <c r="E15" s="35"/>
      <c r="F15" s="36"/>
    </row>
    <row r="16" spans="1:6" ht="63" customHeight="1" x14ac:dyDescent="0.25">
      <c r="A16" s="38" t="s">
        <v>11</v>
      </c>
      <c r="B16" s="39"/>
      <c r="C16" s="34" t="s">
        <v>503</v>
      </c>
      <c r="D16" s="35"/>
      <c r="E16" s="35"/>
      <c r="F16" s="36"/>
    </row>
    <row r="17" spans="1:7" ht="15.95" customHeight="1" x14ac:dyDescent="0.25">
      <c r="A17" s="41" t="s">
        <v>12</v>
      </c>
      <c r="B17" s="42"/>
      <c r="C17" s="34" t="s">
        <v>504</v>
      </c>
      <c r="D17" s="35"/>
      <c r="E17" s="35"/>
      <c r="F17" s="36"/>
    </row>
    <row r="18" spans="1:7" ht="15.95" customHeight="1" x14ac:dyDescent="0.25">
      <c r="A18" s="41" t="s">
        <v>13</v>
      </c>
      <c r="B18" s="42"/>
      <c r="C18" s="37" t="s">
        <v>505</v>
      </c>
      <c r="D18" s="35"/>
      <c r="E18" s="35"/>
      <c r="F18" s="36"/>
    </row>
    <row r="19" spans="1:7" ht="48" customHeight="1" x14ac:dyDescent="0.25">
      <c r="A19" s="41" t="s">
        <v>14</v>
      </c>
      <c r="B19" s="42"/>
      <c r="C19" s="34" t="s">
        <v>504</v>
      </c>
      <c r="D19" s="35"/>
      <c r="E19" s="35"/>
      <c r="F19" s="36"/>
    </row>
    <row r="20" spans="1:7" ht="54.95" customHeight="1" x14ac:dyDescent="0.25">
      <c r="A20" s="41" t="s">
        <v>15</v>
      </c>
      <c r="B20" s="42"/>
      <c r="C20" s="34" t="s">
        <v>504</v>
      </c>
      <c r="D20" s="35"/>
      <c r="E20" s="35"/>
      <c r="F20" s="36"/>
    </row>
    <row r="21" spans="1:7" ht="71.099999999999994" customHeight="1" x14ac:dyDescent="0.25">
      <c r="A21" s="44" t="s">
        <v>16</v>
      </c>
      <c r="B21" s="45"/>
      <c r="C21" s="48" t="s">
        <v>504</v>
      </c>
      <c r="D21" s="49"/>
      <c r="E21" s="49"/>
      <c r="F21" s="50"/>
      <c r="G21" s="13" t="str">
        <f>IF((SUMPRODUCT(--(C21=""))&gt;0), "Privaloma užpildyti, kai taikomi pašalinimo pagrindai", "")</f>
        <v/>
      </c>
    </row>
    <row r="22" spans="1:7" ht="18" customHeight="1" x14ac:dyDescent="0.25">
      <c r="A22" s="5"/>
      <c r="B22" s="5"/>
      <c r="C22" s="6"/>
      <c r="D22" s="6"/>
      <c r="E22" s="6"/>
      <c r="F22" s="6"/>
    </row>
    <row r="23" spans="1:7" x14ac:dyDescent="0.25">
      <c r="A23" s="40"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6" t="s">
        <v>22</v>
      </c>
      <c r="B28" s="33"/>
      <c r="C28" s="33"/>
      <c r="D28" s="33"/>
      <c r="E28" s="33"/>
      <c r="F28" s="33"/>
    </row>
    <row r="29" spans="1:7" x14ac:dyDescent="0.25">
      <c r="A29" s="33" t="s">
        <v>23</v>
      </c>
      <c r="B29" s="33"/>
      <c r="C29" s="33"/>
      <c r="D29" s="33"/>
      <c r="E29" s="33"/>
      <c r="F29" s="33"/>
    </row>
    <row r="30" spans="1:7" ht="32.25" customHeight="1" x14ac:dyDescent="0.25">
      <c r="A30" s="43" t="s">
        <v>24</v>
      </c>
      <c r="B30" s="43"/>
      <c r="C30" s="43"/>
      <c r="D30" s="31" t="s">
        <v>506</v>
      </c>
    </row>
    <row r="31" spans="1:7" x14ac:dyDescent="0.25">
      <c r="A31" s="13" t="s">
        <v>25</v>
      </c>
    </row>
    <row r="32" spans="1:7" x14ac:dyDescent="0.25">
      <c r="A32" s="12" t="s">
        <v>26</v>
      </c>
      <c r="B32" s="12" t="s">
        <v>27</v>
      </c>
    </row>
    <row r="34" spans="1:9" x14ac:dyDescent="0.25">
      <c r="A34" s="12" t="s">
        <v>28</v>
      </c>
    </row>
    <row r="35" spans="1:9" ht="45" x14ac:dyDescent="0.25">
      <c r="A35" s="26" t="s">
        <v>29</v>
      </c>
      <c r="B35" s="26" t="s">
        <v>30</v>
      </c>
      <c r="C35" s="26" t="s">
        <v>31</v>
      </c>
      <c r="D35" s="26" t="s">
        <v>32</v>
      </c>
      <c r="E35" s="26" t="s">
        <v>33</v>
      </c>
      <c r="F35" s="26" t="s">
        <v>34</v>
      </c>
      <c r="G35" s="26" t="s">
        <v>35</v>
      </c>
      <c r="H35" s="26" t="s">
        <v>36</v>
      </c>
      <c r="I35" s="26" t="s">
        <v>37</v>
      </c>
    </row>
    <row r="36" spans="1:9" x14ac:dyDescent="0.25">
      <c r="A36" s="22" t="s">
        <v>38</v>
      </c>
      <c r="B36" s="22" t="s">
        <v>39</v>
      </c>
      <c r="C36" s="23"/>
      <c r="D36" s="23"/>
      <c r="E36" s="23"/>
      <c r="F36" s="23"/>
      <c r="G36" s="23"/>
      <c r="H36" s="23"/>
      <c r="I36" s="23"/>
    </row>
    <row r="37" spans="1:9" x14ac:dyDescent="0.25">
      <c r="A37" s="23" t="s">
        <v>40</v>
      </c>
      <c r="B37" s="23" t="s">
        <v>39</v>
      </c>
      <c r="C37" s="27">
        <v>50</v>
      </c>
      <c r="D37" s="27" t="s">
        <v>41</v>
      </c>
      <c r="E37" s="24"/>
      <c r="F37" s="23" t="str">
        <f>IF(ISBLANK(E37),"", PRODUCT(C37,E37))</f>
        <v/>
      </c>
      <c r="G37" s="25"/>
      <c r="H37" s="23"/>
      <c r="I37" s="23"/>
    </row>
    <row r="38" spans="1:9" x14ac:dyDescent="0.25">
      <c r="A38" s="23" t="s">
        <v>42</v>
      </c>
      <c r="B38" s="23" t="s">
        <v>43</v>
      </c>
      <c r="C38" s="23"/>
      <c r="D38" s="23"/>
      <c r="E38" s="23"/>
      <c r="F38" s="23"/>
      <c r="G38" s="23"/>
      <c r="H38" s="25"/>
      <c r="I38" s="25"/>
    </row>
    <row r="39" spans="1:9" x14ac:dyDescent="0.25">
      <c r="A39" s="23" t="s">
        <v>44</v>
      </c>
      <c r="B39" s="23" t="s">
        <v>45</v>
      </c>
      <c r="C39" s="23"/>
      <c r="D39" s="23"/>
      <c r="E39" s="23"/>
      <c r="F39" s="23"/>
      <c r="G39" s="23"/>
      <c r="H39" s="25"/>
      <c r="I39" s="25"/>
    </row>
    <row r="40" spans="1:9" x14ac:dyDescent="0.25">
      <c r="A40" s="23" t="s">
        <v>46</v>
      </c>
      <c r="B40" s="23" t="s">
        <v>47</v>
      </c>
      <c r="C40" s="23"/>
      <c r="D40" s="23"/>
      <c r="E40" s="23"/>
      <c r="F40" s="23"/>
      <c r="G40" s="23"/>
      <c r="H40" s="25"/>
      <c r="I40" s="25"/>
    </row>
    <row r="41" spans="1:9" x14ac:dyDescent="0.25">
      <c r="A41" s="23" t="s">
        <v>48</v>
      </c>
      <c r="B41" s="23" t="s">
        <v>49</v>
      </c>
      <c r="C41" s="23"/>
      <c r="D41" s="23"/>
      <c r="E41" s="23"/>
      <c r="F41" s="23"/>
      <c r="G41" s="23"/>
      <c r="H41" s="25"/>
      <c r="I41" s="25"/>
    </row>
    <row r="42" spans="1:9" x14ac:dyDescent="0.25">
      <c r="A42" s="23" t="s">
        <v>50</v>
      </c>
      <c r="B42" s="23" t="s">
        <v>51</v>
      </c>
      <c r="C42" s="23"/>
      <c r="D42" s="23"/>
      <c r="E42" s="23"/>
      <c r="F42" s="23"/>
      <c r="G42" s="23"/>
      <c r="H42" s="25"/>
      <c r="I42" s="25"/>
    </row>
    <row r="43" spans="1:9" x14ac:dyDescent="0.25">
      <c r="A43" s="23" t="s">
        <v>52</v>
      </c>
      <c r="B43" s="23" t="s">
        <v>53</v>
      </c>
      <c r="C43" s="23"/>
      <c r="D43" s="23"/>
      <c r="E43" s="23"/>
      <c r="F43" s="23"/>
      <c r="G43" s="23"/>
      <c r="H43" s="25"/>
      <c r="I43" s="25"/>
    </row>
    <row r="44" spans="1:9" x14ac:dyDescent="0.25">
      <c r="A44" s="23" t="s">
        <v>54</v>
      </c>
      <c r="B44" s="23" t="s">
        <v>55</v>
      </c>
      <c r="C44" s="23"/>
      <c r="D44" s="23"/>
      <c r="E44" s="23"/>
      <c r="F44" s="23"/>
      <c r="G44" s="23"/>
      <c r="H44" s="25"/>
      <c r="I44" s="25"/>
    </row>
    <row r="45" spans="1:9" ht="120" x14ac:dyDescent="0.25">
      <c r="A45" s="23" t="s">
        <v>56</v>
      </c>
      <c r="B45" s="23" t="s">
        <v>57</v>
      </c>
      <c r="C45" s="23"/>
      <c r="D45" s="23"/>
      <c r="E45" s="23"/>
      <c r="F45" s="23"/>
      <c r="G45" s="23"/>
      <c r="H45" s="25"/>
      <c r="I45" s="25"/>
    </row>
    <row r="46" spans="1:9" x14ac:dyDescent="0.25">
      <c r="E46" s="14" t="s">
        <v>58</v>
      </c>
      <c r="F46" s="14" t="str">
        <f>IF((COUNT(C37:C45)&lt;&gt;COUNT(F37:F45)),"", ROUND(SUM(F37:F45),2))</f>
        <v/>
      </c>
      <c r="G46" s="13" t="str">
        <f>IF((COUNT(C37:C45)&lt;&gt;COUNT(F37:F45)),"Neužpildytos visų objektų kainos", "")</f>
        <v>Neužpildytos visų objektų kainos</v>
      </c>
    </row>
    <row r="47" spans="1:9" ht="30" x14ac:dyDescent="0.25">
      <c r="C47" s="21" t="s">
        <v>59</v>
      </c>
      <c r="D47" s="15"/>
      <c r="E47" s="14" t="s">
        <v>60</v>
      </c>
      <c r="F47" s="14" t="str">
        <f>IF(OR(F46="",D47=""),"", ROUND(PRODUCT(D47,F46)/100,2))</f>
        <v/>
      </c>
      <c r="G47" s="13" t="str">
        <f>IF(D47="", "Nurodykite taikomą PVM dydį", "")</f>
        <v>Nurodykite taikomą PVM dydį</v>
      </c>
    </row>
    <row r="48" spans="1:9" x14ac:dyDescent="0.25">
      <c r="E48" s="14" t="s">
        <v>61</v>
      </c>
      <c r="F48" s="14">
        <f>IF(ISBLANK(F47), "", ROUND(SUM(F46:F47),2))</f>
        <v>0</v>
      </c>
    </row>
    <row r="52" spans="1:9" x14ac:dyDescent="0.25">
      <c r="A52" s="12" t="s">
        <v>62</v>
      </c>
      <c r="B52" s="12" t="s">
        <v>63</v>
      </c>
    </row>
    <row r="54" spans="1:9" x14ac:dyDescent="0.25">
      <c r="A54" s="12" t="s">
        <v>28</v>
      </c>
    </row>
    <row r="55" spans="1:9" ht="45" x14ac:dyDescent="0.25">
      <c r="A55" s="26" t="s">
        <v>29</v>
      </c>
      <c r="B55" s="26" t="s">
        <v>30</v>
      </c>
      <c r="C55" s="26" t="s">
        <v>31</v>
      </c>
      <c r="D55" s="26" t="s">
        <v>32</v>
      </c>
      <c r="E55" s="26" t="s">
        <v>33</v>
      </c>
      <c r="F55" s="26" t="s">
        <v>34</v>
      </c>
      <c r="G55" s="26" t="s">
        <v>35</v>
      </c>
      <c r="H55" s="26" t="s">
        <v>36</v>
      </c>
      <c r="I55" s="26" t="s">
        <v>37</v>
      </c>
    </row>
    <row r="56" spans="1:9" x14ac:dyDescent="0.25">
      <c r="A56" s="22" t="s">
        <v>64</v>
      </c>
      <c r="B56" s="22" t="s">
        <v>65</v>
      </c>
      <c r="C56" s="23"/>
      <c r="D56" s="23"/>
      <c r="E56" s="23"/>
      <c r="F56" s="23"/>
      <c r="G56" s="23"/>
      <c r="H56" s="23"/>
      <c r="I56" s="23"/>
    </row>
    <row r="57" spans="1:9" x14ac:dyDescent="0.25">
      <c r="A57" s="23" t="s">
        <v>66</v>
      </c>
      <c r="B57" s="23" t="s">
        <v>65</v>
      </c>
      <c r="C57" s="27">
        <v>50</v>
      </c>
      <c r="D57" s="27" t="s">
        <v>41</v>
      </c>
      <c r="E57" s="24"/>
      <c r="F57" s="23" t="str">
        <f>IF(ISBLANK(E57),"", PRODUCT(C57,E57))</f>
        <v/>
      </c>
      <c r="G57" s="25"/>
      <c r="H57" s="23"/>
      <c r="I57" s="23"/>
    </row>
    <row r="58" spans="1:9" x14ac:dyDescent="0.25">
      <c r="A58" s="23" t="s">
        <v>67</v>
      </c>
      <c r="B58" s="23" t="s">
        <v>43</v>
      </c>
      <c r="C58" s="23"/>
      <c r="D58" s="23"/>
      <c r="E58" s="23"/>
      <c r="F58" s="23"/>
      <c r="G58" s="23"/>
      <c r="H58" s="25"/>
      <c r="I58" s="25"/>
    </row>
    <row r="59" spans="1:9" x14ac:dyDescent="0.25">
      <c r="A59" s="23" t="s">
        <v>68</v>
      </c>
      <c r="B59" s="23" t="s">
        <v>45</v>
      </c>
      <c r="C59" s="23"/>
      <c r="D59" s="23"/>
      <c r="E59" s="23"/>
      <c r="F59" s="23"/>
      <c r="G59" s="23"/>
      <c r="H59" s="25"/>
      <c r="I59" s="25"/>
    </row>
    <row r="60" spans="1:9" x14ac:dyDescent="0.25">
      <c r="A60" s="23" t="s">
        <v>69</v>
      </c>
      <c r="B60" s="23" t="s">
        <v>70</v>
      </c>
      <c r="C60" s="23"/>
      <c r="D60" s="23"/>
      <c r="E60" s="23"/>
      <c r="F60" s="23"/>
      <c r="G60" s="23"/>
      <c r="H60" s="25"/>
      <c r="I60" s="25"/>
    </row>
    <row r="61" spans="1:9" x14ac:dyDescent="0.25">
      <c r="A61" s="23" t="s">
        <v>71</v>
      </c>
      <c r="B61" s="23" t="s">
        <v>49</v>
      </c>
      <c r="C61" s="23"/>
      <c r="D61" s="23"/>
      <c r="E61" s="23"/>
      <c r="F61" s="23"/>
      <c r="G61" s="23"/>
      <c r="H61" s="25"/>
      <c r="I61" s="25"/>
    </row>
    <row r="62" spans="1:9" x14ac:dyDescent="0.25">
      <c r="A62" s="23" t="s">
        <v>72</v>
      </c>
      <c r="B62" s="23" t="s">
        <v>73</v>
      </c>
      <c r="C62" s="23"/>
      <c r="D62" s="23"/>
      <c r="E62" s="23"/>
      <c r="F62" s="23"/>
      <c r="G62" s="23"/>
      <c r="H62" s="25"/>
      <c r="I62" s="25"/>
    </row>
    <row r="63" spans="1:9" x14ac:dyDescent="0.25">
      <c r="A63" s="23" t="s">
        <v>74</v>
      </c>
      <c r="B63" s="23" t="s">
        <v>53</v>
      </c>
      <c r="C63" s="23"/>
      <c r="D63" s="23"/>
      <c r="E63" s="23"/>
      <c r="F63" s="23"/>
      <c r="G63" s="23"/>
      <c r="H63" s="25"/>
      <c r="I63" s="25"/>
    </row>
    <row r="64" spans="1:9" x14ac:dyDescent="0.25">
      <c r="A64" s="23" t="s">
        <v>75</v>
      </c>
      <c r="B64" s="23" t="s">
        <v>55</v>
      </c>
      <c r="C64" s="23"/>
      <c r="D64" s="23"/>
      <c r="E64" s="23"/>
      <c r="F64" s="23"/>
      <c r="G64" s="23"/>
      <c r="H64" s="25"/>
      <c r="I64" s="25"/>
    </row>
    <row r="65" spans="1:9" x14ac:dyDescent="0.25">
      <c r="E65" s="14" t="s">
        <v>58</v>
      </c>
      <c r="F65" s="14" t="str">
        <f>IF((COUNT(C57:C64)&lt;&gt;COUNT(F57:F64)),"", ROUND(SUM(F57:F64),2))</f>
        <v/>
      </c>
      <c r="G65" s="13" t="str">
        <f>IF((COUNT(C57:C64)&lt;&gt;COUNT(F57:F64)),"Neužpildytos visų objektų kainos", "")</f>
        <v>Neužpildytos visų objektų kainos</v>
      </c>
    </row>
    <row r="66" spans="1:9" ht="30" x14ac:dyDescent="0.25">
      <c r="C66" s="21" t="s">
        <v>59</v>
      </c>
      <c r="D66" s="15"/>
      <c r="E66" s="14" t="s">
        <v>60</v>
      </c>
      <c r="F66" s="14" t="str">
        <f>IF(OR(F65="",D66=""),"", ROUND(PRODUCT(D66,F65)/100,2))</f>
        <v/>
      </c>
      <c r="G66" s="13" t="str">
        <f>IF(D66="", "Nurodykite taikomą PVM dydį", "")</f>
        <v>Nurodykite taikomą PVM dydį</v>
      </c>
    </row>
    <row r="67" spans="1:9" x14ac:dyDescent="0.25">
      <c r="E67" s="14" t="s">
        <v>61</v>
      </c>
      <c r="F67" s="14">
        <f>IF(ISBLANK(F66), "", ROUND(SUM(F65:F66),2))</f>
        <v>0</v>
      </c>
    </row>
    <row r="71" spans="1:9" x14ac:dyDescent="0.25">
      <c r="A71" s="12" t="s">
        <v>76</v>
      </c>
      <c r="B71" s="12" t="s">
        <v>77</v>
      </c>
    </row>
    <row r="73" spans="1:9" x14ac:dyDescent="0.25">
      <c r="A73" s="12" t="s">
        <v>28</v>
      </c>
    </row>
    <row r="74" spans="1:9" ht="45" x14ac:dyDescent="0.25">
      <c r="A74" s="26" t="s">
        <v>29</v>
      </c>
      <c r="B74" s="26" t="s">
        <v>30</v>
      </c>
      <c r="C74" s="26" t="s">
        <v>31</v>
      </c>
      <c r="D74" s="26" t="s">
        <v>32</v>
      </c>
      <c r="E74" s="26" t="s">
        <v>33</v>
      </c>
      <c r="F74" s="26" t="s">
        <v>34</v>
      </c>
      <c r="G74" s="26" t="s">
        <v>35</v>
      </c>
      <c r="H74" s="26" t="s">
        <v>36</v>
      </c>
      <c r="I74" s="26" t="s">
        <v>37</v>
      </c>
    </row>
    <row r="75" spans="1:9" x14ac:dyDescent="0.25">
      <c r="A75" s="22" t="s">
        <v>78</v>
      </c>
      <c r="B75" s="22" t="s">
        <v>79</v>
      </c>
      <c r="C75" s="23"/>
      <c r="D75" s="23"/>
      <c r="E75" s="23"/>
      <c r="F75" s="23"/>
      <c r="G75" s="23"/>
      <c r="H75" s="23"/>
      <c r="I75" s="23"/>
    </row>
    <row r="76" spans="1:9" x14ac:dyDescent="0.25">
      <c r="A76" s="23" t="s">
        <v>80</v>
      </c>
      <c r="B76" s="23" t="s">
        <v>79</v>
      </c>
      <c r="C76" s="27">
        <v>50</v>
      </c>
      <c r="D76" s="27" t="s">
        <v>41</v>
      </c>
      <c r="E76" s="24"/>
      <c r="F76" s="23" t="str">
        <f>IF(ISBLANK(E76),"", PRODUCT(C76,E76))</f>
        <v/>
      </c>
      <c r="G76" s="25"/>
      <c r="H76" s="23"/>
      <c r="I76" s="23"/>
    </row>
    <row r="77" spans="1:9" x14ac:dyDescent="0.25">
      <c r="A77" s="23" t="s">
        <v>81</v>
      </c>
      <c r="B77" s="23" t="s">
        <v>43</v>
      </c>
      <c r="C77" s="23"/>
      <c r="D77" s="23"/>
      <c r="E77" s="23"/>
      <c r="F77" s="23"/>
      <c r="G77" s="23"/>
      <c r="H77" s="25"/>
      <c r="I77" s="25"/>
    </row>
    <row r="78" spans="1:9" x14ac:dyDescent="0.25">
      <c r="A78" s="23" t="s">
        <v>82</v>
      </c>
      <c r="B78" s="23" t="s">
        <v>45</v>
      </c>
      <c r="C78" s="23"/>
      <c r="D78" s="23"/>
      <c r="E78" s="23"/>
      <c r="F78" s="23"/>
      <c r="G78" s="23"/>
      <c r="H78" s="25"/>
      <c r="I78" s="25"/>
    </row>
    <row r="79" spans="1:9" x14ac:dyDescent="0.25">
      <c r="A79" s="23" t="s">
        <v>83</v>
      </c>
      <c r="B79" s="23" t="s">
        <v>70</v>
      </c>
      <c r="C79" s="23"/>
      <c r="D79" s="23"/>
      <c r="E79" s="23"/>
      <c r="F79" s="23"/>
      <c r="G79" s="23"/>
      <c r="H79" s="25"/>
      <c r="I79" s="25"/>
    </row>
    <row r="80" spans="1:9" x14ac:dyDescent="0.25">
      <c r="A80" s="23" t="s">
        <v>84</v>
      </c>
      <c r="B80" s="23" t="s">
        <v>49</v>
      </c>
      <c r="C80" s="23"/>
      <c r="D80" s="23"/>
      <c r="E80" s="23"/>
      <c r="F80" s="23"/>
      <c r="G80" s="23"/>
      <c r="H80" s="25"/>
      <c r="I80" s="25"/>
    </row>
    <row r="81" spans="1:9" x14ac:dyDescent="0.25">
      <c r="A81" s="23" t="s">
        <v>85</v>
      </c>
      <c r="B81" s="23" t="s">
        <v>86</v>
      </c>
      <c r="C81" s="23"/>
      <c r="D81" s="23"/>
      <c r="E81" s="23"/>
      <c r="F81" s="23"/>
      <c r="G81" s="23"/>
      <c r="H81" s="25"/>
      <c r="I81" s="25"/>
    </row>
    <row r="82" spans="1:9" x14ac:dyDescent="0.25">
      <c r="A82" s="23" t="s">
        <v>87</v>
      </c>
      <c r="B82" s="23" t="s">
        <v>53</v>
      </c>
      <c r="C82" s="23"/>
      <c r="D82" s="23"/>
      <c r="E82" s="23"/>
      <c r="F82" s="23"/>
      <c r="G82" s="23"/>
      <c r="H82" s="25"/>
      <c r="I82" s="25"/>
    </row>
    <row r="83" spans="1:9" x14ac:dyDescent="0.25">
      <c r="A83" s="23" t="s">
        <v>88</v>
      </c>
      <c r="B83" s="23" t="s">
        <v>55</v>
      </c>
      <c r="C83" s="23"/>
      <c r="D83" s="23"/>
      <c r="E83" s="23"/>
      <c r="F83" s="23"/>
      <c r="G83" s="23"/>
      <c r="H83" s="25"/>
      <c r="I83" s="25"/>
    </row>
    <row r="84" spans="1:9" x14ac:dyDescent="0.25">
      <c r="E84" s="14" t="s">
        <v>58</v>
      </c>
      <c r="F84" s="14" t="str">
        <f>IF((COUNT(C76:C83)&lt;&gt;COUNT(F76:F83)),"", ROUND(SUM(F76:F83),2))</f>
        <v/>
      </c>
      <c r="G84" s="13" t="str">
        <f>IF((COUNT(C76:C83)&lt;&gt;COUNT(F76:F83)),"Neužpildytos visų objektų kainos", "")</f>
        <v>Neužpildytos visų objektų kainos</v>
      </c>
    </row>
    <row r="85" spans="1:9" ht="30" x14ac:dyDescent="0.25">
      <c r="C85" s="21" t="s">
        <v>59</v>
      </c>
      <c r="D85" s="15"/>
      <c r="E85" s="14" t="s">
        <v>60</v>
      </c>
      <c r="F85" s="14" t="str">
        <f>IF(OR(F84="",D85=""),"", ROUND(PRODUCT(D85,F84)/100,2))</f>
        <v/>
      </c>
      <c r="G85" s="13" t="str">
        <f>IF(D85="", "Nurodykite taikomą PVM dydį", "")</f>
        <v>Nurodykite taikomą PVM dydį</v>
      </c>
    </row>
    <row r="86" spans="1:9" x14ac:dyDescent="0.25">
      <c r="E86" s="14" t="s">
        <v>61</v>
      </c>
      <c r="F86" s="14">
        <f>IF(ISBLANK(F85), "", ROUND(SUM(F84:F85),2))</f>
        <v>0</v>
      </c>
    </row>
    <row r="90" spans="1:9" x14ac:dyDescent="0.25">
      <c r="A90" s="12" t="s">
        <v>89</v>
      </c>
      <c r="B90" s="12" t="s">
        <v>90</v>
      </c>
    </row>
    <row r="92" spans="1:9" x14ac:dyDescent="0.25">
      <c r="A92" s="12" t="s">
        <v>28</v>
      </c>
    </row>
    <row r="93" spans="1:9" ht="45" x14ac:dyDescent="0.25">
      <c r="A93" s="26" t="s">
        <v>29</v>
      </c>
      <c r="B93" s="26" t="s">
        <v>30</v>
      </c>
      <c r="C93" s="26" t="s">
        <v>31</v>
      </c>
      <c r="D93" s="26" t="s">
        <v>32</v>
      </c>
      <c r="E93" s="26" t="s">
        <v>33</v>
      </c>
      <c r="F93" s="26" t="s">
        <v>34</v>
      </c>
      <c r="G93" s="26" t="s">
        <v>35</v>
      </c>
      <c r="H93" s="26" t="s">
        <v>36</v>
      </c>
      <c r="I93" s="26" t="s">
        <v>37</v>
      </c>
    </row>
    <row r="94" spans="1:9" x14ac:dyDescent="0.25">
      <c r="A94" s="22" t="s">
        <v>91</v>
      </c>
      <c r="B94" s="22" t="s">
        <v>92</v>
      </c>
      <c r="C94" s="23"/>
      <c r="D94" s="23"/>
      <c r="E94" s="23"/>
      <c r="F94" s="23"/>
      <c r="G94" s="23"/>
      <c r="H94" s="23"/>
      <c r="I94" s="23"/>
    </row>
    <row r="95" spans="1:9" ht="45" x14ac:dyDescent="0.25">
      <c r="A95" s="23" t="s">
        <v>93</v>
      </c>
      <c r="B95" s="23" t="s">
        <v>92</v>
      </c>
      <c r="C95" s="27">
        <v>50</v>
      </c>
      <c r="D95" s="27" t="s">
        <v>41</v>
      </c>
      <c r="E95" s="24">
        <f>598/50</f>
        <v>11.96</v>
      </c>
      <c r="F95" s="23">
        <f>IF(ISBLANK(E95),"", PRODUCT(C95,E95))</f>
        <v>598</v>
      </c>
      <c r="G95" s="25" t="s">
        <v>518</v>
      </c>
      <c r="H95" s="23"/>
      <c r="I95" s="23"/>
    </row>
    <row r="96" spans="1:9" x14ac:dyDescent="0.25">
      <c r="A96" s="23" t="s">
        <v>94</v>
      </c>
      <c r="B96" s="23" t="s">
        <v>43</v>
      </c>
      <c r="C96" s="23"/>
      <c r="D96" s="23"/>
      <c r="E96" s="23"/>
      <c r="F96" s="23"/>
      <c r="G96" s="23"/>
      <c r="H96" s="25" t="s">
        <v>43</v>
      </c>
      <c r="I96" s="25" t="s">
        <v>517</v>
      </c>
    </row>
    <row r="97" spans="1:9" x14ac:dyDescent="0.25">
      <c r="A97" s="23" t="s">
        <v>95</v>
      </c>
      <c r="B97" s="23" t="s">
        <v>45</v>
      </c>
      <c r="C97" s="23"/>
      <c r="D97" s="23"/>
      <c r="E97" s="23"/>
      <c r="F97" s="23"/>
      <c r="G97" s="23"/>
      <c r="H97" s="25" t="s">
        <v>45</v>
      </c>
      <c r="I97" s="25" t="s">
        <v>517</v>
      </c>
    </row>
    <row r="98" spans="1:9" x14ac:dyDescent="0.25">
      <c r="A98" s="23" t="s">
        <v>96</v>
      </c>
      <c r="B98" s="23" t="s">
        <v>70</v>
      </c>
      <c r="C98" s="23"/>
      <c r="D98" s="23"/>
      <c r="E98" s="23"/>
      <c r="F98" s="23"/>
      <c r="G98" s="23"/>
      <c r="H98" s="25" t="s">
        <v>70</v>
      </c>
      <c r="I98" s="25" t="s">
        <v>517</v>
      </c>
    </row>
    <row r="99" spans="1:9" x14ac:dyDescent="0.25">
      <c r="A99" s="23" t="s">
        <v>97</v>
      </c>
      <c r="B99" s="23" t="s">
        <v>49</v>
      </c>
      <c r="C99" s="23"/>
      <c r="D99" s="23"/>
      <c r="E99" s="23"/>
      <c r="F99" s="23"/>
      <c r="G99" s="23"/>
      <c r="H99" s="25" t="s">
        <v>49</v>
      </c>
      <c r="I99" s="25" t="s">
        <v>517</v>
      </c>
    </row>
    <row r="100" spans="1:9" x14ac:dyDescent="0.25">
      <c r="A100" s="23" t="s">
        <v>98</v>
      </c>
      <c r="B100" s="23" t="s">
        <v>99</v>
      </c>
      <c r="C100" s="23"/>
      <c r="D100" s="23"/>
      <c r="E100" s="23"/>
      <c r="F100" s="23"/>
      <c r="G100" s="23"/>
      <c r="H100" s="25" t="s">
        <v>99</v>
      </c>
      <c r="I100" s="25" t="s">
        <v>517</v>
      </c>
    </row>
    <row r="101" spans="1:9" x14ac:dyDescent="0.25">
      <c r="A101" s="23" t="s">
        <v>100</v>
      </c>
      <c r="B101" s="23" t="s">
        <v>53</v>
      </c>
      <c r="C101" s="23"/>
      <c r="D101" s="23"/>
      <c r="E101" s="23"/>
      <c r="F101" s="23"/>
      <c r="G101" s="23"/>
      <c r="H101" s="25" t="s">
        <v>53</v>
      </c>
      <c r="I101" s="25" t="s">
        <v>517</v>
      </c>
    </row>
    <row r="102" spans="1:9" x14ac:dyDescent="0.25">
      <c r="A102" s="23" t="s">
        <v>101</v>
      </c>
      <c r="B102" s="23" t="s">
        <v>55</v>
      </c>
      <c r="C102" s="23"/>
      <c r="D102" s="23"/>
      <c r="E102" s="23"/>
      <c r="F102" s="23"/>
      <c r="G102" s="23"/>
      <c r="H102" s="25" t="s">
        <v>55</v>
      </c>
      <c r="I102" s="25" t="s">
        <v>517</v>
      </c>
    </row>
    <row r="103" spans="1:9" ht="120" x14ac:dyDescent="0.25">
      <c r="A103" s="23" t="s">
        <v>102</v>
      </c>
      <c r="B103" s="23" t="s">
        <v>57</v>
      </c>
      <c r="C103" s="23"/>
      <c r="D103" s="23"/>
      <c r="E103" s="23"/>
      <c r="F103" s="23"/>
      <c r="G103" s="23"/>
      <c r="H103" s="25" t="s">
        <v>516</v>
      </c>
      <c r="I103" s="25" t="s">
        <v>517</v>
      </c>
    </row>
    <row r="104" spans="1:9" x14ac:dyDescent="0.25">
      <c r="E104" s="14" t="s">
        <v>58</v>
      </c>
      <c r="F104" s="14">
        <f>IF((COUNT(C95:C103)&lt;&gt;COUNT(F95:F103)),"", ROUND(SUM(F95:F103),2))</f>
        <v>598</v>
      </c>
      <c r="G104" s="13" t="str">
        <f>IF((COUNT(C95:C103)&lt;&gt;COUNT(F95:F103)),"Neužpildytos visų objektų kainos", "")</f>
        <v/>
      </c>
    </row>
    <row r="105" spans="1:9" ht="30" x14ac:dyDescent="0.25">
      <c r="C105" s="21" t="s">
        <v>59</v>
      </c>
      <c r="D105" s="15">
        <v>5</v>
      </c>
      <c r="E105" s="14" t="s">
        <v>60</v>
      </c>
      <c r="F105" s="14">
        <f>IF(OR(F104="",D105=""),"", ROUND(PRODUCT(D105,F104)/100,2))</f>
        <v>29.9</v>
      </c>
      <c r="G105" s="13" t="str">
        <f>IF(D105="", "Nurodykite taikomą PVM dydį", "")</f>
        <v/>
      </c>
    </row>
    <row r="106" spans="1:9" x14ac:dyDescent="0.25">
      <c r="E106" s="14" t="s">
        <v>61</v>
      </c>
      <c r="F106" s="14">
        <f>IF(ISBLANK(F105), "", ROUND(SUM(F104:F105),2))</f>
        <v>627.9</v>
      </c>
    </row>
    <row r="110" spans="1:9" x14ac:dyDescent="0.25">
      <c r="A110" s="12" t="s">
        <v>103</v>
      </c>
      <c r="B110" s="12" t="s">
        <v>104</v>
      </c>
    </row>
    <row r="112" spans="1:9" x14ac:dyDescent="0.25">
      <c r="A112" s="12" t="s">
        <v>28</v>
      </c>
    </row>
    <row r="113" spans="1:9" ht="45" x14ac:dyDescent="0.25">
      <c r="A113" s="26" t="s">
        <v>29</v>
      </c>
      <c r="B113" s="26" t="s">
        <v>30</v>
      </c>
      <c r="C113" s="26" t="s">
        <v>31</v>
      </c>
      <c r="D113" s="26" t="s">
        <v>32</v>
      </c>
      <c r="E113" s="26" t="s">
        <v>33</v>
      </c>
      <c r="F113" s="26" t="s">
        <v>34</v>
      </c>
      <c r="G113" s="26" t="s">
        <v>35</v>
      </c>
      <c r="H113" s="26" t="s">
        <v>36</v>
      </c>
      <c r="I113" s="26" t="s">
        <v>37</v>
      </c>
    </row>
    <row r="114" spans="1:9" x14ac:dyDescent="0.25">
      <c r="A114" s="22" t="s">
        <v>105</v>
      </c>
      <c r="B114" s="22" t="s">
        <v>106</v>
      </c>
      <c r="C114" s="23"/>
      <c r="D114" s="23"/>
      <c r="E114" s="23"/>
      <c r="F114" s="23"/>
      <c r="G114" s="23"/>
      <c r="H114" s="23"/>
      <c r="I114" s="23"/>
    </row>
    <row r="115" spans="1:9" x14ac:dyDescent="0.25">
      <c r="A115" s="23" t="s">
        <v>107</v>
      </c>
      <c r="B115" s="23" t="s">
        <v>106</v>
      </c>
      <c r="C115" s="27">
        <v>50</v>
      </c>
      <c r="D115" s="27" t="s">
        <v>41</v>
      </c>
      <c r="E115" s="24"/>
      <c r="F115" s="23" t="str">
        <f>IF(ISBLANK(E115),"", PRODUCT(C115,E115))</f>
        <v/>
      </c>
      <c r="G115" s="25"/>
      <c r="H115" s="23"/>
      <c r="I115" s="23"/>
    </row>
    <row r="116" spans="1:9" x14ac:dyDescent="0.25">
      <c r="A116" s="23" t="s">
        <v>108</v>
      </c>
      <c r="B116" s="23" t="s">
        <v>43</v>
      </c>
      <c r="C116" s="23"/>
      <c r="D116" s="23"/>
      <c r="E116" s="23"/>
      <c r="F116" s="23"/>
      <c r="G116" s="23"/>
      <c r="H116" s="25"/>
      <c r="I116" s="25"/>
    </row>
    <row r="117" spans="1:9" x14ac:dyDescent="0.25">
      <c r="A117" s="23" t="s">
        <v>109</v>
      </c>
      <c r="B117" s="23" t="s">
        <v>45</v>
      </c>
      <c r="C117" s="23"/>
      <c r="D117" s="23"/>
      <c r="E117" s="23"/>
      <c r="F117" s="23"/>
      <c r="G117" s="23"/>
      <c r="H117" s="25"/>
      <c r="I117" s="25"/>
    </row>
    <row r="118" spans="1:9" x14ac:dyDescent="0.25">
      <c r="A118" s="23" t="s">
        <v>110</v>
      </c>
      <c r="B118" s="23" t="s">
        <v>47</v>
      </c>
      <c r="C118" s="23"/>
      <c r="D118" s="23"/>
      <c r="E118" s="23"/>
      <c r="F118" s="23"/>
      <c r="G118" s="23"/>
      <c r="H118" s="25"/>
      <c r="I118" s="25"/>
    </row>
    <row r="119" spans="1:9" x14ac:dyDescent="0.25">
      <c r="A119" s="23" t="s">
        <v>111</v>
      </c>
      <c r="B119" s="23" t="s">
        <v>112</v>
      </c>
      <c r="C119" s="23"/>
      <c r="D119" s="23"/>
      <c r="E119" s="23"/>
      <c r="F119" s="23"/>
      <c r="G119" s="23"/>
      <c r="H119" s="25"/>
      <c r="I119" s="25"/>
    </row>
    <row r="120" spans="1:9" x14ac:dyDescent="0.25">
      <c r="A120" s="23" t="s">
        <v>113</v>
      </c>
      <c r="B120" s="23" t="s">
        <v>114</v>
      </c>
      <c r="C120" s="23"/>
      <c r="D120" s="23"/>
      <c r="E120" s="23"/>
      <c r="F120" s="23"/>
      <c r="G120" s="23"/>
      <c r="H120" s="25"/>
      <c r="I120" s="25"/>
    </row>
    <row r="121" spans="1:9" x14ac:dyDescent="0.25">
      <c r="A121" s="23" t="s">
        <v>115</v>
      </c>
      <c r="B121" s="23" t="s">
        <v>116</v>
      </c>
      <c r="C121" s="23"/>
      <c r="D121" s="23"/>
      <c r="E121" s="23"/>
      <c r="F121" s="23"/>
      <c r="G121" s="23"/>
      <c r="H121" s="25"/>
      <c r="I121" s="25"/>
    </row>
    <row r="122" spans="1:9" x14ac:dyDescent="0.25">
      <c r="A122" s="23" t="s">
        <v>117</v>
      </c>
      <c r="B122" s="23" t="s">
        <v>118</v>
      </c>
      <c r="C122" s="23"/>
      <c r="D122" s="23"/>
      <c r="E122" s="23"/>
      <c r="F122" s="23"/>
      <c r="G122" s="23"/>
      <c r="H122" s="25"/>
      <c r="I122" s="25"/>
    </row>
    <row r="123" spans="1:9" x14ac:dyDescent="0.25">
      <c r="E123" s="14" t="s">
        <v>58</v>
      </c>
      <c r="F123" s="14" t="str">
        <f>IF((COUNT(C115:C122)&lt;&gt;COUNT(F115:F122)),"", ROUND(SUM(F115:F122),2))</f>
        <v/>
      </c>
      <c r="G123" s="13" t="str">
        <f>IF((COUNT(C115:C122)&lt;&gt;COUNT(F115:F122)),"Neužpildytos visų objektų kainos", "")</f>
        <v>Neužpildytos visų objektų kainos</v>
      </c>
    </row>
    <row r="124" spans="1:9" ht="30" x14ac:dyDescent="0.25">
      <c r="C124" s="21" t="s">
        <v>59</v>
      </c>
      <c r="D124" s="15"/>
      <c r="E124" s="14" t="s">
        <v>60</v>
      </c>
      <c r="F124" s="14" t="str">
        <f>IF(OR(F123="",D124=""),"", ROUND(PRODUCT(D124,F123)/100,2))</f>
        <v/>
      </c>
      <c r="G124" s="13" t="str">
        <f>IF(D124="", "Nurodykite taikomą PVM dydį", "")</f>
        <v>Nurodykite taikomą PVM dydį</v>
      </c>
    </row>
    <row r="125" spans="1:9" x14ac:dyDescent="0.25">
      <c r="E125" s="14" t="s">
        <v>61</v>
      </c>
      <c r="F125" s="14">
        <f>IF(ISBLANK(F124), "", ROUND(SUM(F123:F124),2))</f>
        <v>0</v>
      </c>
    </row>
    <row r="129" spans="1:9" x14ac:dyDescent="0.25">
      <c r="A129" s="12" t="s">
        <v>119</v>
      </c>
      <c r="B129" s="12" t="s">
        <v>120</v>
      </c>
    </row>
    <row r="131" spans="1:9" x14ac:dyDescent="0.25">
      <c r="A131" s="12" t="s">
        <v>28</v>
      </c>
    </row>
    <row r="132" spans="1:9" ht="45" x14ac:dyDescent="0.25">
      <c r="A132" s="26" t="s">
        <v>29</v>
      </c>
      <c r="B132" s="26" t="s">
        <v>30</v>
      </c>
      <c r="C132" s="26" t="s">
        <v>31</v>
      </c>
      <c r="D132" s="26" t="s">
        <v>32</v>
      </c>
      <c r="E132" s="26" t="s">
        <v>33</v>
      </c>
      <c r="F132" s="26" t="s">
        <v>34</v>
      </c>
      <c r="G132" s="26" t="s">
        <v>35</v>
      </c>
      <c r="H132" s="26" t="s">
        <v>36</v>
      </c>
      <c r="I132" s="26" t="s">
        <v>37</v>
      </c>
    </row>
    <row r="133" spans="1:9" ht="30" x14ac:dyDescent="0.25">
      <c r="A133" s="22" t="s">
        <v>121</v>
      </c>
      <c r="B133" s="22" t="s">
        <v>122</v>
      </c>
      <c r="C133" s="23"/>
      <c r="D133" s="23"/>
      <c r="E133" s="23"/>
      <c r="F133" s="23"/>
      <c r="G133" s="23"/>
      <c r="H133" s="23"/>
      <c r="I133" s="23"/>
    </row>
    <row r="134" spans="1:9" ht="30" x14ac:dyDescent="0.25">
      <c r="A134" s="23" t="s">
        <v>123</v>
      </c>
      <c r="B134" s="23" t="s">
        <v>122</v>
      </c>
      <c r="C134" s="27">
        <v>150</v>
      </c>
      <c r="D134" s="27" t="s">
        <v>41</v>
      </c>
      <c r="E134" s="24"/>
      <c r="F134" s="23" t="str">
        <f>IF(ISBLANK(E134),"", PRODUCT(C134,E134))</f>
        <v/>
      </c>
      <c r="G134" s="25"/>
      <c r="H134" s="23"/>
      <c r="I134" s="23"/>
    </row>
    <row r="135" spans="1:9" x14ac:dyDescent="0.25">
      <c r="A135" s="23" t="s">
        <v>124</v>
      </c>
      <c r="B135" s="23" t="s">
        <v>43</v>
      </c>
      <c r="C135" s="23"/>
      <c r="D135" s="23"/>
      <c r="E135" s="23"/>
      <c r="F135" s="23"/>
      <c r="G135" s="23"/>
      <c r="H135" s="25"/>
      <c r="I135" s="25"/>
    </row>
    <row r="136" spans="1:9" x14ac:dyDescent="0.25">
      <c r="A136" s="23" t="s">
        <v>125</v>
      </c>
      <c r="B136" s="23" t="s">
        <v>45</v>
      </c>
      <c r="C136" s="23"/>
      <c r="D136" s="23"/>
      <c r="E136" s="23"/>
      <c r="F136" s="23"/>
      <c r="G136" s="23"/>
      <c r="H136" s="25"/>
      <c r="I136" s="25"/>
    </row>
    <row r="137" spans="1:9" x14ac:dyDescent="0.25">
      <c r="A137" s="23" t="s">
        <v>126</v>
      </c>
      <c r="B137" s="23" t="s">
        <v>47</v>
      </c>
      <c r="C137" s="23"/>
      <c r="D137" s="23"/>
      <c r="E137" s="23"/>
      <c r="F137" s="23"/>
      <c r="G137" s="23"/>
      <c r="H137" s="25"/>
      <c r="I137" s="25"/>
    </row>
    <row r="138" spans="1:9" x14ac:dyDescent="0.25">
      <c r="A138" s="23" t="s">
        <v>127</v>
      </c>
      <c r="B138" s="23" t="s">
        <v>49</v>
      </c>
      <c r="C138" s="23"/>
      <c r="D138" s="23"/>
      <c r="E138" s="23"/>
      <c r="F138" s="23"/>
      <c r="G138" s="23"/>
      <c r="H138" s="25"/>
      <c r="I138" s="25"/>
    </row>
    <row r="139" spans="1:9" x14ac:dyDescent="0.25">
      <c r="A139" s="23" t="s">
        <v>128</v>
      </c>
      <c r="B139" s="23" t="s">
        <v>129</v>
      </c>
      <c r="C139" s="23"/>
      <c r="D139" s="23"/>
      <c r="E139" s="23"/>
      <c r="F139" s="23"/>
      <c r="G139" s="23"/>
      <c r="H139" s="25"/>
      <c r="I139" s="25"/>
    </row>
    <row r="140" spans="1:9" x14ac:dyDescent="0.25">
      <c r="A140" s="23" t="s">
        <v>130</v>
      </c>
      <c r="B140" s="23" t="s">
        <v>53</v>
      </c>
      <c r="C140" s="23"/>
      <c r="D140" s="23"/>
      <c r="E140" s="23"/>
      <c r="F140" s="23"/>
      <c r="G140" s="23"/>
      <c r="H140" s="25"/>
      <c r="I140" s="25"/>
    </row>
    <row r="141" spans="1:9" x14ac:dyDescent="0.25">
      <c r="A141" s="23" t="s">
        <v>131</v>
      </c>
      <c r="B141" s="23" t="s">
        <v>55</v>
      </c>
      <c r="C141" s="23"/>
      <c r="D141" s="23"/>
      <c r="E141" s="23"/>
      <c r="F141" s="23"/>
      <c r="G141" s="23"/>
      <c r="H141" s="25"/>
      <c r="I141" s="25"/>
    </row>
    <row r="142" spans="1:9" x14ac:dyDescent="0.25">
      <c r="E142" s="14" t="s">
        <v>58</v>
      </c>
      <c r="F142" s="14" t="str">
        <f>IF((COUNT(C134:C141)&lt;&gt;COUNT(F134:F141)),"", ROUND(SUM(F134:F141),2))</f>
        <v/>
      </c>
      <c r="G142" s="13" t="str">
        <f>IF((COUNT(C134:C141)&lt;&gt;COUNT(F134:F141)),"Neužpildytos visų objektų kainos", "")</f>
        <v>Neužpildytos visų objektų kainos</v>
      </c>
    </row>
    <row r="143" spans="1:9" ht="30" x14ac:dyDescent="0.25">
      <c r="C143" s="21" t="s">
        <v>59</v>
      </c>
      <c r="D143" s="15"/>
      <c r="E143" s="14" t="s">
        <v>60</v>
      </c>
      <c r="F143" s="14" t="str">
        <f>IF(OR(F142="",D143=""),"", ROUND(PRODUCT(D143,F142)/100,2))</f>
        <v/>
      </c>
      <c r="G143" s="13" t="str">
        <f>IF(D143="", "Nurodykite taikomą PVM dydį", "")</f>
        <v>Nurodykite taikomą PVM dydį</v>
      </c>
    </row>
    <row r="144" spans="1:9" x14ac:dyDescent="0.25">
      <c r="E144" s="14" t="s">
        <v>61</v>
      </c>
      <c r="F144" s="14">
        <f>IF(ISBLANK(F143), "", ROUND(SUM(F142:F143),2))</f>
        <v>0</v>
      </c>
    </row>
    <row r="148" spans="1:9" x14ac:dyDescent="0.25">
      <c r="A148" s="12" t="s">
        <v>132</v>
      </c>
      <c r="B148" s="12" t="s">
        <v>133</v>
      </c>
    </row>
    <row r="150" spans="1:9" x14ac:dyDescent="0.25">
      <c r="A150" s="12" t="s">
        <v>28</v>
      </c>
    </row>
    <row r="151" spans="1:9" ht="45" x14ac:dyDescent="0.25">
      <c r="A151" s="26" t="s">
        <v>29</v>
      </c>
      <c r="B151" s="26" t="s">
        <v>30</v>
      </c>
      <c r="C151" s="26" t="s">
        <v>31</v>
      </c>
      <c r="D151" s="26" t="s">
        <v>32</v>
      </c>
      <c r="E151" s="26" t="s">
        <v>33</v>
      </c>
      <c r="F151" s="26" t="s">
        <v>34</v>
      </c>
      <c r="G151" s="26" t="s">
        <v>35</v>
      </c>
      <c r="H151" s="26" t="s">
        <v>36</v>
      </c>
      <c r="I151" s="26" t="s">
        <v>37</v>
      </c>
    </row>
    <row r="152" spans="1:9" x14ac:dyDescent="0.25">
      <c r="A152" s="22" t="s">
        <v>134</v>
      </c>
      <c r="B152" s="22" t="s">
        <v>135</v>
      </c>
      <c r="C152" s="23"/>
      <c r="D152" s="23"/>
      <c r="E152" s="23"/>
      <c r="F152" s="23"/>
      <c r="G152" s="23"/>
      <c r="H152" s="23"/>
      <c r="I152" s="23"/>
    </row>
    <row r="153" spans="1:9" x14ac:dyDescent="0.25">
      <c r="A153" s="23" t="s">
        <v>136</v>
      </c>
      <c r="B153" s="23" t="s">
        <v>135</v>
      </c>
      <c r="C153" s="27">
        <v>150</v>
      </c>
      <c r="D153" s="27" t="s">
        <v>41</v>
      </c>
      <c r="E153" s="24"/>
      <c r="F153" s="23" t="str">
        <f>IF(ISBLANK(E153),"", PRODUCT(C153,E153))</f>
        <v/>
      </c>
      <c r="G153" s="25"/>
      <c r="H153" s="23"/>
      <c r="I153" s="23"/>
    </row>
    <row r="154" spans="1:9" x14ac:dyDescent="0.25">
      <c r="A154" s="23" t="s">
        <v>137</v>
      </c>
      <c r="B154" s="23" t="s">
        <v>43</v>
      </c>
      <c r="C154" s="23"/>
      <c r="D154" s="23"/>
      <c r="E154" s="23"/>
      <c r="F154" s="23"/>
      <c r="G154" s="23"/>
      <c r="H154" s="25"/>
      <c r="I154" s="25"/>
    </row>
    <row r="155" spans="1:9" x14ac:dyDescent="0.25">
      <c r="A155" s="23" t="s">
        <v>138</v>
      </c>
      <c r="B155" s="23" t="s">
        <v>45</v>
      </c>
      <c r="C155" s="23"/>
      <c r="D155" s="23"/>
      <c r="E155" s="23"/>
      <c r="F155" s="23"/>
      <c r="G155" s="23"/>
      <c r="H155" s="25"/>
      <c r="I155" s="25"/>
    </row>
    <row r="156" spans="1:9" x14ac:dyDescent="0.25">
      <c r="A156" s="23" t="s">
        <v>139</v>
      </c>
      <c r="B156" s="23" t="s">
        <v>47</v>
      </c>
      <c r="C156" s="23"/>
      <c r="D156" s="23"/>
      <c r="E156" s="23"/>
      <c r="F156" s="23"/>
      <c r="G156" s="23"/>
      <c r="H156" s="25"/>
      <c r="I156" s="25"/>
    </row>
    <row r="157" spans="1:9" x14ac:dyDescent="0.25">
      <c r="A157" s="23" t="s">
        <v>140</v>
      </c>
      <c r="B157" s="23" t="s">
        <v>49</v>
      </c>
      <c r="C157" s="23"/>
      <c r="D157" s="23"/>
      <c r="E157" s="23"/>
      <c r="F157" s="23"/>
      <c r="G157" s="23"/>
      <c r="H157" s="25"/>
      <c r="I157" s="25"/>
    </row>
    <row r="158" spans="1:9" x14ac:dyDescent="0.25">
      <c r="A158" s="23" t="s">
        <v>141</v>
      </c>
      <c r="B158" s="23" t="s">
        <v>142</v>
      </c>
      <c r="C158" s="23"/>
      <c r="D158" s="23"/>
      <c r="E158" s="23"/>
      <c r="F158" s="23"/>
      <c r="G158" s="23"/>
      <c r="H158" s="25"/>
      <c r="I158" s="25"/>
    </row>
    <row r="159" spans="1:9" x14ac:dyDescent="0.25">
      <c r="A159" s="23" t="s">
        <v>143</v>
      </c>
      <c r="B159" s="23" t="s">
        <v>53</v>
      </c>
      <c r="C159" s="23"/>
      <c r="D159" s="23"/>
      <c r="E159" s="23"/>
      <c r="F159" s="23"/>
      <c r="G159" s="23"/>
      <c r="H159" s="25"/>
      <c r="I159" s="25"/>
    </row>
    <row r="160" spans="1:9" x14ac:dyDescent="0.25">
      <c r="A160" s="23" t="s">
        <v>144</v>
      </c>
      <c r="B160" s="23" t="s">
        <v>55</v>
      </c>
      <c r="C160" s="23"/>
      <c r="D160" s="23"/>
      <c r="E160" s="23"/>
      <c r="F160" s="23"/>
      <c r="G160" s="23"/>
      <c r="H160" s="25"/>
      <c r="I160" s="25"/>
    </row>
    <row r="161" spans="1:9" ht="120" x14ac:dyDescent="0.25">
      <c r="A161" s="23" t="s">
        <v>145</v>
      </c>
      <c r="B161" s="23" t="s">
        <v>57</v>
      </c>
      <c r="C161" s="23"/>
      <c r="D161" s="23"/>
      <c r="E161" s="23"/>
      <c r="F161" s="23"/>
      <c r="G161" s="23"/>
      <c r="H161" s="25"/>
      <c r="I161" s="25"/>
    </row>
    <row r="162" spans="1:9" x14ac:dyDescent="0.25">
      <c r="E162" s="14" t="s">
        <v>58</v>
      </c>
      <c r="F162" s="14" t="str">
        <f>IF((COUNT(C153:C161)&lt;&gt;COUNT(F153:F161)),"", ROUND(SUM(F153:F161),2))</f>
        <v/>
      </c>
      <c r="G162" s="13" t="str">
        <f>IF((COUNT(C153:C161)&lt;&gt;COUNT(F153:F161)),"Neužpildytos visų objektų kainos", "")</f>
        <v>Neužpildytos visų objektų kainos</v>
      </c>
    </row>
    <row r="163" spans="1:9" ht="30" x14ac:dyDescent="0.25">
      <c r="C163" s="21" t="s">
        <v>59</v>
      </c>
      <c r="D163" s="15"/>
      <c r="E163" s="14" t="s">
        <v>60</v>
      </c>
      <c r="F163" s="14" t="str">
        <f>IF(OR(F162="",D163=""),"", ROUND(PRODUCT(D163,F162)/100,2))</f>
        <v/>
      </c>
      <c r="G163" s="13" t="str">
        <f>IF(D163="", "Nurodykite taikomą PVM dydį", "")</f>
        <v>Nurodykite taikomą PVM dydį</v>
      </c>
    </row>
    <row r="164" spans="1:9" x14ac:dyDescent="0.25">
      <c r="E164" s="14" t="s">
        <v>61</v>
      </c>
      <c r="F164" s="14">
        <f>IF(ISBLANK(F163), "", ROUND(SUM(F162:F163),2))</f>
        <v>0</v>
      </c>
    </row>
    <row r="168" spans="1:9" x14ac:dyDescent="0.25">
      <c r="A168" s="12" t="s">
        <v>146</v>
      </c>
      <c r="B168" s="12" t="s">
        <v>147</v>
      </c>
    </row>
    <row r="170" spans="1:9" x14ac:dyDescent="0.25">
      <c r="A170" s="12" t="s">
        <v>28</v>
      </c>
    </row>
    <row r="171" spans="1:9" ht="45" x14ac:dyDescent="0.25">
      <c r="A171" s="26" t="s">
        <v>29</v>
      </c>
      <c r="B171" s="26" t="s">
        <v>30</v>
      </c>
      <c r="C171" s="26" t="s">
        <v>31</v>
      </c>
      <c r="D171" s="26" t="s">
        <v>32</v>
      </c>
      <c r="E171" s="26" t="s">
        <v>33</v>
      </c>
      <c r="F171" s="26" t="s">
        <v>34</v>
      </c>
      <c r="G171" s="26" t="s">
        <v>35</v>
      </c>
      <c r="H171" s="26" t="s">
        <v>36</v>
      </c>
      <c r="I171" s="26" t="s">
        <v>37</v>
      </c>
    </row>
    <row r="172" spans="1:9" x14ac:dyDescent="0.25">
      <c r="A172" s="22" t="s">
        <v>148</v>
      </c>
      <c r="B172" s="22" t="s">
        <v>149</v>
      </c>
      <c r="C172" s="23"/>
      <c r="D172" s="23"/>
      <c r="E172" s="23"/>
      <c r="F172" s="23"/>
      <c r="G172" s="23"/>
      <c r="H172" s="23"/>
      <c r="I172" s="23"/>
    </row>
    <row r="173" spans="1:9" x14ac:dyDescent="0.25">
      <c r="A173" s="23" t="s">
        <v>150</v>
      </c>
      <c r="B173" s="23" t="s">
        <v>149</v>
      </c>
      <c r="C173" s="27">
        <v>50</v>
      </c>
      <c r="D173" s="27" t="s">
        <v>41</v>
      </c>
      <c r="E173" s="24"/>
      <c r="F173" s="23" t="str">
        <f>IF(ISBLANK(E173),"", PRODUCT(C173,E173))</f>
        <v/>
      </c>
      <c r="G173" s="25"/>
      <c r="H173" s="23"/>
      <c r="I173" s="23"/>
    </row>
    <row r="174" spans="1:9" x14ac:dyDescent="0.25">
      <c r="A174" s="23" t="s">
        <v>151</v>
      </c>
      <c r="B174" s="23" t="s">
        <v>43</v>
      </c>
      <c r="C174" s="23"/>
      <c r="D174" s="23"/>
      <c r="E174" s="23"/>
      <c r="F174" s="23"/>
      <c r="G174" s="23"/>
      <c r="H174" s="25"/>
      <c r="I174" s="25"/>
    </row>
    <row r="175" spans="1:9" x14ac:dyDescent="0.25">
      <c r="A175" s="23" t="s">
        <v>152</v>
      </c>
      <c r="B175" s="23" t="s">
        <v>45</v>
      </c>
      <c r="C175" s="23"/>
      <c r="D175" s="23"/>
      <c r="E175" s="23"/>
      <c r="F175" s="23"/>
      <c r="G175" s="23"/>
      <c r="H175" s="25"/>
      <c r="I175" s="25"/>
    </row>
    <row r="176" spans="1:9" x14ac:dyDescent="0.25">
      <c r="A176" s="23" t="s">
        <v>153</v>
      </c>
      <c r="B176" s="23" t="s">
        <v>70</v>
      </c>
      <c r="C176" s="23"/>
      <c r="D176" s="23"/>
      <c r="E176" s="23"/>
      <c r="F176" s="23"/>
      <c r="G176" s="23"/>
      <c r="H176" s="25"/>
      <c r="I176" s="25"/>
    </row>
    <row r="177" spans="1:9" x14ac:dyDescent="0.25">
      <c r="A177" s="23" t="s">
        <v>154</v>
      </c>
      <c r="B177" s="23" t="s">
        <v>49</v>
      </c>
      <c r="C177" s="23"/>
      <c r="D177" s="23"/>
      <c r="E177" s="23"/>
      <c r="F177" s="23"/>
      <c r="G177" s="23"/>
      <c r="H177" s="25"/>
      <c r="I177" s="25"/>
    </row>
    <row r="178" spans="1:9" x14ac:dyDescent="0.25">
      <c r="A178" s="23" t="s">
        <v>155</v>
      </c>
      <c r="B178" s="23" t="s">
        <v>156</v>
      </c>
      <c r="C178" s="23"/>
      <c r="D178" s="23"/>
      <c r="E178" s="23"/>
      <c r="F178" s="23"/>
      <c r="G178" s="23"/>
      <c r="H178" s="25"/>
      <c r="I178" s="25"/>
    </row>
    <row r="179" spans="1:9" x14ac:dyDescent="0.25">
      <c r="A179" s="23" t="s">
        <v>157</v>
      </c>
      <c r="B179" s="23" t="s">
        <v>53</v>
      </c>
      <c r="C179" s="23"/>
      <c r="D179" s="23"/>
      <c r="E179" s="23"/>
      <c r="F179" s="23"/>
      <c r="G179" s="23"/>
      <c r="H179" s="25"/>
      <c r="I179" s="25"/>
    </row>
    <row r="180" spans="1:9" x14ac:dyDescent="0.25">
      <c r="A180" s="23" t="s">
        <v>158</v>
      </c>
      <c r="B180" s="23" t="s">
        <v>55</v>
      </c>
      <c r="C180" s="23"/>
      <c r="D180" s="23"/>
      <c r="E180" s="23"/>
      <c r="F180" s="23"/>
      <c r="G180" s="23"/>
      <c r="H180" s="25"/>
      <c r="I180" s="25"/>
    </row>
    <row r="181" spans="1:9" ht="120" x14ac:dyDescent="0.25">
      <c r="A181" s="23" t="s">
        <v>159</v>
      </c>
      <c r="B181" s="23" t="s">
        <v>57</v>
      </c>
      <c r="C181" s="23"/>
      <c r="D181" s="23"/>
      <c r="E181" s="23"/>
      <c r="F181" s="23"/>
      <c r="G181" s="23"/>
      <c r="H181" s="25"/>
      <c r="I181" s="25"/>
    </row>
    <row r="182" spans="1:9" x14ac:dyDescent="0.25">
      <c r="E182" s="14" t="s">
        <v>58</v>
      </c>
      <c r="F182" s="14" t="str">
        <f>IF((COUNT(C173:C181)&lt;&gt;COUNT(F173:F181)),"", ROUND(SUM(F173:F181),2))</f>
        <v/>
      </c>
      <c r="G182" s="13" t="str">
        <f>IF((COUNT(C173:C181)&lt;&gt;COUNT(F173:F181)),"Neužpildytos visų objektų kainos", "")</f>
        <v>Neužpildytos visų objektų kainos</v>
      </c>
    </row>
    <row r="183" spans="1:9" ht="30" x14ac:dyDescent="0.25">
      <c r="C183" s="21" t="s">
        <v>59</v>
      </c>
      <c r="D183" s="15"/>
      <c r="E183" s="14" t="s">
        <v>60</v>
      </c>
      <c r="F183" s="14" t="str">
        <f>IF(OR(F182="",D183=""),"", ROUND(PRODUCT(D183,F182)/100,2))</f>
        <v/>
      </c>
      <c r="G183" s="13" t="str">
        <f>IF(D183="", "Nurodykite taikomą PVM dydį", "")</f>
        <v>Nurodykite taikomą PVM dydį</v>
      </c>
    </row>
    <row r="184" spans="1:9" x14ac:dyDescent="0.25">
      <c r="E184" s="14" t="s">
        <v>61</v>
      </c>
      <c r="F184" s="14">
        <f>IF(ISBLANK(F183), "", ROUND(SUM(F182:F183),2))</f>
        <v>0</v>
      </c>
    </row>
    <row r="188" spans="1:9" x14ac:dyDescent="0.25">
      <c r="A188" s="12" t="s">
        <v>160</v>
      </c>
      <c r="B188" s="12" t="s">
        <v>161</v>
      </c>
    </row>
    <row r="190" spans="1:9" x14ac:dyDescent="0.25">
      <c r="A190" s="12" t="s">
        <v>28</v>
      </c>
    </row>
    <row r="191" spans="1:9" ht="45" x14ac:dyDescent="0.25">
      <c r="A191" s="26" t="s">
        <v>29</v>
      </c>
      <c r="B191" s="26" t="s">
        <v>30</v>
      </c>
      <c r="C191" s="26" t="s">
        <v>31</v>
      </c>
      <c r="D191" s="26" t="s">
        <v>32</v>
      </c>
      <c r="E191" s="26" t="s">
        <v>33</v>
      </c>
      <c r="F191" s="26" t="s">
        <v>34</v>
      </c>
      <c r="G191" s="26" t="s">
        <v>35</v>
      </c>
      <c r="H191" s="26" t="s">
        <v>36</v>
      </c>
      <c r="I191" s="26" t="s">
        <v>37</v>
      </c>
    </row>
    <row r="192" spans="1:9" x14ac:dyDescent="0.25">
      <c r="A192" s="22" t="s">
        <v>162</v>
      </c>
      <c r="B192" s="22" t="s">
        <v>163</v>
      </c>
      <c r="C192" s="23"/>
      <c r="D192" s="23"/>
      <c r="E192" s="23"/>
      <c r="F192" s="23"/>
      <c r="G192" s="23"/>
      <c r="H192" s="23"/>
      <c r="I192" s="23"/>
    </row>
    <row r="193" spans="1:9" x14ac:dyDescent="0.25">
      <c r="A193" s="23" t="s">
        <v>164</v>
      </c>
      <c r="B193" s="23" t="s">
        <v>163</v>
      </c>
      <c r="C193" s="27">
        <v>50</v>
      </c>
      <c r="D193" s="27" t="s">
        <v>41</v>
      </c>
      <c r="E193" s="24"/>
      <c r="F193" s="23" t="str">
        <f>IF(ISBLANK(E193),"", PRODUCT(C193,E193))</f>
        <v/>
      </c>
      <c r="G193" s="25"/>
      <c r="H193" s="23"/>
      <c r="I193" s="23"/>
    </row>
    <row r="194" spans="1:9" x14ac:dyDescent="0.25">
      <c r="A194" s="23" t="s">
        <v>165</v>
      </c>
      <c r="B194" s="23" t="s">
        <v>43</v>
      </c>
      <c r="C194" s="23"/>
      <c r="D194" s="23"/>
      <c r="E194" s="23"/>
      <c r="F194" s="23"/>
      <c r="G194" s="23"/>
      <c r="H194" s="25"/>
      <c r="I194" s="25"/>
    </row>
    <row r="195" spans="1:9" x14ac:dyDescent="0.25">
      <c r="A195" s="23" t="s">
        <v>166</v>
      </c>
      <c r="B195" s="23" t="s">
        <v>45</v>
      </c>
      <c r="C195" s="23"/>
      <c r="D195" s="23"/>
      <c r="E195" s="23"/>
      <c r="F195" s="23"/>
      <c r="G195" s="23"/>
      <c r="H195" s="25"/>
      <c r="I195" s="25"/>
    </row>
    <row r="196" spans="1:9" x14ac:dyDescent="0.25">
      <c r="A196" s="23" t="s">
        <v>167</v>
      </c>
      <c r="B196" s="23" t="s">
        <v>47</v>
      </c>
      <c r="C196" s="23"/>
      <c r="D196" s="23"/>
      <c r="E196" s="23"/>
      <c r="F196" s="23"/>
      <c r="G196" s="23"/>
      <c r="H196" s="25"/>
      <c r="I196" s="25"/>
    </row>
    <row r="197" spans="1:9" x14ac:dyDescent="0.25">
      <c r="A197" s="23" t="s">
        <v>168</v>
      </c>
      <c r="B197" s="23" t="s">
        <v>49</v>
      </c>
      <c r="C197" s="23"/>
      <c r="D197" s="23"/>
      <c r="E197" s="23"/>
      <c r="F197" s="23"/>
      <c r="G197" s="23"/>
      <c r="H197" s="25"/>
      <c r="I197" s="25"/>
    </row>
    <row r="198" spans="1:9" x14ac:dyDescent="0.25">
      <c r="A198" s="23" t="s">
        <v>169</v>
      </c>
      <c r="B198" s="23" t="s">
        <v>170</v>
      </c>
      <c r="C198" s="23"/>
      <c r="D198" s="23"/>
      <c r="E198" s="23"/>
      <c r="F198" s="23"/>
      <c r="G198" s="23"/>
      <c r="H198" s="25"/>
      <c r="I198" s="25"/>
    </row>
    <row r="199" spans="1:9" x14ac:dyDescent="0.25">
      <c r="A199" s="23" t="s">
        <v>171</v>
      </c>
      <c r="B199" s="23" t="s">
        <v>53</v>
      </c>
      <c r="C199" s="23"/>
      <c r="D199" s="23"/>
      <c r="E199" s="23"/>
      <c r="F199" s="23"/>
      <c r="G199" s="23"/>
      <c r="H199" s="25"/>
      <c r="I199" s="25"/>
    </row>
    <row r="200" spans="1:9" x14ac:dyDescent="0.25">
      <c r="A200" s="23" t="s">
        <v>172</v>
      </c>
      <c r="B200" s="23" t="s">
        <v>55</v>
      </c>
      <c r="C200" s="23"/>
      <c r="D200" s="23"/>
      <c r="E200" s="23"/>
      <c r="F200" s="23"/>
      <c r="G200" s="23"/>
      <c r="H200" s="25"/>
      <c r="I200" s="25"/>
    </row>
    <row r="201" spans="1:9" x14ac:dyDescent="0.25">
      <c r="E201" s="14" t="s">
        <v>58</v>
      </c>
      <c r="F201" s="14" t="str">
        <f>IF((COUNT(C193:C200)&lt;&gt;COUNT(F193:F200)),"", ROUND(SUM(F193:F200),2))</f>
        <v/>
      </c>
      <c r="G201" s="13" t="str">
        <f>IF((COUNT(C193:C200)&lt;&gt;COUNT(F193:F200)),"Neužpildytos visų objektų kainos", "")</f>
        <v>Neužpildytos visų objektų kainos</v>
      </c>
    </row>
    <row r="202" spans="1:9" ht="30" x14ac:dyDescent="0.25">
      <c r="C202" s="21" t="s">
        <v>59</v>
      </c>
      <c r="D202" s="15"/>
      <c r="E202" s="14" t="s">
        <v>60</v>
      </c>
      <c r="F202" s="14" t="str">
        <f>IF(OR(F201="",D202=""),"", ROUND(PRODUCT(D202,F201)/100,2))</f>
        <v/>
      </c>
      <c r="G202" s="13" t="str">
        <f>IF(D202="", "Nurodykite taikomą PVM dydį", "")</f>
        <v>Nurodykite taikomą PVM dydį</v>
      </c>
    </row>
    <row r="203" spans="1:9" x14ac:dyDescent="0.25">
      <c r="E203" s="14" t="s">
        <v>61</v>
      </c>
      <c r="F203" s="14">
        <f>IF(ISBLANK(F202), "", ROUND(SUM(F201:F202),2))</f>
        <v>0</v>
      </c>
    </row>
    <row r="207" spans="1:9" x14ac:dyDescent="0.25">
      <c r="A207" s="12" t="s">
        <v>173</v>
      </c>
      <c r="B207" s="12" t="s">
        <v>174</v>
      </c>
    </row>
    <row r="209" spans="1:9" x14ac:dyDescent="0.25">
      <c r="A209" s="12" t="s">
        <v>28</v>
      </c>
    </row>
    <row r="210" spans="1:9" ht="45" x14ac:dyDescent="0.25">
      <c r="A210" s="26" t="s">
        <v>29</v>
      </c>
      <c r="B210" s="26" t="s">
        <v>30</v>
      </c>
      <c r="C210" s="26" t="s">
        <v>31</v>
      </c>
      <c r="D210" s="26" t="s">
        <v>32</v>
      </c>
      <c r="E210" s="26" t="s">
        <v>33</v>
      </c>
      <c r="F210" s="26" t="s">
        <v>34</v>
      </c>
      <c r="G210" s="26" t="s">
        <v>35</v>
      </c>
      <c r="H210" s="26" t="s">
        <v>36</v>
      </c>
      <c r="I210" s="26" t="s">
        <v>37</v>
      </c>
    </row>
    <row r="211" spans="1:9" x14ac:dyDescent="0.25">
      <c r="A211" s="22" t="s">
        <v>175</v>
      </c>
      <c r="B211" s="22" t="s">
        <v>176</v>
      </c>
      <c r="C211" s="23"/>
      <c r="D211" s="23"/>
      <c r="E211" s="23"/>
      <c r="F211" s="23"/>
      <c r="G211" s="23"/>
      <c r="H211" s="23"/>
      <c r="I211" s="23"/>
    </row>
    <row r="212" spans="1:9" x14ac:dyDescent="0.25">
      <c r="A212" s="23" t="s">
        <v>177</v>
      </c>
      <c r="B212" s="23" t="s">
        <v>176</v>
      </c>
      <c r="C212" s="27">
        <v>50</v>
      </c>
      <c r="D212" s="27" t="s">
        <v>41</v>
      </c>
      <c r="E212" s="24"/>
      <c r="F212" s="23" t="str">
        <f>IF(ISBLANK(E212),"", PRODUCT(C212,E212))</f>
        <v/>
      </c>
      <c r="G212" s="25"/>
      <c r="H212" s="23"/>
      <c r="I212" s="23"/>
    </row>
    <row r="213" spans="1:9" x14ac:dyDescent="0.25">
      <c r="A213" s="23" t="s">
        <v>178</v>
      </c>
      <c r="B213" s="23" t="s">
        <v>43</v>
      </c>
      <c r="C213" s="23"/>
      <c r="D213" s="23"/>
      <c r="E213" s="23"/>
      <c r="F213" s="23"/>
      <c r="G213" s="23"/>
      <c r="H213" s="25"/>
      <c r="I213" s="25"/>
    </row>
    <row r="214" spans="1:9" x14ac:dyDescent="0.25">
      <c r="A214" s="23" t="s">
        <v>179</v>
      </c>
      <c r="B214" s="23" t="s">
        <v>45</v>
      </c>
      <c r="C214" s="23"/>
      <c r="D214" s="23"/>
      <c r="E214" s="23"/>
      <c r="F214" s="23"/>
      <c r="G214" s="23"/>
      <c r="H214" s="25"/>
      <c r="I214" s="25"/>
    </row>
    <row r="215" spans="1:9" x14ac:dyDescent="0.25">
      <c r="A215" s="23" t="s">
        <v>180</v>
      </c>
      <c r="B215" s="23" t="s">
        <v>70</v>
      </c>
      <c r="C215" s="23"/>
      <c r="D215" s="23"/>
      <c r="E215" s="23"/>
      <c r="F215" s="23"/>
      <c r="G215" s="23"/>
      <c r="H215" s="25"/>
      <c r="I215" s="25"/>
    </row>
    <row r="216" spans="1:9" x14ac:dyDescent="0.25">
      <c r="A216" s="23" t="s">
        <v>181</v>
      </c>
      <c r="B216" s="23" t="s">
        <v>49</v>
      </c>
      <c r="C216" s="23"/>
      <c r="D216" s="23"/>
      <c r="E216" s="23"/>
      <c r="F216" s="23"/>
      <c r="G216" s="23"/>
      <c r="H216" s="25"/>
      <c r="I216" s="25"/>
    </row>
    <row r="217" spans="1:9" x14ac:dyDescent="0.25">
      <c r="A217" s="23" t="s">
        <v>182</v>
      </c>
      <c r="B217" s="23" t="s">
        <v>183</v>
      </c>
      <c r="C217" s="23"/>
      <c r="D217" s="23"/>
      <c r="E217" s="23"/>
      <c r="F217" s="23"/>
      <c r="G217" s="23"/>
      <c r="H217" s="25"/>
      <c r="I217" s="25"/>
    </row>
    <row r="218" spans="1:9" x14ac:dyDescent="0.25">
      <c r="A218" s="23" t="s">
        <v>184</v>
      </c>
      <c r="B218" s="23" t="s">
        <v>53</v>
      </c>
      <c r="C218" s="23"/>
      <c r="D218" s="23"/>
      <c r="E218" s="23"/>
      <c r="F218" s="23"/>
      <c r="G218" s="23"/>
      <c r="H218" s="25"/>
      <c r="I218" s="25"/>
    </row>
    <row r="219" spans="1:9" x14ac:dyDescent="0.25">
      <c r="A219" s="23" t="s">
        <v>185</v>
      </c>
      <c r="B219" s="23" t="s">
        <v>55</v>
      </c>
      <c r="C219" s="23"/>
      <c r="D219" s="23"/>
      <c r="E219" s="23"/>
      <c r="F219" s="23"/>
      <c r="G219" s="23"/>
      <c r="H219" s="25"/>
      <c r="I219" s="25"/>
    </row>
    <row r="220" spans="1:9" x14ac:dyDescent="0.25">
      <c r="E220" s="14" t="s">
        <v>58</v>
      </c>
      <c r="F220" s="14" t="str">
        <f>IF((COUNT(C212:C219)&lt;&gt;COUNT(F212:F219)),"", ROUND(SUM(F212:F219),2))</f>
        <v/>
      </c>
      <c r="G220" s="13" t="str">
        <f>IF((COUNT(C212:C219)&lt;&gt;COUNT(F212:F219)),"Neužpildytos visų objektų kainos", "")</f>
        <v>Neužpildytos visų objektų kainos</v>
      </c>
    </row>
    <row r="221" spans="1:9" ht="30" x14ac:dyDescent="0.25">
      <c r="C221" s="21" t="s">
        <v>59</v>
      </c>
      <c r="D221" s="15"/>
      <c r="E221" s="14" t="s">
        <v>60</v>
      </c>
      <c r="F221" s="14" t="str">
        <f>IF(OR(F220="",D221=""),"", ROUND(PRODUCT(D221,F220)/100,2))</f>
        <v/>
      </c>
      <c r="G221" s="13" t="str">
        <f>IF(D221="", "Nurodykite taikomą PVM dydį", "")</f>
        <v>Nurodykite taikomą PVM dydį</v>
      </c>
    </row>
    <row r="222" spans="1:9" x14ac:dyDescent="0.25">
      <c r="E222" s="14" t="s">
        <v>61</v>
      </c>
      <c r="F222" s="14">
        <f>IF(ISBLANK(F221), "", ROUND(SUM(F220:F221),2))</f>
        <v>0</v>
      </c>
    </row>
    <row r="226" spans="1:9" x14ac:dyDescent="0.25">
      <c r="A226" s="12" t="s">
        <v>186</v>
      </c>
      <c r="B226" s="12" t="s">
        <v>187</v>
      </c>
    </row>
    <row r="228" spans="1:9" x14ac:dyDescent="0.25">
      <c r="A228" s="12" t="s">
        <v>28</v>
      </c>
    </row>
    <row r="229" spans="1:9" ht="45" x14ac:dyDescent="0.25">
      <c r="A229" s="26" t="s">
        <v>29</v>
      </c>
      <c r="B229" s="26" t="s">
        <v>30</v>
      </c>
      <c r="C229" s="26" t="s">
        <v>31</v>
      </c>
      <c r="D229" s="26" t="s">
        <v>32</v>
      </c>
      <c r="E229" s="26" t="s">
        <v>33</v>
      </c>
      <c r="F229" s="26" t="s">
        <v>34</v>
      </c>
      <c r="G229" s="26" t="s">
        <v>35</v>
      </c>
      <c r="H229" s="26" t="s">
        <v>36</v>
      </c>
      <c r="I229" s="26" t="s">
        <v>37</v>
      </c>
    </row>
    <row r="230" spans="1:9" x14ac:dyDescent="0.25">
      <c r="A230" s="22" t="s">
        <v>188</v>
      </c>
      <c r="B230" s="22" t="s">
        <v>189</v>
      </c>
      <c r="C230" s="23"/>
      <c r="D230" s="23"/>
      <c r="E230" s="23"/>
      <c r="F230" s="23"/>
      <c r="G230" s="23"/>
      <c r="H230" s="23"/>
      <c r="I230" s="23"/>
    </row>
    <row r="231" spans="1:9" x14ac:dyDescent="0.25">
      <c r="A231" s="23" t="s">
        <v>190</v>
      </c>
      <c r="B231" s="23" t="s">
        <v>189</v>
      </c>
      <c r="C231" s="27">
        <v>50</v>
      </c>
      <c r="D231" s="27" t="s">
        <v>41</v>
      </c>
      <c r="E231" s="24"/>
      <c r="F231" s="23" t="str">
        <f>IF(ISBLANK(E231),"", PRODUCT(C231,E231))</f>
        <v/>
      </c>
      <c r="G231" s="25"/>
      <c r="H231" s="23"/>
      <c r="I231" s="23"/>
    </row>
    <row r="232" spans="1:9" x14ac:dyDescent="0.25">
      <c r="A232" s="23" t="s">
        <v>191</v>
      </c>
      <c r="B232" s="23" t="s">
        <v>43</v>
      </c>
      <c r="C232" s="23"/>
      <c r="D232" s="23"/>
      <c r="E232" s="23"/>
      <c r="F232" s="23"/>
      <c r="G232" s="23"/>
      <c r="H232" s="25"/>
      <c r="I232" s="25"/>
    </row>
    <row r="233" spans="1:9" x14ac:dyDescent="0.25">
      <c r="A233" s="23" t="s">
        <v>192</v>
      </c>
      <c r="B233" s="23" t="s">
        <v>45</v>
      </c>
      <c r="C233" s="23"/>
      <c r="D233" s="23"/>
      <c r="E233" s="23"/>
      <c r="F233" s="23"/>
      <c r="G233" s="23"/>
      <c r="H233" s="25"/>
      <c r="I233" s="25"/>
    </row>
    <row r="234" spans="1:9" x14ac:dyDescent="0.25">
      <c r="A234" s="23" t="s">
        <v>193</v>
      </c>
      <c r="B234" s="23" t="s">
        <v>47</v>
      </c>
      <c r="C234" s="23"/>
      <c r="D234" s="23"/>
      <c r="E234" s="23"/>
      <c r="F234" s="23"/>
      <c r="G234" s="23"/>
      <c r="H234" s="25"/>
      <c r="I234" s="25"/>
    </row>
    <row r="235" spans="1:9" x14ac:dyDescent="0.25">
      <c r="A235" s="23" t="s">
        <v>194</v>
      </c>
      <c r="B235" s="23" t="s">
        <v>49</v>
      </c>
      <c r="C235" s="23"/>
      <c r="D235" s="23"/>
      <c r="E235" s="23"/>
      <c r="F235" s="23"/>
      <c r="G235" s="23"/>
      <c r="H235" s="25"/>
      <c r="I235" s="25"/>
    </row>
    <row r="236" spans="1:9" x14ac:dyDescent="0.25">
      <c r="A236" s="23" t="s">
        <v>195</v>
      </c>
      <c r="B236" s="23" t="s">
        <v>196</v>
      </c>
      <c r="C236" s="23"/>
      <c r="D236" s="23"/>
      <c r="E236" s="23"/>
      <c r="F236" s="23"/>
      <c r="G236" s="23"/>
      <c r="H236" s="25"/>
      <c r="I236" s="25"/>
    </row>
    <row r="237" spans="1:9" x14ac:dyDescent="0.25">
      <c r="A237" s="23" t="s">
        <v>197</v>
      </c>
      <c r="B237" s="23" t="s">
        <v>53</v>
      </c>
      <c r="C237" s="23"/>
      <c r="D237" s="23"/>
      <c r="E237" s="23"/>
      <c r="F237" s="23"/>
      <c r="G237" s="23"/>
      <c r="H237" s="25"/>
      <c r="I237" s="25"/>
    </row>
    <row r="238" spans="1:9" x14ac:dyDescent="0.25">
      <c r="A238" s="23" t="s">
        <v>198</v>
      </c>
      <c r="B238" s="23" t="s">
        <v>55</v>
      </c>
      <c r="C238" s="23"/>
      <c r="D238" s="23"/>
      <c r="E238" s="23"/>
      <c r="F238" s="23"/>
      <c r="G238" s="23"/>
      <c r="H238" s="25"/>
      <c r="I238" s="25"/>
    </row>
    <row r="239" spans="1:9" ht="120" x14ac:dyDescent="0.25">
      <c r="A239" s="23" t="s">
        <v>199</v>
      </c>
      <c r="B239" s="23" t="s">
        <v>57</v>
      </c>
      <c r="C239" s="23"/>
      <c r="D239" s="23"/>
      <c r="E239" s="23"/>
      <c r="F239" s="23"/>
      <c r="G239" s="23"/>
      <c r="H239" s="25"/>
      <c r="I239" s="25"/>
    </row>
    <row r="240" spans="1:9" x14ac:dyDescent="0.25">
      <c r="E240" s="14" t="s">
        <v>58</v>
      </c>
      <c r="F240" s="14" t="str">
        <f>IF((COUNT(C231:C239)&lt;&gt;COUNT(F231:F239)),"", ROUND(SUM(F231:F239),2))</f>
        <v/>
      </c>
      <c r="G240" s="13" t="str">
        <f>IF((COUNT(C231:C239)&lt;&gt;COUNT(F231:F239)),"Neužpildytos visų objektų kainos", "")</f>
        <v>Neužpildytos visų objektų kainos</v>
      </c>
    </row>
    <row r="241" spans="1:9" ht="30" x14ac:dyDescent="0.25">
      <c r="C241" s="21" t="s">
        <v>59</v>
      </c>
      <c r="D241" s="15"/>
      <c r="E241" s="14" t="s">
        <v>60</v>
      </c>
      <c r="F241" s="14" t="str">
        <f>IF(OR(F240="",D241=""),"", ROUND(PRODUCT(D241,F240)/100,2))</f>
        <v/>
      </c>
      <c r="G241" s="13" t="str">
        <f>IF(D241="", "Nurodykite taikomą PVM dydį", "")</f>
        <v>Nurodykite taikomą PVM dydį</v>
      </c>
    </row>
    <row r="242" spans="1:9" x14ac:dyDescent="0.25">
      <c r="E242" s="14" t="s">
        <v>61</v>
      </c>
      <c r="F242" s="14">
        <f>IF(ISBLANK(F241), "", ROUND(SUM(F240:F241),2))</f>
        <v>0</v>
      </c>
    </row>
    <row r="246" spans="1:9" x14ac:dyDescent="0.25">
      <c r="A246" s="12" t="s">
        <v>200</v>
      </c>
      <c r="B246" s="12" t="s">
        <v>201</v>
      </c>
    </row>
    <row r="248" spans="1:9" x14ac:dyDescent="0.25">
      <c r="A248" s="12" t="s">
        <v>28</v>
      </c>
    </row>
    <row r="249" spans="1:9" ht="45" x14ac:dyDescent="0.25">
      <c r="A249" s="26" t="s">
        <v>29</v>
      </c>
      <c r="B249" s="26" t="s">
        <v>30</v>
      </c>
      <c r="C249" s="26" t="s">
        <v>31</v>
      </c>
      <c r="D249" s="26" t="s">
        <v>32</v>
      </c>
      <c r="E249" s="26" t="s">
        <v>33</v>
      </c>
      <c r="F249" s="26" t="s">
        <v>34</v>
      </c>
      <c r="G249" s="26" t="s">
        <v>35</v>
      </c>
      <c r="H249" s="26" t="s">
        <v>36</v>
      </c>
      <c r="I249" s="26" t="s">
        <v>37</v>
      </c>
    </row>
    <row r="250" spans="1:9" x14ac:dyDescent="0.25">
      <c r="A250" s="22" t="s">
        <v>202</v>
      </c>
      <c r="B250" s="22" t="s">
        <v>203</v>
      </c>
      <c r="C250" s="23"/>
      <c r="D250" s="23"/>
      <c r="E250" s="23"/>
      <c r="F250" s="23"/>
      <c r="G250" s="23"/>
      <c r="H250" s="23"/>
      <c r="I250" s="23"/>
    </row>
    <row r="251" spans="1:9" x14ac:dyDescent="0.25">
      <c r="A251" s="23" t="s">
        <v>204</v>
      </c>
      <c r="B251" s="23" t="s">
        <v>203</v>
      </c>
      <c r="C251" s="27">
        <v>50</v>
      </c>
      <c r="D251" s="27" t="s">
        <v>41</v>
      </c>
      <c r="E251" s="24"/>
      <c r="F251" s="23" t="str">
        <f>IF(ISBLANK(E251),"", PRODUCT(C251,E251))</f>
        <v/>
      </c>
      <c r="G251" s="25"/>
      <c r="H251" s="23"/>
      <c r="I251" s="23"/>
    </row>
    <row r="252" spans="1:9" x14ac:dyDescent="0.25">
      <c r="A252" s="23" t="s">
        <v>205</v>
      </c>
      <c r="B252" s="23" t="s">
        <v>43</v>
      </c>
      <c r="C252" s="23"/>
      <c r="D252" s="23"/>
      <c r="E252" s="23"/>
      <c r="F252" s="23"/>
      <c r="G252" s="23"/>
      <c r="H252" s="25"/>
      <c r="I252" s="25"/>
    </row>
    <row r="253" spans="1:9" x14ac:dyDescent="0.25">
      <c r="A253" s="23" t="s">
        <v>206</v>
      </c>
      <c r="B253" s="23" t="s">
        <v>45</v>
      </c>
      <c r="C253" s="23"/>
      <c r="D253" s="23"/>
      <c r="E253" s="23"/>
      <c r="F253" s="23"/>
      <c r="G253" s="23"/>
      <c r="H253" s="25"/>
      <c r="I253" s="25"/>
    </row>
    <row r="254" spans="1:9" x14ac:dyDescent="0.25">
      <c r="A254" s="23" t="s">
        <v>207</v>
      </c>
      <c r="B254" s="23" t="s">
        <v>47</v>
      </c>
      <c r="C254" s="23"/>
      <c r="D254" s="23"/>
      <c r="E254" s="23"/>
      <c r="F254" s="23"/>
      <c r="G254" s="23"/>
      <c r="H254" s="25"/>
      <c r="I254" s="25"/>
    </row>
    <row r="255" spans="1:9" x14ac:dyDescent="0.25">
      <c r="A255" s="23" t="s">
        <v>208</v>
      </c>
      <c r="B255" s="23" t="s">
        <v>49</v>
      </c>
      <c r="C255" s="23"/>
      <c r="D255" s="23"/>
      <c r="E255" s="23"/>
      <c r="F255" s="23"/>
      <c r="G255" s="23"/>
      <c r="H255" s="25"/>
      <c r="I255" s="25"/>
    </row>
    <row r="256" spans="1:9" x14ac:dyDescent="0.25">
      <c r="A256" s="23" t="s">
        <v>209</v>
      </c>
      <c r="B256" s="23" t="s">
        <v>210</v>
      </c>
      <c r="C256" s="23"/>
      <c r="D256" s="23"/>
      <c r="E256" s="23"/>
      <c r="F256" s="23"/>
      <c r="G256" s="23"/>
      <c r="H256" s="25"/>
      <c r="I256" s="25"/>
    </row>
    <row r="257" spans="1:9" x14ac:dyDescent="0.25">
      <c r="A257" s="23" t="s">
        <v>211</v>
      </c>
      <c r="B257" s="23" t="s">
        <v>53</v>
      </c>
      <c r="C257" s="23"/>
      <c r="D257" s="23"/>
      <c r="E257" s="23"/>
      <c r="F257" s="23"/>
      <c r="G257" s="23"/>
      <c r="H257" s="25"/>
      <c r="I257" s="25"/>
    </row>
    <row r="258" spans="1:9" x14ac:dyDescent="0.25">
      <c r="A258" s="23" t="s">
        <v>212</v>
      </c>
      <c r="B258" s="23" t="s">
        <v>55</v>
      </c>
      <c r="C258" s="23"/>
      <c r="D258" s="23"/>
      <c r="E258" s="23"/>
      <c r="F258" s="23"/>
      <c r="G258" s="23"/>
      <c r="H258" s="25"/>
      <c r="I258" s="25"/>
    </row>
    <row r="259" spans="1:9" x14ac:dyDescent="0.25">
      <c r="E259" s="14" t="s">
        <v>58</v>
      </c>
      <c r="F259" s="14" t="str">
        <f>IF((COUNT(C251:C258)&lt;&gt;COUNT(F251:F258)),"", ROUND(SUM(F251:F258),2))</f>
        <v/>
      </c>
      <c r="G259" s="13" t="str">
        <f>IF((COUNT(C251:C258)&lt;&gt;COUNT(F251:F258)),"Neužpildytos visų objektų kainos", "")</f>
        <v>Neužpildytos visų objektų kainos</v>
      </c>
    </row>
    <row r="260" spans="1:9" ht="30" x14ac:dyDescent="0.25">
      <c r="C260" s="21" t="s">
        <v>59</v>
      </c>
      <c r="D260" s="15"/>
      <c r="E260" s="14" t="s">
        <v>60</v>
      </c>
      <c r="F260" s="14" t="str">
        <f>IF(OR(F259="",D260=""),"", ROUND(PRODUCT(D260,F259)/100,2))</f>
        <v/>
      </c>
      <c r="G260" s="13" t="str">
        <f>IF(D260="", "Nurodykite taikomą PVM dydį", "")</f>
        <v>Nurodykite taikomą PVM dydį</v>
      </c>
    </row>
    <row r="261" spans="1:9" x14ac:dyDescent="0.25">
      <c r="E261" s="14" t="s">
        <v>61</v>
      </c>
      <c r="F261" s="14">
        <f>IF(ISBLANK(F260), "", ROUND(SUM(F259:F260),2))</f>
        <v>0</v>
      </c>
    </row>
    <row r="265" spans="1:9" x14ac:dyDescent="0.25">
      <c r="A265" s="12" t="s">
        <v>213</v>
      </c>
      <c r="B265" s="12" t="s">
        <v>214</v>
      </c>
    </row>
    <row r="267" spans="1:9" x14ac:dyDescent="0.25">
      <c r="A267" s="12" t="s">
        <v>28</v>
      </c>
    </row>
    <row r="268" spans="1:9" ht="45" x14ac:dyDescent="0.25">
      <c r="A268" s="26" t="s">
        <v>29</v>
      </c>
      <c r="B268" s="26" t="s">
        <v>30</v>
      </c>
      <c r="C268" s="26" t="s">
        <v>31</v>
      </c>
      <c r="D268" s="26" t="s">
        <v>32</v>
      </c>
      <c r="E268" s="26" t="s">
        <v>33</v>
      </c>
      <c r="F268" s="26" t="s">
        <v>34</v>
      </c>
      <c r="G268" s="26" t="s">
        <v>35</v>
      </c>
      <c r="H268" s="26" t="s">
        <v>36</v>
      </c>
      <c r="I268" s="26" t="s">
        <v>37</v>
      </c>
    </row>
    <row r="269" spans="1:9" x14ac:dyDescent="0.25">
      <c r="A269" s="22" t="s">
        <v>215</v>
      </c>
      <c r="B269" s="22" t="s">
        <v>216</v>
      </c>
      <c r="C269" s="23"/>
      <c r="D269" s="23"/>
      <c r="E269" s="23"/>
      <c r="F269" s="23"/>
      <c r="G269" s="23"/>
      <c r="H269" s="23"/>
      <c r="I269" s="23"/>
    </row>
    <row r="270" spans="1:9" x14ac:dyDescent="0.25">
      <c r="A270" s="23" t="s">
        <v>217</v>
      </c>
      <c r="B270" s="23" t="s">
        <v>216</v>
      </c>
      <c r="C270" s="27">
        <v>100</v>
      </c>
      <c r="D270" s="27" t="s">
        <v>41</v>
      </c>
      <c r="E270" s="24"/>
      <c r="F270" s="23" t="str">
        <f>IF(ISBLANK(E270),"", PRODUCT(C270,E270))</f>
        <v/>
      </c>
      <c r="G270" s="25"/>
      <c r="H270" s="23"/>
      <c r="I270" s="23"/>
    </row>
    <row r="271" spans="1:9" x14ac:dyDescent="0.25">
      <c r="A271" s="23" t="s">
        <v>218</v>
      </c>
      <c r="B271" s="23" t="s">
        <v>43</v>
      </c>
      <c r="C271" s="23"/>
      <c r="D271" s="23"/>
      <c r="E271" s="23"/>
      <c r="F271" s="23"/>
      <c r="G271" s="23"/>
      <c r="H271" s="25"/>
      <c r="I271" s="25"/>
    </row>
    <row r="272" spans="1:9" x14ac:dyDescent="0.25">
      <c r="A272" s="23" t="s">
        <v>219</v>
      </c>
      <c r="B272" s="23" t="s">
        <v>45</v>
      </c>
      <c r="C272" s="23"/>
      <c r="D272" s="23"/>
      <c r="E272" s="23"/>
      <c r="F272" s="23"/>
      <c r="G272" s="23"/>
      <c r="H272" s="25"/>
      <c r="I272" s="25"/>
    </row>
    <row r="273" spans="1:9" x14ac:dyDescent="0.25">
      <c r="A273" s="23" t="s">
        <v>220</v>
      </c>
      <c r="B273" s="23" t="s">
        <v>70</v>
      </c>
      <c r="C273" s="23"/>
      <c r="D273" s="23"/>
      <c r="E273" s="23"/>
      <c r="F273" s="23"/>
      <c r="G273" s="23"/>
      <c r="H273" s="25"/>
      <c r="I273" s="25"/>
    </row>
    <row r="274" spans="1:9" x14ac:dyDescent="0.25">
      <c r="A274" s="23" t="s">
        <v>221</v>
      </c>
      <c r="B274" s="23" t="s">
        <v>49</v>
      </c>
      <c r="C274" s="23"/>
      <c r="D274" s="23"/>
      <c r="E274" s="23"/>
      <c r="F274" s="23"/>
      <c r="G274" s="23"/>
      <c r="H274" s="25"/>
      <c r="I274" s="25"/>
    </row>
    <row r="275" spans="1:9" x14ac:dyDescent="0.25">
      <c r="A275" s="23" t="s">
        <v>222</v>
      </c>
      <c r="B275" s="23" t="s">
        <v>223</v>
      </c>
      <c r="C275" s="23"/>
      <c r="D275" s="23"/>
      <c r="E275" s="23"/>
      <c r="F275" s="23"/>
      <c r="G275" s="23"/>
      <c r="H275" s="25"/>
      <c r="I275" s="25"/>
    </row>
    <row r="276" spans="1:9" x14ac:dyDescent="0.25">
      <c r="A276" s="23" t="s">
        <v>224</v>
      </c>
      <c r="B276" s="23" t="s">
        <v>53</v>
      </c>
      <c r="C276" s="23"/>
      <c r="D276" s="23"/>
      <c r="E276" s="23"/>
      <c r="F276" s="23"/>
      <c r="G276" s="23"/>
      <c r="H276" s="25"/>
      <c r="I276" s="25"/>
    </row>
    <row r="277" spans="1:9" x14ac:dyDescent="0.25">
      <c r="A277" s="23" t="s">
        <v>225</v>
      </c>
      <c r="B277" s="23" t="s">
        <v>55</v>
      </c>
      <c r="C277" s="23"/>
      <c r="D277" s="23"/>
      <c r="E277" s="23"/>
      <c r="F277" s="23"/>
      <c r="G277" s="23"/>
      <c r="H277" s="25"/>
      <c r="I277" s="25"/>
    </row>
    <row r="278" spans="1:9" ht="120" x14ac:dyDescent="0.25">
      <c r="A278" s="23" t="s">
        <v>226</v>
      </c>
      <c r="B278" s="23" t="s">
        <v>57</v>
      </c>
      <c r="C278" s="23"/>
      <c r="D278" s="23"/>
      <c r="E278" s="23"/>
      <c r="F278" s="23"/>
      <c r="G278" s="23"/>
      <c r="H278" s="25"/>
      <c r="I278" s="25"/>
    </row>
    <row r="279" spans="1:9" x14ac:dyDescent="0.25">
      <c r="E279" s="14" t="s">
        <v>58</v>
      </c>
      <c r="F279" s="14" t="str">
        <f>IF((COUNT(C270:C278)&lt;&gt;COUNT(F270:F278)),"", ROUND(SUM(F270:F278),2))</f>
        <v/>
      </c>
      <c r="G279" s="13" t="str">
        <f>IF((COUNT(C270:C278)&lt;&gt;COUNT(F270:F278)),"Neužpildytos visų objektų kainos", "")</f>
        <v>Neužpildytos visų objektų kainos</v>
      </c>
    </row>
    <row r="280" spans="1:9" ht="30" x14ac:dyDescent="0.25">
      <c r="C280" s="21" t="s">
        <v>59</v>
      </c>
      <c r="D280" s="15"/>
      <c r="E280" s="14" t="s">
        <v>60</v>
      </c>
      <c r="F280" s="14" t="str">
        <f>IF(OR(F279="",D280=""),"", ROUND(PRODUCT(D280,F279)/100,2))</f>
        <v/>
      </c>
      <c r="G280" s="13" t="str">
        <f>IF(D280="", "Nurodykite taikomą PVM dydį", "")</f>
        <v>Nurodykite taikomą PVM dydį</v>
      </c>
    </row>
    <row r="281" spans="1:9" x14ac:dyDescent="0.25">
      <c r="E281" s="14" t="s">
        <v>61</v>
      </c>
      <c r="F281" s="14">
        <f>IF(ISBLANK(F280), "", ROUND(SUM(F279:F280),2))</f>
        <v>0</v>
      </c>
    </row>
    <row r="285" spans="1:9" x14ac:dyDescent="0.25">
      <c r="A285" s="12" t="s">
        <v>227</v>
      </c>
      <c r="B285" s="12" t="s">
        <v>228</v>
      </c>
    </row>
    <row r="287" spans="1:9" x14ac:dyDescent="0.25">
      <c r="A287" s="12" t="s">
        <v>28</v>
      </c>
    </row>
    <row r="288" spans="1:9" ht="45" x14ac:dyDescent="0.25">
      <c r="A288" s="26" t="s">
        <v>29</v>
      </c>
      <c r="B288" s="26" t="s">
        <v>30</v>
      </c>
      <c r="C288" s="26" t="s">
        <v>31</v>
      </c>
      <c r="D288" s="26" t="s">
        <v>32</v>
      </c>
      <c r="E288" s="26" t="s">
        <v>33</v>
      </c>
      <c r="F288" s="26" t="s">
        <v>34</v>
      </c>
      <c r="G288" s="26" t="s">
        <v>35</v>
      </c>
      <c r="H288" s="26" t="s">
        <v>36</v>
      </c>
      <c r="I288" s="26" t="s">
        <v>37</v>
      </c>
    </row>
    <row r="289" spans="1:9" x14ac:dyDescent="0.25">
      <c r="A289" s="22" t="s">
        <v>229</v>
      </c>
      <c r="B289" s="22" t="s">
        <v>230</v>
      </c>
      <c r="C289" s="23"/>
      <c r="D289" s="23"/>
      <c r="E289" s="23"/>
      <c r="F289" s="23"/>
      <c r="G289" s="23"/>
      <c r="H289" s="23"/>
      <c r="I289" s="23"/>
    </row>
    <row r="290" spans="1:9" x14ac:dyDescent="0.25">
      <c r="A290" s="23" t="s">
        <v>231</v>
      </c>
      <c r="B290" s="23" t="s">
        <v>230</v>
      </c>
      <c r="C290" s="27">
        <v>100</v>
      </c>
      <c r="D290" s="27" t="s">
        <v>41</v>
      </c>
      <c r="E290" s="24"/>
      <c r="F290" s="23" t="str">
        <f>IF(ISBLANK(E290),"", PRODUCT(C290,E290))</f>
        <v/>
      </c>
      <c r="G290" s="25"/>
      <c r="H290" s="23"/>
      <c r="I290" s="23"/>
    </row>
    <row r="291" spans="1:9" x14ac:dyDescent="0.25">
      <c r="A291" s="23" t="s">
        <v>232</v>
      </c>
      <c r="B291" s="23" t="s">
        <v>43</v>
      </c>
      <c r="C291" s="23"/>
      <c r="D291" s="23"/>
      <c r="E291" s="23"/>
      <c r="F291" s="23"/>
      <c r="G291" s="23"/>
      <c r="H291" s="25"/>
      <c r="I291" s="25"/>
    </row>
    <row r="292" spans="1:9" x14ac:dyDescent="0.25">
      <c r="A292" s="23" t="s">
        <v>233</v>
      </c>
      <c r="B292" s="23" t="s">
        <v>45</v>
      </c>
      <c r="C292" s="23"/>
      <c r="D292" s="23"/>
      <c r="E292" s="23"/>
      <c r="F292" s="23"/>
      <c r="G292" s="23"/>
      <c r="H292" s="25"/>
      <c r="I292" s="25"/>
    </row>
    <row r="293" spans="1:9" x14ac:dyDescent="0.25">
      <c r="A293" s="23" t="s">
        <v>234</v>
      </c>
      <c r="B293" s="23" t="s">
        <v>47</v>
      </c>
      <c r="C293" s="23"/>
      <c r="D293" s="23"/>
      <c r="E293" s="23"/>
      <c r="F293" s="23"/>
      <c r="G293" s="23"/>
      <c r="H293" s="25"/>
      <c r="I293" s="25"/>
    </row>
    <row r="294" spans="1:9" x14ac:dyDescent="0.25">
      <c r="A294" s="23" t="s">
        <v>235</v>
      </c>
      <c r="B294" s="23" t="s">
        <v>49</v>
      </c>
      <c r="C294" s="23"/>
      <c r="D294" s="23"/>
      <c r="E294" s="23"/>
      <c r="F294" s="23"/>
      <c r="G294" s="23"/>
      <c r="H294" s="25"/>
      <c r="I294" s="25"/>
    </row>
    <row r="295" spans="1:9" x14ac:dyDescent="0.25">
      <c r="A295" s="23" t="s">
        <v>236</v>
      </c>
      <c r="B295" s="23" t="s">
        <v>237</v>
      </c>
      <c r="C295" s="23"/>
      <c r="D295" s="23"/>
      <c r="E295" s="23"/>
      <c r="F295" s="23"/>
      <c r="G295" s="23"/>
      <c r="H295" s="25"/>
      <c r="I295" s="25"/>
    </row>
    <row r="296" spans="1:9" x14ac:dyDescent="0.25">
      <c r="A296" s="23" t="s">
        <v>238</v>
      </c>
      <c r="B296" s="23" t="s">
        <v>53</v>
      </c>
      <c r="C296" s="23"/>
      <c r="D296" s="23"/>
      <c r="E296" s="23"/>
      <c r="F296" s="23"/>
      <c r="G296" s="23"/>
      <c r="H296" s="25"/>
      <c r="I296" s="25"/>
    </row>
    <row r="297" spans="1:9" x14ac:dyDescent="0.25">
      <c r="A297" s="23" t="s">
        <v>239</v>
      </c>
      <c r="B297" s="23" t="s">
        <v>55</v>
      </c>
      <c r="C297" s="23"/>
      <c r="D297" s="23"/>
      <c r="E297" s="23"/>
      <c r="F297" s="23"/>
      <c r="G297" s="23"/>
      <c r="H297" s="25"/>
      <c r="I297" s="25"/>
    </row>
    <row r="298" spans="1:9" ht="120" x14ac:dyDescent="0.25">
      <c r="A298" s="23" t="s">
        <v>240</v>
      </c>
      <c r="B298" s="23" t="s">
        <v>57</v>
      </c>
      <c r="C298" s="23"/>
      <c r="D298" s="23"/>
      <c r="E298" s="23"/>
      <c r="F298" s="23"/>
      <c r="G298" s="23"/>
      <c r="H298" s="25"/>
      <c r="I298" s="25"/>
    </row>
    <row r="299" spans="1:9" x14ac:dyDescent="0.25">
      <c r="E299" s="14" t="s">
        <v>58</v>
      </c>
      <c r="F299" s="14" t="str">
        <f>IF((COUNT(C290:C298)&lt;&gt;COUNT(F290:F298)),"", ROUND(SUM(F290:F298),2))</f>
        <v/>
      </c>
      <c r="G299" s="13" t="str">
        <f>IF((COUNT(C290:C298)&lt;&gt;COUNT(F290:F298)),"Neužpildytos visų objektų kainos", "")</f>
        <v>Neužpildytos visų objektų kainos</v>
      </c>
    </row>
    <row r="300" spans="1:9" ht="30" x14ac:dyDescent="0.25">
      <c r="C300" s="21" t="s">
        <v>59</v>
      </c>
      <c r="D300" s="15"/>
      <c r="E300" s="14" t="s">
        <v>60</v>
      </c>
      <c r="F300" s="14" t="str">
        <f>IF(OR(F299="",D300=""),"", ROUND(PRODUCT(D300,F299)/100,2))</f>
        <v/>
      </c>
      <c r="G300" s="13" t="str">
        <f>IF(D300="", "Nurodykite taikomą PVM dydį", "")</f>
        <v>Nurodykite taikomą PVM dydį</v>
      </c>
    </row>
    <row r="301" spans="1:9" x14ac:dyDescent="0.25">
      <c r="E301" s="14" t="s">
        <v>61</v>
      </c>
      <c r="F301" s="14">
        <f>IF(ISBLANK(F300), "", ROUND(SUM(F299:F300),2))</f>
        <v>0</v>
      </c>
    </row>
    <row r="305" spans="1:9" x14ac:dyDescent="0.25">
      <c r="A305" s="12" t="s">
        <v>241</v>
      </c>
      <c r="B305" s="12" t="s">
        <v>242</v>
      </c>
    </row>
    <row r="307" spans="1:9" x14ac:dyDescent="0.25">
      <c r="A307" s="12" t="s">
        <v>28</v>
      </c>
    </row>
    <row r="308" spans="1:9" ht="45" x14ac:dyDescent="0.25">
      <c r="A308" s="26" t="s">
        <v>29</v>
      </c>
      <c r="B308" s="26" t="s">
        <v>30</v>
      </c>
      <c r="C308" s="26" t="s">
        <v>31</v>
      </c>
      <c r="D308" s="26" t="s">
        <v>32</v>
      </c>
      <c r="E308" s="26" t="s">
        <v>33</v>
      </c>
      <c r="F308" s="26" t="s">
        <v>34</v>
      </c>
      <c r="G308" s="26" t="s">
        <v>35</v>
      </c>
      <c r="H308" s="26" t="s">
        <v>36</v>
      </c>
      <c r="I308" s="26" t="s">
        <v>37</v>
      </c>
    </row>
    <row r="309" spans="1:9" ht="30" x14ac:dyDescent="0.25">
      <c r="A309" s="22" t="s">
        <v>243</v>
      </c>
      <c r="B309" s="22" t="s">
        <v>244</v>
      </c>
      <c r="C309" s="23"/>
      <c r="D309" s="23"/>
      <c r="E309" s="23"/>
      <c r="F309" s="23"/>
      <c r="G309" s="23"/>
      <c r="H309" s="23"/>
      <c r="I309" s="23"/>
    </row>
    <row r="310" spans="1:9" ht="30" x14ac:dyDescent="0.25">
      <c r="A310" s="23" t="s">
        <v>245</v>
      </c>
      <c r="B310" s="23" t="s">
        <v>244</v>
      </c>
      <c r="C310" s="27">
        <v>250</v>
      </c>
      <c r="D310" s="27" t="s">
        <v>41</v>
      </c>
      <c r="E310" s="24"/>
      <c r="F310" s="23" t="str">
        <f>IF(ISBLANK(E310),"", PRODUCT(C310,E310))</f>
        <v/>
      </c>
      <c r="G310" s="25"/>
      <c r="H310" s="23"/>
      <c r="I310" s="23"/>
    </row>
    <row r="311" spans="1:9" x14ac:dyDescent="0.25">
      <c r="A311" s="23" t="s">
        <v>246</v>
      </c>
      <c r="B311" s="23" t="s">
        <v>43</v>
      </c>
      <c r="C311" s="23"/>
      <c r="D311" s="23"/>
      <c r="E311" s="23"/>
      <c r="F311" s="23"/>
      <c r="G311" s="23"/>
      <c r="H311" s="25"/>
      <c r="I311" s="25"/>
    </row>
    <row r="312" spans="1:9" x14ac:dyDescent="0.25">
      <c r="A312" s="23" t="s">
        <v>247</v>
      </c>
      <c r="B312" s="23" t="s">
        <v>45</v>
      </c>
      <c r="C312" s="23"/>
      <c r="D312" s="23"/>
      <c r="E312" s="23"/>
      <c r="F312" s="23"/>
      <c r="G312" s="23"/>
      <c r="H312" s="25"/>
      <c r="I312" s="25"/>
    </row>
    <row r="313" spans="1:9" x14ac:dyDescent="0.25">
      <c r="A313" s="23" t="s">
        <v>248</v>
      </c>
      <c r="B313" s="23" t="s">
        <v>70</v>
      </c>
      <c r="C313" s="23"/>
      <c r="D313" s="23"/>
      <c r="E313" s="23"/>
      <c r="F313" s="23"/>
      <c r="G313" s="23"/>
      <c r="H313" s="25"/>
      <c r="I313" s="25"/>
    </row>
    <row r="314" spans="1:9" x14ac:dyDescent="0.25">
      <c r="A314" s="23" t="s">
        <v>249</v>
      </c>
      <c r="B314" s="23" t="s">
        <v>49</v>
      </c>
      <c r="C314" s="23"/>
      <c r="D314" s="23"/>
      <c r="E314" s="23"/>
      <c r="F314" s="23"/>
      <c r="G314" s="23"/>
      <c r="H314" s="25"/>
      <c r="I314" s="25"/>
    </row>
    <row r="315" spans="1:9" x14ac:dyDescent="0.25">
      <c r="A315" s="23" t="s">
        <v>250</v>
      </c>
      <c r="B315" s="23" t="s">
        <v>251</v>
      </c>
      <c r="C315" s="23"/>
      <c r="D315" s="23"/>
      <c r="E315" s="23"/>
      <c r="F315" s="23"/>
      <c r="G315" s="23"/>
      <c r="H315" s="25"/>
      <c r="I315" s="25"/>
    </row>
    <row r="316" spans="1:9" x14ac:dyDescent="0.25">
      <c r="A316" s="23" t="s">
        <v>252</v>
      </c>
      <c r="B316" s="23" t="s">
        <v>53</v>
      </c>
      <c r="C316" s="23"/>
      <c r="D316" s="23"/>
      <c r="E316" s="23"/>
      <c r="F316" s="23"/>
      <c r="G316" s="23"/>
      <c r="H316" s="25"/>
      <c r="I316" s="25"/>
    </row>
    <row r="317" spans="1:9" x14ac:dyDescent="0.25">
      <c r="A317" s="23" t="s">
        <v>253</v>
      </c>
      <c r="B317" s="23" t="s">
        <v>55</v>
      </c>
      <c r="C317" s="23"/>
      <c r="D317" s="23"/>
      <c r="E317" s="23"/>
      <c r="F317" s="23"/>
      <c r="G317" s="23"/>
      <c r="H317" s="25"/>
      <c r="I317" s="25"/>
    </row>
    <row r="318" spans="1:9" x14ac:dyDescent="0.25">
      <c r="E318" s="14" t="s">
        <v>58</v>
      </c>
      <c r="F318" s="14" t="str">
        <f>IF((COUNT(C310:C317)&lt;&gt;COUNT(F310:F317)),"", ROUND(SUM(F310:F317),2))</f>
        <v/>
      </c>
      <c r="G318" s="13" t="str">
        <f>IF((COUNT(C310:C317)&lt;&gt;COUNT(F310:F317)),"Neužpildytos visų objektų kainos", "")</f>
        <v>Neužpildytos visų objektų kainos</v>
      </c>
    </row>
    <row r="319" spans="1:9" ht="30" x14ac:dyDescent="0.25">
      <c r="C319" s="21" t="s">
        <v>59</v>
      </c>
      <c r="D319" s="15"/>
      <c r="E319" s="14" t="s">
        <v>60</v>
      </c>
      <c r="F319" s="14" t="str">
        <f>IF(OR(F318="",D319=""),"", ROUND(PRODUCT(D319,F318)/100,2))</f>
        <v/>
      </c>
      <c r="G319" s="13" t="str">
        <f>IF(D319="", "Nurodykite taikomą PVM dydį", "")</f>
        <v>Nurodykite taikomą PVM dydį</v>
      </c>
    </row>
    <row r="320" spans="1:9" x14ac:dyDescent="0.25">
      <c r="E320" s="14" t="s">
        <v>61</v>
      </c>
      <c r="F320" s="14">
        <f>IF(ISBLANK(F319), "", ROUND(SUM(F318:F319),2))</f>
        <v>0</v>
      </c>
    </row>
    <row r="324" spans="1:9" x14ac:dyDescent="0.25">
      <c r="A324" s="12" t="s">
        <v>254</v>
      </c>
      <c r="B324" s="12" t="s">
        <v>255</v>
      </c>
    </row>
    <row r="326" spans="1:9" x14ac:dyDescent="0.25">
      <c r="A326" s="12" t="s">
        <v>28</v>
      </c>
    </row>
    <row r="327" spans="1:9" ht="45" x14ac:dyDescent="0.25">
      <c r="A327" s="26" t="s">
        <v>29</v>
      </c>
      <c r="B327" s="26" t="s">
        <v>30</v>
      </c>
      <c r="C327" s="26" t="s">
        <v>31</v>
      </c>
      <c r="D327" s="26" t="s">
        <v>32</v>
      </c>
      <c r="E327" s="26" t="s">
        <v>33</v>
      </c>
      <c r="F327" s="26" t="s">
        <v>34</v>
      </c>
      <c r="G327" s="26" t="s">
        <v>35</v>
      </c>
      <c r="H327" s="26" t="s">
        <v>36</v>
      </c>
      <c r="I327" s="26" t="s">
        <v>37</v>
      </c>
    </row>
    <row r="328" spans="1:9" x14ac:dyDescent="0.25">
      <c r="A328" s="22" t="s">
        <v>256</v>
      </c>
      <c r="B328" s="22" t="s">
        <v>257</v>
      </c>
      <c r="C328" s="23"/>
      <c r="D328" s="23"/>
      <c r="E328" s="23"/>
      <c r="F328" s="23"/>
      <c r="G328" s="23"/>
      <c r="H328" s="23"/>
      <c r="I328" s="23"/>
    </row>
    <row r="329" spans="1:9" x14ac:dyDescent="0.25">
      <c r="A329" s="23" t="s">
        <v>258</v>
      </c>
      <c r="B329" s="23" t="s">
        <v>257</v>
      </c>
      <c r="C329" s="27">
        <v>200</v>
      </c>
      <c r="D329" s="27" t="s">
        <v>41</v>
      </c>
      <c r="E329" s="24"/>
      <c r="F329" s="23" t="str">
        <f>IF(ISBLANK(E329),"", PRODUCT(C329,E329))</f>
        <v/>
      </c>
      <c r="G329" s="25"/>
      <c r="H329" s="23"/>
      <c r="I329" s="23"/>
    </row>
    <row r="330" spans="1:9" x14ac:dyDescent="0.25">
      <c r="A330" s="23" t="s">
        <v>259</v>
      </c>
      <c r="B330" s="23" t="s">
        <v>260</v>
      </c>
      <c r="C330" s="23"/>
      <c r="D330" s="23"/>
      <c r="E330" s="23"/>
      <c r="F330" s="23"/>
      <c r="G330" s="23"/>
      <c r="H330" s="25"/>
      <c r="I330" s="25"/>
    </row>
    <row r="331" spans="1:9" x14ac:dyDescent="0.25">
      <c r="A331" s="23" t="s">
        <v>261</v>
      </c>
      <c r="B331" s="23" t="s">
        <v>45</v>
      </c>
      <c r="C331" s="23"/>
      <c r="D331" s="23"/>
      <c r="E331" s="23"/>
      <c r="F331" s="23"/>
      <c r="G331" s="23"/>
      <c r="H331" s="25"/>
      <c r="I331" s="25"/>
    </row>
    <row r="332" spans="1:9" x14ac:dyDescent="0.25">
      <c r="A332" s="23" t="s">
        <v>262</v>
      </c>
      <c r="B332" s="23" t="s">
        <v>70</v>
      </c>
      <c r="C332" s="23"/>
      <c r="D332" s="23"/>
      <c r="E332" s="23"/>
      <c r="F332" s="23"/>
      <c r="G332" s="23"/>
      <c r="H332" s="25"/>
      <c r="I332" s="25"/>
    </row>
    <row r="333" spans="1:9" x14ac:dyDescent="0.25">
      <c r="A333" s="23" t="s">
        <v>263</v>
      </c>
      <c r="B333" s="23" t="s">
        <v>49</v>
      </c>
      <c r="C333" s="23"/>
      <c r="D333" s="23"/>
      <c r="E333" s="23"/>
      <c r="F333" s="23"/>
      <c r="G333" s="23"/>
      <c r="H333" s="25"/>
      <c r="I333" s="25"/>
    </row>
    <row r="334" spans="1:9" x14ac:dyDescent="0.25">
      <c r="A334" s="23" t="s">
        <v>264</v>
      </c>
      <c r="B334" s="23" t="s">
        <v>265</v>
      </c>
      <c r="C334" s="23"/>
      <c r="D334" s="23"/>
      <c r="E334" s="23"/>
      <c r="F334" s="23"/>
      <c r="G334" s="23"/>
      <c r="H334" s="25"/>
      <c r="I334" s="25"/>
    </row>
    <row r="335" spans="1:9" x14ac:dyDescent="0.25">
      <c r="A335" s="23" t="s">
        <v>266</v>
      </c>
      <c r="B335" s="23" t="s">
        <v>53</v>
      </c>
      <c r="C335" s="23"/>
      <c r="D335" s="23"/>
      <c r="E335" s="23"/>
      <c r="F335" s="23"/>
      <c r="G335" s="23"/>
      <c r="H335" s="25"/>
      <c r="I335" s="25"/>
    </row>
    <row r="336" spans="1:9" x14ac:dyDescent="0.25">
      <c r="A336" s="23" t="s">
        <v>267</v>
      </c>
      <c r="B336" s="23" t="s">
        <v>55</v>
      </c>
      <c r="C336" s="23"/>
      <c r="D336" s="23"/>
      <c r="E336" s="23"/>
      <c r="F336" s="23"/>
      <c r="G336" s="23"/>
      <c r="H336" s="25"/>
      <c r="I336" s="25"/>
    </row>
    <row r="337" spans="1:9" ht="120" x14ac:dyDescent="0.25">
      <c r="A337" s="23" t="s">
        <v>268</v>
      </c>
      <c r="B337" s="23" t="s">
        <v>57</v>
      </c>
      <c r="C337" s="23"/>
      <c r="D337" s="23"/>
      <c r="E337" s="23"/>
      <c r="F337" s="23"/>
      <c r="G337" s="23"/>
      <c r="H337" s="25"/>
      <c r="I337" s="25"/>
    </row>
    <row r="338" spans="1:9" x14ac:dyDescent="0.25">
      <c r="E338" s="14" t="s">
        <v>58</v>
      </c>
      <c r="F338" s="14" t="str">
        <f>IF((COUNT(C329:C337)&lt;&gt;COUNT(F329:F337)),"", ROUND(SUM(F329:F337),2))</f>
        <v/>
      </c>
      <c r="G338" s="13" t="str">
        <f>IF((COUNT(C329:C337)&lt;&gt;COUNT(F329:F337)),"Neužpildytos visų objektų kainos", "")</f>
        <v>Neužpildytos visų objektų kainos</v>
      </c>
    </row>
    <row r="339" spans="1:9" ht="30" x14ac:dyDescent="0.25">
      <c r="C339" s="21" t="s">
        <v>59</v>
      </c>
      <c r="D339" s="15"/>
      <c r="E339" s="14" t="s">
        <v>60</v>
      </c>
      <c r="F339" s="14" t="str">
        <f>IF(OR(F338="",D339=""),"", ROUND(PRODUCT(D339,F338)/100,2))</f>
        <v/>
      </c>
      <c r="G339" s="13" t="str">
        <f>IF(D339="", "Nurodykite taikomą PVM dydį", "")</f>
        <v>Nurodykite taikomą PVM dydį</v>
      </c>
    </row>
    <row r="340" spans="1:9" x14ac:dyDescent="0.25">
      <c r="E340" s="14" t="s">
        <v>61</v>
      </c>
      <c r="F340" s="14">
        <f>IF(ISBLANK(F339), "", ROUND(SUM(F338:F339),2))</f>
        <v>0</v>
      </c>
    </row>
    <row r="344" spans="1:9" x14ac:dyDescent="0.25">
      <c r="A344" s="12" t="s">
        <v>269</v>
      </c>
      <c r="B344" s="12" t="s">
        <v>270</v>
      </c>
    </row>
    <row r="346" spans="1:9" x14ac:dyDescent="0.25">
      <c r="A346" s="12" t="s">
        <v>28</v>
      </c>
    </row>
    <row r="347" spans="1:9" ht="45" x14ac:dyDescent="0.25">
      <c r="A347" s="26" t="s">
        <v>29</v>
      </c>
      <c r="B347" s="26" t="s">
        <v>30</v>
      </c>
      <c r="C347" s="26" t="s">
        <v>31</v>
      </c>
      <c r="D347" s="26" t="s">
        <v>32</v>
      </c>
      <c r="E347" s="26" t="s">
        <v>33</v>
      </c>
      <c r="F347" s="26" t="s">
        <v>34</v>
      </c>
      <c r="G347" s="26" t="s">
        <v>35</v>
      </c>
      <c r="H347" s="26" t="s">
        <v>36</v>
      </c>
      <c r="I347" s="26" t="s">
        <v>37</v>
      </c>
    </row>
    <row r="348" spans="1:9" x14ac:dyDescent="0.25">
      <c r="A348" s="22" t="s">
        <v>271</v>
      </c>
      <c r="B348" s="22" t="s">
        <v>272</v>
      </c>
      <c r="C348" s="23"/>
      <c r="D348" s="23"/>
      <c r="E348" s="23"/>
      <c r="F348" s="23"/>
      <c r="G348" s="23"/>
      <c r="H348" s="23"/>
      <c r="I348" s="23"/>
    </row>
    <row r="349" spans="1:9" x14ac:dyDescent="0.25">
      <c r="A349" s="23" t="s">
        <v>273</v>
      </c>
      <c r="B349" s="23" t="s">
        <v>272</v>
      </c>
      <c r="C349" s="27">
        <v>50</v>
      </c>
      <c r="D349" s="27" t="s">
        <v>41</v>
      </c>
      <c r="E349" s="24"/>
      <c r="F349" s="23" t="str">
        <f>IF(ISBLANK(E349),"", PRODUCT(C349,E349))</f>
        <v/>
      </c>
      <c r="G349" s="25"/>
      <c r="H349" s="23"/>
      <c r="I349" s="23"/>
    </row>
    <row r="350" spans="1:9" x14ac:dyDescent="0.25">
      <c r="A350" s="23" t="s">
        <v>274</v>
      </c>
      <c r="B350" s="23" t="s">
        <v>43</v>
      </c>
      <c r="C350" s="23"/>
      <c r="D350" s="23"/>
      <c r="E350" s="23"/>
      <c r="F350" s="23"/>
      <c r="G350" s="23"/>
      <c r="H350" s="25"/>
      <c r="I350" s="25"/>
    </row>
    <row r="351" spans="1:9" x14ac:dyDescent="0.25">
      <c r="A351" s="23" t="s">
        <v>275</v>
      </c>
      <c r="B351" s="23" t="s">
        <v>45</v>
      </c>
      <c r="C351" s="23"/>
      <c r="D351" s="23"/>
      <c r="E351" s="23"/>
      <c r="F351" s="23"/>
      <c r="G351" s="23"/>
      <c r="H351" s="25"/>
      <c r="I351" s="25"/>
    </row>
    <row r="352" spans="1:9" x14ac:dyDescent="0.25">
      <c r="A352" s="23" t="s">
        <v>276</v>
      </c>
      <c r="B352" s="23" t="s">
        <v>70</v>
      </c>
      <c r="C352" s="23"/>
      <c r="D352" s="23"/>
      <c r="E352" s="23"/>
      <c r="F352" s="23"/>
      <c r="G352" s="23"/>
      <c r="H352" s="25"/>
      <c r="I352" s="25"/>
    </row>
    <row r="353" spans="1:9" x14ac:dyDescent="0.25">
      <c r="A353" s="23" t="s">
        <v>277</v>
      </c>
      <c r="B353" s="23" t="s">
        <v>49</v>
      </c>
      <c r="C353" s="23"/>
      <c r="D353" s="23"/>
      <c r="E353" s="23"/>
      <c r="F353" s="23"/>
      <c r="G353" s="23"/>
      <c r="H353" s="25"/>
      <c r="I353" s="25"/>
    </row>
    <row r="354" spans="1:9" x14ac:dyDescent="0.25">
      <c r="A354" s="23" t="s">
        <v>278</v>
      </c>
      <c r="B354" s="23" t="s">
        <v>279</v>
      </c>
      <c r="C354" s="23"/>
      <c r="D354" s="23"/>
      <c r="E354" s="23"/>
      <c r="F354" s="23"/>
      <c r="G354" s="23"/>
      <c r="H354" s="25"/>
      <c r="I354" s="25"/>
    </row>
    <row r="355" spans="1:9" x14ac:dyDescent="0.25">
      <c r="A355" s="23" t="s">
        <v>280</v>
      </c>
      <c r="B355" s="23" t="s">
        <v>53</v>
      </c>
      <c r="C355" s="23"/>
      <c r="D355" s="23"/>
      <c r="E355" s="23"/>
      <c r="F355" s="23"/>
      <c r="G355" s="23"/>
      <c r="H355" s="25"/>
      <c r="I355" s="25"/>
    </row>
    <row r="356" spans="1:9" x14ac:dyDescent="0.25">
      <c r="A356" s="23" t="s">
        <v>281</v>
      </c>
      <c r="B356" s="23" t="s">
        <v>55</v>
      </c>
      <c r="C356" s="23"/>
      <c r="D356" s="23"/>
      <c r="E356" s="23"/>
      <c r="F356" s="23"/>
      <c r="G356" s="23"/>
      <c r="H356" s="25"/>
      <c r="I356" s="25"/>
    </row>
    <row r="357" spans="1:9" ht="120" x14ac:dyDescent="0.25">
      <c r="A357" s="23" t="s">
        <v>282</v>
      </c>
      <c r="B357" s="23" t="s">
        <v>57</v>
      </c>
      <c r="C357" s="23"/>
      <c r="D357" s="23"/>
      <c r="E357" s="23"/>
      <c r="F357" s="23"/>
      <c r="G357" s="23"/>
      <c r="H357" s="25"/>
      <c r="I357" s="25"/>
    </row>
    <row r="358" spans="1:9" x14ac:dyDescent="0.25">
      <c r="E358" s="14" t="s">
        <v>58</v>
      </c>
      <c r="F358" s="14" t="str">
        <f>IF((COUNT(C349:C357)&lt;&gt;COUNT(F349:F357)),"", ROUND(SUM(F349:F357),2))</f>
        <v/>
      </c>
      <c r="G358" s="13" t="str">
        <f>IF((COUNT(C349:C357)&lt;&gt;COUNT(F349:F357)),"Neužpildytos visų objektų kainos", "")</f>
        <v>Neužpildytos visų objektų kainos</v>
      </c>
    </row>
    <row r="359" spans="1:9" ht="30" x14ac:dyDescent="0.25">
      <c r="C359" s="21" t="s">
        <v>59</v>
      </c>
      <c r="D359" s="15"/>
      <c r="E359" s="14" t="s">
        <v>60</v>
      </c>
      <c r="F359" s="14" t="str">
        <f>IF(OR(F358="",D359=""),"", ROUND(PRODUCT(D359,F358)/100,2))</f>
        <v/>
      </c>
      <c r="G359" s="13" t="str">
        <f>IF(D359="", "Nurodykite taikomą PVM dydį", "")</f>
        <v>Nurodykite taikomą PVM dydį</v>
      </c>
    </row>
    <row r="360" spans="1:9" x14ac:dyDescent="0.25">
      <c r="E360" s="14" t="s">
        <v>61</v>
      </c>
      <c r="F360" s="14">
        <f>IF(ISBLANK(F359), "", ROUND(SUM(F358:F359),2))</f>
        <v>0</v>
      </c>
    </row>
    <row r="364" spans="1:9" x14ac:dyDescent="0.25">
      <c r="A364" s="12" t="s">
        <v>283</v>
      </c>
      <c r="B364" s="12" t="s">
        <v>284</v>
      </c>
    </row>
    <row r="366" spans="1:9" x14ac:dyDescent="0.25">
      <c r="A366" s="12" t="s">
        <v>28</v>
      </c>
    </row>
    <row r="367" spans="1:9" ht="45" x14ac:dyDescent="0.25">
      <c r="A367" s="26" t="s">
        <v>29</v>
      </c>
      <c r="B367" s="26" t="s">
        <v>30</v>
      </c>
      <c r="C367" s="26" t="s">
        <v>31</v>
      </c>
      <c r="D367" s="26" t="s">
        <v>32</v>
      </c>
      <c r="E367" s="26" t="s">
        <v>33</v>
      </c>
      <c r="F367" s="26" t="s">
        <v>34</v>
      </c>
      <c r="G367" s="26" t="s">
        <v>35</v>
      </c>
      <c r="H367" s="26" t="s">
        <v>36</v>
      </c>
      <c r="I367" s="26" t="s">
        <v>37</v>
      </c>
    </row>
    <row r="368" spans="1:9" x14ac:dyDescent="0.25">
      <c r="A368" s="22" t="s">
        <v>285</v>
      </c>
      <c r="B368" s="22" t="s">
        <v>286</v>
      </c>
      <c r="C368" s="23"/>
      <c r="D368" s="23"/>
      <c r="E368" s="23"/>
      <c r="F368" s="23"/>
      <c r="G368" s="23"/>
      <c r="H368" s="23"/>
      <c r="I368" s="23"/>
    </row>
    <row r="369" spans="1:9" x14ac:dyDescent="0.25">
      <c r="A369" s="23" t="s">
        <v>287</v>
      </c>
      <c r="B369" s="23" t="s">
        <v>286</v>
      </c>
      <c r="C369" s="27">
        <v>50</v>
      </c>
      <c r="D369" s="27" t="s">
        <v>41</v>
      </c>
      <c r="E369" s="24"/>
      <c r="F369" s="23" t="str">
        <f>IF(ISBLANK(E369),"", PRODUCT(C369,E369))</f>
        <v/>
      </c>
      <c r="G369" s="25"/>
      <c r="H369" s="23"/>
      <c r="I369" s="23"/>
    </row>
    <row r="370" spans="1:9" x14ac:dyDescent="0.25">
      <c r="A370" s="23" t="s">
        <v>288</v>
      </c>
      <c r="B370" s="23" t="s">
        <v>43</v>
      </c>
      <c r="C370" s="23"/>
      <c r="D370" s="23"/>
      <c r="E370" s="23"/>
      <c r="F370" s="23"/>
      <c r="G370" s="23"/>
      <c r="H370" s="25"/>
      <c r="I370" s="25"/>
    </row>
    <row r="371" spans="1:9" x14ac:dyDescent="0.25">
      <c r="A371" s="23" t="s">
        <v>289</v>
      </c>
      <c r="B371" s="23" t="s">
        <v>45</v>
      </c>
      <c r="C371" s="23"/>
      <c r="D371" s="23"/>
      <c r="E371" s="23"/>
      <c r="F371" s="23"/>
      <c r="G371" s="23"/>
      <c r="H371" s="25"/>
      <c r="I371" s="25"/>
    </row>
    <row r="372" spans="1:9" x14ac:dyDescent="0.25">
      <c r="A372" s="23" t="s">
        <v>290</v>
      </c>
      <c r="B372" s="23" t="s">
        <v>47</v>
      </c>
      <c r="C372" s="23"/>
      <c r="D372" s="23"/>
      <c r="E372" s="23"/>
      <c r="F372" s="23"/>
      <c r="G372" s="23"/>
      <c r="H372" s="25"/>
      <c r="I372" s="25"/>
    </row>
    <row r="373" spans="1:9" x14ac:dyDescent="0.25">
      <c r="A373" s="23" t="s">
        <v>291</v>
      </c>
      <c r="B373" s="23" t="s">
        <v>49</v>
      </c>
      <c r="C373" s="23"/>
      <c r="D373" s="23"/>
      <c r="E373" s="23"/>
      <c r="F373" s="23"/>
      <c r="G373" s="23"/>
      <c r="H373" s="25"/>
      <c r="I373" s="25"/>
    </row>
    <row r="374" spans="1:9" x14ac:dyDescent="0.25">
      <c r="A374" s="23" t="s">
        <v>292</v>
      </c>
      <c r="B374" s="23" t="s">
        <v>293</v>
      </c>
      <c r="C374" s="23"/>
      <c r="D374" s="23"/>
      <c r="E374" s="23"/>
      <c r="F374" s="23"/>
      <c r="G374" s="23"/>
      <c r="H374" s="25"/>
      <c r="I374" s="25"/>
    </row>
    <row r="375" spans="1:9" x14ac:dyDescent="0.25">
      <c r="A375" s="23" t="s">
        <v>294</v>
      </c>
      <c r="B375" s="23" t="s">
        <v>53</v>
      </c>
      <c r="C375" s="23"/>
      <c r="D375" s="23"/>
      <c r="E375" s="23"/>
      <c r="F375" s="23"/>
      <c r="G375" s="23"/>
      <c r="H375" s="25"/>
      <c r="I375" s="25"/>
    </row>
    <row r="376" spans="1:9" x14ac:dyDescent="0.25">
      <c r="A376" s="23" t="s">
        <v>295</v>
      </c>
      <c r="B376" s="23" t="s">
        <v>55</v>
      </c>
      <c r="C376" s="23"/>
      <c r="D376" s="23"/>
      <c r="E376" s="23"/>
      <c r="F376" s="23"/>
      <c r="G376" s="23"/>
      <c r="H376" s="25"/>
      <c r="I376" s="25"/>
    </row>
    <row r="377" spans="1:9" ht="120" x14ac:dyDescent="0.25">
      <c r="A377" s="23" t="s">
        <v>296</v>
      </c>
      <c r="B377" s="23" t="s">
        <v>57</v>
      </c>
      <c r="C377" s="23"/>
      <c r="D377" s="23"/>
      <c r="E377" s="23"/>
      <c r="F377" s="23"/>
      <c r="G377" s="23"/>
      <c r="H377" s="25"/>
      <c r="I377" s="25"/>
    </row>
    <row r="378" spans="1:9" x14ac:dyDescent="0.25">
      <c r="E378" s="14" t="s">
        <v>58</v>
      </c>
      <c r="F378" s="14" t="str">
        <f>IF((COUNT(C369:C377)&lt;&gt;COUNT(F369:F377)),"", ROUND(SUM(F369:F377),2))</f>
        <v/>
      </c>
      <c r="G378" s="13" t="str">
        <f>IF((COUNT(C369:C377)&lt;&gt;COUNT(F369:F377)),"Neužpildytos visų objektų kainos", "")</f>
        <v>Neužpildytos visų objektų kainos</v>
      </c>
    </row>
    <row r="379" spans="1:9" ht="30" x14ac:dyDescent="0.25">
      <c r="C379" s="21" t="s">
        <v>59</v>
      </c>
      <c r="D379" s="15"/>
      <c r="E379" s="14" t="s">
        <v>60</v>
      </c>
      <c r="F379" s="14" t="str">
        <f>IF(OR(F378="",D379=""),"", ROUND(PRODUCT(D379,F378)/100,2))</f>
        <v/>
      </c>
      <c r="G379" s="13" t="str">
        <f>IF(D379="", "Nurodykite taikomą PVM dydį", "")</f>
        <v>Nurodykite taikomą PVM dydį</v>
      </c>
    </row>
    <row r="380" spans="1:9" x14ac:dyDescent="0.25">
      <c r="E380" s="14" t="s">
        <v>61</v>
      </c>
      <c r="F380" s="14">
        <f>IF(ISBLANK(F379), "", ROUND(SUM(F378:F379),2))</f>
        <v>0</v>
      </c>
    </row>
    <row r="384" spans="1:9" x14ac:dyDescent="0.25">
      <c r="A384" s="12" t="s">
        <v>297</v>
      </c>
      <c r="B384" s="12" t="s">
        <v>298</v>
      </c>
    </row>
    <row r="386" spans="1:9" x14ac:dyDescent="0.25">
      <c r="A386" s="12" t="s">
        <v>28</v>
      </c>
    </row>
    <row r="387" spans="1:9" ht="45" x14ac:dyDescent="0.25">
      <c r="A387" s="26" t="s">
        <v>29</v>
      </c>
      <c r="B387" s="26" t="s">
        <v>30</v>
      </c>
      <c r="C387" s="26" t="s">
        <v>31</v>
      </c>
      <c r="D387" s="26" t="s">
        <v>32</v>
      </c>
      <c r="E387" s="26" t="s">
        <v>33</v>
      </c>
      <c r="F387" s="26" t="s">
        <v>34</v>
      </c>
      <c r="G387" s="26" t="s">
        <v>35</v>
      </c>
      <c r="H387" s="26" t="s">
        <v>36</v>
      </c>
      <c r="I387" s="26" t="s">
        <v>37</v>
      </c>
    </row>
    <row r="388" spans="1:9" x14ac:dyDescent="0.25">
      <c r="A388" s="22" t="s">
        <v>299</v>
      </c>
      <c r="B388" s="22" t="s">
        <v>300</v>
      </c>
      <c r="C388" s="23"/>
      <c r="D388" s="23"/>
      <c r="E388" s="23"/>
      <c r="F388" s="23"/>
      <c r="G388" s="23"/>
      <c r="H388" s="23"/>
      <c r="I388" s="23"/>
    </row>
    <row r="389" spans="1:9" x14ac:dyDescent="0.25">
      <c r="A389" s="23" t="s">
        <v>301</v>
      </c>
      <c r="B389" s="23" t="s">
        <v>300</v>
      </c>
      <c r="C389" s="27">
        <v>50</v>
      </c>
      <c r="D389" s="27" t="s">
        <v>41</v>
      </c>
      <c r="E389" s="24"/>
      <c r="F389" s="23" t="str">
        <f>IF(ISBLANK(E389),"", PRODUCT(C389,E389))</f>
        <v/>
      </c>
      <c r="G389" s="25"/>
      <c r="H389" s="23"/>
      <c r="I389" s="23"/>
    </row>
    <row r="390" spans="1:9" x14ac:dyDescent="0.25">
      <c r="A390" s="23" t="s">
        <v>302</v>
      </c>
      <c r="B390" s="23" t="s">
        <v>43</v>
      </c>
      <c r="C390" s="23"/>
      <c r="D390" s="23"/>
      <c r="E390" s="23"/>
      <c r="F390" s="23"/>
      <c r="G390" s="23"/>
      <c r="H390" s="25"/>
      <c r="I390" s="25"/>
    </row>
    <row r="391" spans="1:9" x14ac:dyDescent="0.25">
      <c r="A391" s="23" t="s">
        <v>303</v>
      </c>
      <c r="B391" s="23" t="s">
        <v>45</v>
      </c>
      <c r="C391" s="23"/>
      <c r="D391" s="23"/>
      <c r="E391" s="23"/>
      <c r="F391" s="23"/>
      <c r="G391" s="23"/>
      <c r="H391" s="25"/>
      <c r="I391" s="25"/>
    </row>
    <row r="392" spans="1:9" x14ac:dyDescent="0.25">
      <c r="A392" s="23" t="s">
        <v>304</v>
      </c>
      <c r="B392" s="23" t="s">
        <v>70</v>
      </c>
      <c r="C392" s="23"/>
      <c r="D392" s="23"/>
      <c r="E392" s="23"/>
      <c r="F392" s="23"/>
      <c r="G392" s="23"/>
      <c r="H392" s="25"/>
      <c r="I392" s="25"/>
    </row>
    <row r="393" spans="1:9" x14ac:dyDescent="0.25">
      <c r="A393" s="23" t="s">
        <v>305</v>
      </c>
      <c r="B393" s="23" t="s">
        <v>49</v>
      </c>
      <c r="C393" s="23"/>
      <c r="D393" s="23"/>
      <c r="E393" s="23"/>
      <c r="F393" s="23"/>
      <c r="G393" s="23"/>
      <c r="H393" s="25"/>
      <c r="I393" s="25"/>
    </row>
    <row r="394" spans="1:9" x14ac:dyDescent="0.25">
      <c r="A394" s="23" t="s">
        <v>306</v>
      </c>
      <c r="B394" s="23" t="s">
        <v>307</v>
      </c>
      <c r="C394" s="23"/>
      <c r="D394" s="23"/>
      <c r="E394" s="23"/>
      <c r="F394" s="23"/>
      <c r="G394" s="23"/>
      <c r="H394" s="25"/>
      <c r="I394" s="25"/>
    </row>
    <row r="395" spans="1:9" x14ac:dyDescent="0.25">
      <c r="A395" s="23" t="s">
        <v>308</v>
      </c>
      <c r="B395" s="23" t="s">
        <v>53</v>
      </c>
      <c r="C395" s="23"/>
      <c r="D395" s="23"/>
      <c r="E395" s="23"/>
      <c r="F395" s="23"/>
      <c r="G395" s="23"/>
      <c r="H395" s="25"/>
      <c r="I395" s="25"/>
    </row>
    <row r="396" spans="1:9" x14ac:dyDescent="0.25">
      <c r="A396" s="23" t="s">
        <v>309</v>
      </c>
      <c r="B396" s="23" t="s">
        <v>55</v>
      </c>
      <c r="C396" s="23"/>
      <c r="D396" s="23"/>
      <c r="E396" s="23"/>
      <c r="F396" s="23"/>
      <c r="G396" s="23"/>
      <c r="H396" s="25"/>
      <c r="I396" s="25"/>
    </row>
    <row r="397" spans="1:9" ht="120" x14ac:dyDescent="0.25">
      <c r="A397" s="23" t="s">
        <v>310</v>
      </c>
      <c r="B397" s="23" t="s">
        <v>57</v>
      </c>
      <c r="C397" s="23"/>
      <c r="D397" s="23"/>
      <c r="E397" s="23"/>
      <c r="F397" s="23"/>
      <c r="G397" s="23"/>
      <c r="H397" s="25"/>
      <c r="I397" s="25"/>
    </row>
    <row r="398" spans="1:9" x14ac:dyDescent="0.25">
      <c r="E398" s="14" t="s">
        <v>58</v>
      </c>
      <c r="F398" s="14" t="str">
        <f>IF((COUNT(C389:C397)&lt;&gt;COUNT(F389:F397)),"", ROUND(SUM(F389:F397),2))</f>
        <v/>
      </c>
      <c r="G398" s="13" t="str">
        <f>IF((COUNT(C389:C397)&lt;&gt;COUNT(F389:F397)),"Neužpildytos visų objektų kainos", "")</f>
        <v>Neužpildytos visų objektų kainos</v>
      </c>
    </row>
    <row r="399" spans="1:9" ht="30" x14ac:dyDescent="0.25">
      <c r="C399" s="21" t="s">
        <v>59</v>
      </c>
      <c r="D399" s="15"/>
      <c r="E399" s="14" t="s">
        <v>60</v>
      </c>
      <c r="F399" s="14" t="str">
        <f>IF(OR(F398="",D399=""),"", ROUND(PRODUCT(D399,F398)/100,2))</f>
        <v/>
      </c>
      <c r="G399" s="13" t="str">
        <f>IF(D399="", "Nurodykite taikomą PVM dydį", "")</f>
        <v>Nurodykite taikomą PVM dydį</v>
      </c>
    </row>
    <row r="400" spans="1:9" x14ac:dyDescent="0.25">
      <c r="E400" s="14" t="s">
        <v>61</v>
      </c>
      <c r="F400" s="14">
        <f>IF(ISBLANK(F399), "", ROUND(SUM(F398:F399),2))</f>
        <v>0</v>
      </c>
    </row>
    <row r="404" spans="1:9" x14ac:dyDescent="0.25">
      <c r="A404" s="12" t="s">
        <v>311</v>
      </c>
      <c r="B404" s="12" t="s">
        <v>312</v>
      </c>
    </row>
    <row r="406" spans="1:9" x14ac:dyDescent="0.25">
      <c r="A406" s="12" t="s">
        <v>28</v>
      </c>
    </row>
    <row r="407" spans="1:9" ht="45" x14ac:dyDescent="0.25">
      <c r="A407" s="26" t="s">
        <v>29</v>
      </c>
      <c r="B407" s="26" t="s">
        <v>30</v>
      </c>
      <c r="C407" s="26" t="s">
        <v>31</v>
      </c>
      <c r="D407" s="26" t="s">
        <v>32</v>
      </c>
      <c r="E407" s="26" t="s">
        <v>33</v>
      </c>
      <c r="F407" s="26" t="s">
        <v>34</v>
      </c>
      <c r="G407" s="26" t="s">
        <v>35</v>
      </c>
      <c r="H407" s="26" t="s">
        <v>36</v>
      </c>
      <c r="I407" s="26" t="s">
        <v>37</v>
      </c>
    </row>
    <row r="408" spans="1:9" ht="30" x14ac:dyDescent="0.25">
      <c r="A408" s="22" t="s">
        <v>313</v>
      </c>
      <c r="B408" s="22" t="s">
        <v>314</v>
      </c>
      <c r="C408" s="23"/>
      <c r="D408" s="23"/>
      <c r="E408" s="23"/>
      <c r="F408" s="23"/>
      <c r="G408" s="23"/>
      <c r="H408" s="23"/>
      <c r="I408" s="23"/>
    </row>
    <row r="409" spans="1:9" ht="30" x14ac:dyDescent="0.25">
      <c r="A409" s="23" t="s">
        <v>315</v>
      </c>
      <c r="B409" s="23" t="s">
        <v>314</v>
      </c>
      <c r="C409" s="27">
        <v>100</v>
      </c>
      <c r="D409" s="27" t="s">
        <v>41</v>
      </c>
      <c r="E409" s="24"/>
      <c r="F409" s="23" t="str">
        <f>IF(ISBLANK(E409),"", PRODUCT(C409,E409))</f>
        <v/>
      </c>
      <c r="G409" s="25"/>
      <c r="H409" s="23"/>
      <c r="I409" s="23"/>
    </row>
    <row r="410" spans="1:9" x14ac:dyDescent="0.25">
      <c r="A410" s="23" t="s">
        <v>316</v>
      </c>
      <c r="B410" s="23" t="s">
        <v>43</v>
      </c>
      <c r="C410" s="23"/>
      <c r="D410" s="23"/>
      <c r="E410" s="23"/>
      <c r="F410" s="23"/>
      <c r="G410" s="23"/>
      <c r="H410" s="25"/>
      <c r="I410" s="25"/>
    </row>
    <row r="411" spans="1:9" x14ac:dyDescent="0.25">
      <c r="A411" s="23" t="s">
        <v>317</v>
      </c>
      <c r="B411" s="23" t="s">
        <v>45</v>
      </c>
      <c r="C411" s="23"/>
      <c r="D411" s="23"/>
      <c r="E411" s="23"/>
      <c r="F411" s="23"/>
      <c r="G411" s="23"/>
      <c r="H411" s="25"/>
      <c r="I411" s="25"/>
    </row>
    <row r="412" spans="1:9" x14ac:dyDescent="0.25">
      <c r="A412" s="23" t="s">
        <v>318</v>
      </c>
      <c r="B412" s="23" t="s">
        <v>70</v>
      </c>
      <c r="C412" s="23"/>
      <c r="D412" s="23"/>
      <c r="E412" s="23"/>
      <c r="F412" s="23"/>
      <c r="G412" s="23"/>
      <c r="H412" s="25"/>
      <c r="I412" s="25"/>
    </row>
    <row r="413" spans="1:9" x14ac:dyDescent="0.25">
      <c r="A413" s="23" t="s">
        <v>319</v>
      </c>
      <c r="B413" s="23" t="s">
        <v>49</v>
      </c>
      <c r="C413" s="23"/>
      <c r="D413" s="23"/>
      <c r="E413" s="23"/>
      <c r="F413" s="23"/>
      <c r="G413" s="23"/>
      <c r="H413" s="25"/>
      <c r="I413" s="25"/>
    </row>
    <row r="414" spans="1:9" x14ac:dyDescent="0.25">
      <c r="A414" s="23" t="s">
        <v>320</v>
      </c>
      <c r="B414" s="23" t="s">
        <v>321</v>
      </c>
      <c r="C414" s="23"/>
      <c r="D414" s="23"/>
      <c r="E414" s="23"/>
      <c r="F414" s="23"/>
      <c r="G414" s="23"/>
      <c r="H414" s="25"/>
      <c r="I414" s="25"/>
    </row>
    <row r="415" spans="1:9" x14ac:dyDescent="0.25">
      <c r="A415" s="23" t="s">
        <v>322</v>
      </c>
      <c r="B415" s="23" t="s">
        <v>53</v>
      </c>
      <c r="C415" s="23"/>
      <c r="D415" s="23"/>
      <c r="E415" s="23"/>
      <c r="F415" s="23"/>
      <c r="G415" s="23"/>
      <c r="H415" s="25"/>
      <c r="I415" s="25"/>
    </row>
    <row r="416" spans="1:9" x14ac:dyDescent="0.25">
      <c r="A416" s="23" t="s">
        <v>323</v>
      </c>
      <c r="B416" s="23" t="s">
        <v>55</v>
      </c>
      <c r="C416" s="23"/>
      <c r="D416" s="23"/>
      <c r="E416" s="23"/>
      <c r="F416" s="23"/>
      <c r="G416" s="23"/>
      <c r="H416" s="25"/>
      <c r="I416" s="25"/>
    </row>
    <row r="417" spans="1:9" x14ac:dyDescent="0.25">
      <c r="E417" s="14" t="s">
        <v>58</v>
      </c>
      <c r="F417" s="14" t="str">
        <f>IF((COUNT(C409:C416)&lt;&gt;COUNT(F409:F416)),"", ROUND(SUM(F409:F416),2))</f>
        <v/>
      </c>
      <c r="G417" s="13" t="str">
        <f>IF((COUNT(C409:C416)&lt;&gt;COUNT(F409:F416)),"Neužpildytos visų objektų kainos", "")</f>
        <v>Neužpildytos visų objektų kainos</v>
      </c>
    </row>
    <row r="418" spans="1:9" ht="30" x14ac:dyDescent="0.25">
      <c r="C418" s="21" t="s">
        <v>59</v>
      </c>
      <c r="D418" s="15"/>
      <c r="E418" s="14" t="s">
        <v>60</v>
      </c>
      <c r="F418" s="14" t="str">
        <f>IF(OR(F417="",D418=""),"", ROUND(PRODUCT(D418,F417)/100,2))</f>
        <v/>
      </c>
      <c r="G418" s="13" t="str">
        <f>IF(D418="", "Nurodykite taikomą PVM dydį", "")</f>
        <v>Nurodykite taikomą PVM dydį</v>
      </c>
    </row>
    <row r="419" spans="1:9" x14ac:dyDescent="0.25">
      <c r="E419" s="14" t="s">
        <v>61</v>
      </c>
      <c r="F419" s="14">
        <f>IF(ISBLANK(F418), "", ROUND(SUM(F417:F418),2))</f>
        <v>0</v>
      </c>
    </row>
    <row r="423" spans="1:9" x14ac:dyDescent="0.25">
      <c r="A423" s="12" t="s">
        <v>324</v>
      </c>
      <c r="B423" s="12" t="s">
        <v>325</v>
      </c>
    </row>
    <row r="425" spans="1:9" x14ac:dyDescent="0.25">
      <c r="A425" s="12" t="s">
        <v>28</v>
      </c>
    </row>
    <row r="426" spans="1:9" ht="45" x14ac:dyDescent="0.25">
      <c r="A426" s="26" t="s">
        <v>29</v>
      </c>
      <c r="B426" s="26" t="s">
        <v>30</v>
      </c>
      <c r="C426" s="26" t="s">
        <v>31</v>
      </c>
      <c r="D426" s="26" t="s">
        <v>32</v>
      </c>
      <c r="E426" s="26" t="s">
        <v>33</v>
      </c>
      <c r="F426" s="26" t="s">
        <v>34</v>
      </c>
      <c r="G426" s="26" t="s">
        <v>35</v>
      </c>
      <c r="H426" s="26" t="s">
        <v>36</v>
      </c>
      <c r="I426" s="26" t="s">
        <v>37</v>
      </c>
    </row>
    <row r="427" spans="1:9" x14ac:dyDescent="0.25">
      <c r="A427" s="22" t="s">
        <v>326</v>
      </c>
      <c r="B427" s="22" t="s">
        <v>327</v>
      </c>
      <c r="C427" s="23"/>
      <c r="D427" s="23"/>
      <c r="E427" s="23"/>
      <c r="F427" s="23"/>
      <c r="G427" s="23"/>
      <c r="H427" s="23"/>
      <c r="I427" s="23"/>
    </row>
    <row r="428" spans="1:9" x14ac:dyDescent="0.25">
      <c r="A428" s="23" t="s">
        <v>328</v>
      </c>
      <c r="B428" s="23" t="s">
        <v>327</v>
      </c>
      <c r="C428" s="27">
        <v>50</v>
      </c>
      <c r="D428" s="27" t="s">
        <v>41</v>
      </c>
      <c r="E428" s="24"/>
      <c r="F428" s="23" t="str">
        <f>IF(ISBLANK(E428),"", PRODUCT(C428,E428))</f>
        <v/>
      </c>
      <c r="G428" s="25"/>
      <c r="H428" s="23"/>
      <c r="I428" s="23"/>
    </row>
    <row r="429" spans="1:9" x14ac:dyDescent="0.25">
      <c r="A429" s="23" t="s">
        <v>329</v>
      </c>
      <c r="B429" s="23" t="s">
        <v>43</v>
      </c>
      <c r="C429" s="23"/>
      <c r="D429" s="23"/>
      <c r="E429" s="23"/>
      <c r="F429" s="23"/>
      <c r="G429" s="23"/>
      <c r="H429" s="25"/>
      <c r="I429" s="25"/>
    </row>
    <row r="430" spans="1:9" x14ac:dyDescent="0.25">
      <c r="A430" s="23" t="s">
        <v>330</v>
      </c>
      <c r="B430" s="23" t="s">
        <v>45</v>
      </c>
      <c r="C430" s="23"/>
      <c r="D430" s="23"/>
      <c r="E430" s="23"/>
      <c r="F430" s="23"/>
      <c r="G430" s="23"/>
      <c r="H430" s="25"/>
      <c r="I430" s="25"/>
    </row>
    <row r="431" spans="1:9" x14ac:dyDescent="0.25">
      <c r="A431" s="23" t="s">
        <v>331</v>
      </c>
      <c r="B431" s="23" t="s">
        <v>70</v>
      </c>
      <c r="C431" s="23"/>
      <c r="D431" s="23"/>
      <c r="E431" s="23"/>
      <c r="F431" s="23"/>
      <c r="G431" s="23"/>
      <c r="H431" s="25"/>
      <c r="I431" s="25"/>
    </row>
    <row r="432" spans="1:9" x14ac:dyDescent="0.25">
      <c r="A432" s="23" t="s">
        <v>332</v>
      </c>
      <c r="B432" s="23" t="s">
        <v>49</v>
      </c>
      <c r="C432" s="23"/>
      <c r="D432" s="23"/>
      <c r="E432" s="23"/>
      <c r="F432" s="23"/>
      <c r="G432" s="23"/>
      <c r="H432" s="25"/>
      <c r="I432" s="25"/>
    </row>
    <row r="433" spans="1:9" x14ac:dyDescent="0.25">
      <c r="A433" s="23" t="s">
        <v>333</v>
      </c>
      <c r="B433" s="23" t="s">
        <v>334</v>
      </c>
      <c r="C433" s="23"/>
      <c r="D433" s="23"/>
      <c r="E433" s="23"/>
      <c r="F433" s="23"/>
      <c r="G433" s="23"/>
      <c r="H433" s="25"/>
      <c r="I433" s="25"/>
    </row>
    <row r="434" spans="1:9" x14ac:dyDescent="0.25">
      <c r="A434" s="23" t="s">
        <v>335</v>
      </c>
      <c r="B434" s="23" t="s">
        <v>53</v>
      </c>
      <c r="C434" s="23"/>
      <c r="D434" s="23"/>
      <c r="E434" s="23"/>
      <c r="F434" s="23"/>
      <c r="G434" s="23"/>
      <c r="H434" s="25"/>
      <c r="I434" s="25"/>
    </row>
    <row r="435" spans="1:9" x14ac:dyDescent="0.25">
      <c r="A435" s="23" t="s">
        <v>336</v>
      </c>
      <c r="B435" s="23" t="s">
        <v>55</v>
      </c>
      <c r="C435" s="23"/>
      <c r="D435" s="23"/>
      <c r="E435" s="23"/>
      <c r="F435" s="23"/>
      <c r="G435" s="23"/>
      <c r="H435" s="25"/>
      <c r="I435" s="25"/>
    </row>
    <row r="436" spans="1:9" ht="120" x14ac:dyDescent="0.25">
      <c r="A436" s="23" t="s">
        <v>337</v>
      </c>
      <c r="B436" s="23" t="s">
        <v>338</v>
      </c>
      <c r="C436" s="23"/>
      <c r="D436" s="23"/>
      <c r="E436" s="23"/>
      <c r="F436" s="23"/>
      <c r="G436" s="23"/>
      <c r="H436" s="25"/>
      <c r="I436" s="25"/>
    </row>
    <row r="437" spans="1:9" x14ac:dyDescent="0.25">
      <c r="E437" s="14" t="s">
        <v>58</v>
      </c>
      <c r="F437" s="14" t="str">
        <f>IF((COUNT(C428:C436)&lt;&gt;COUNT(F428:F436)),"", ROUND(SUM(F428:F436),2))</f>
        <v/>
      </c>
      <c r="G437" s="13" t="str">
        <f>IF((COUNT(C428:C436)&lt;&gt;COUNT(F428:F436)),"Neužpildytos visų objektų kainos", "")</f>
        <v>Neužpildytos visų objektų kainos</v>
      </c>
    </row>
    <row r="438" spans="1:9" ht="30" x14ac:dyDescent="0.25">
      <c r="C438" s="21" t="s">
        <v>59</v>
      </c>
      <c r="D438" s="15"/>
      <c r="E438" s="14" t="s">
        <v>60</v>
      </c>
      <c r="F438" s="14" t="str">
        <f>IF(OR(F437="",D438=""),"", ROUND(PRODUCT(D438,F437)/100,2))</f>
        <v/>
      </c>
      <c r="G438" s="13" t="str">
        <f>IF(D438="", "Nurodykite taikomą PVM dydį", "")</f>
        <v>Nurodykite taikomą PVM dydį</v>
      </c>
    </row>
    <row r="439" spans="1:9" x14ac:dyDescent="0.25">
      <c r="E439" s="14" t="s">
        <v>61</v>
      </c>
      <c r="F439" s="14">
        <f>IF(ISBLANK(F438), "", ROUND(SUM(F437:F438),2))</f>
        <v>0</v>
      </c>
    </row>
    <row r="443" spans="1:9" x14ac:dyDescent="0.25">
      <c r="A443" s="12" t="s">
        <v>339</v>
      </c>
      <c r="B443" s="12" t="s">
        <v>340</v>
      </c>
    </row>
    <row r="445" spans="1:9" x14ac:dyDescent="0.25">
      <c r="A445" s="12" t="s">
        <v>28</v>
      </c>
    </row>
    <row r="446" spans="1:9" ht="45" x14ac:dyDescent="0.25">
      <c r="A446" s="26" t="s">
        <v>29</v>
      </c>
      <c r="B446" s="26" t="s">
        <v>30</v>
      </c>
      <c r="C446" s="26" t="s">
        <v>31</v>
      </c>
      <c r="D446" s="26" t="s">
        <v>32</v>
      </c>
      <c r="E446" s="26" t="s">
        <v>33</v>
      </c>
      <c r="F446" s="26" t="s">
        <v>34</v>
      </c>
      <c r="G446" s="26" t="s">
        <v>35</v>
      </c>
      <c r="H446" s="26" t="s">
        <v>36</v>
      </c>
      <c r="I446" s="26" t="s">
        <v>37</v>
      </c>
    </row>
    <row r="447" spans="1:9" x14ac:dyDescent="0.25">
      <c r="A447" s="22" t="s">
        <v>341</v>
      </c>
      <c r="B447" s="22" t="s">
        <v>342</v>
      </c>
      <c r="C447" s="23"/>
      <c r="D447" s="23"/>
      <c r="E447" s="23"/>
      <c r="F447" s="23"/>
      <c r="G447" s="23"/>
      <c r="H447" s="23"/>
      <c r="I447" s="23"/>
    </row>
    <row r="448" spans="1:9" x14ac:dyDescent="0.25">
      <c r="A448" s="23" t="s">
        <v>343</v>
      </c>
      <c r="B448" s="23" t="s">
        <v>342</v>
      </c>
      <c r="C448" s="27">
        <v>100</v>
      </c>
      <c r="D448" s="27" t="s">
        <v>41</v>
      </c>
      <c r="E448" s="24"/>
      <c r="F448" s="23" t="str">
        <f>IF(ISBLANK(E448),"", PRODUCT(C448,E448))</f>
        <v/>
      </c>
      <c r="G448" s="25"/>
      <c r="H448" s="23"/>
      <c r="I448" s="23"/>
    </row>
    <row r="449" spans="1:9" x14ac:dyDescent="0.25">
      <c r="A449" s="23" t="s">
        <v>344</v>
      </c>
      <c r="B449" s="23" t="s">
        <v>43</v>
      </c>
      <c r="C449" s="23"/>
      <c r="D449" s="23"/>
      <c r="E449" s="23"/>
      <c r="F449" s="23"/>
      <c r="G449" s="23"/>
      <c r="H449" s="25"/>
      <c r="I449" s="25"/>
    </row>
    <row r="450" spans="1:9" x14ac:dyDescent="0.25">
      <c r="A450" s="23" t="s">
        <v>345</v>
      </c>
      <c r="B450" s="23" t="s">
        <v>45</v>
      </c>
      <c r="C450" s="23"/>
      <c r="D450" s="23"/>
      <c r="E450" s="23"/>
      <c r="F450" s="23"/>
      <c r="G450" s="23"/>
      <c r="H450" s="25"/>
      <c r="I450" s="25"/>
    </row>
    <row r="451" spans="1:9" x14ac:dyDescent="0.25">
      <c r="A451" s="23" t="s">
        <v>346</v>
      </c>
      <c r="B451" s="23" t="s">
        <v>47</v>
      </c>
      <c r="C451" s="23"/>
      <c r="D451" s="23"/>
      <c r="E451" s="23"/>
      <c r="F451" s="23"/>
      <c r="G451" s="23"/>
      <c r="H451" s="25"/>
      <c r="I451" s="25"/>
    </row>
    <row r="452" spans="1:9" x14ac:dyDescent="0.25">
      <c r="A452" s="23" t="s">
        <v>347</v>
      </c>
      <c r="B452" s="23" t="s">
        <v>49</v>
      </c>
      <c r="C452" s="23"/>
      <c r="D452" s="23"/>
      <c r="E452" s="23"/>
      <c r="F452" s="23"/>
      <c r="G452" s="23"/>
      <c r="H452" s="25"/>
      <c r="I452" s="25"/>
    </row>
    <row r="453" spans="1:9" x14ac:dyDescent="0.25">
      <c r="A453" s="23" t="s">
        <v>348</v>
      </c>
      <c r="B453" s="23" t="s">
        <v>349</v>
      </c>
      <c r="C453" s="23"/>
      <c r="D453" s="23"/>
      <c r="E453" s="23"/>
      <c r="F453" s="23"/>
      <c r="G453" s="23"/>
      <c r="H453" s="25"/>
      <c r="I453" s="25"/>
    </row>
    <row r="454" spans="1:9" x14ac:dyDescent="0.25">
      <c r="A454" s="23" t="s">
        <v>350</v>
      </c>
      <c r="B454" s="23" t="s">
        <v>351</v>
      </c>
      <c r="C454" s="23"/>
      <c r="D454" s="23"/>
      <c r="E454" s="23"/>
      <c r="F454" s="23"/>
      <c r="G454" s="23"/>
      <c r="H454" s="25"/>
      <c r="I454" s="25"/>
    </row>
    <row r="455" spans="1:9" x14ac:dyDescent="0.25">
      <c r="A455" s="23" t="s">
        <v>352</v>
      </c>
      <c r="B455" s="23" t="s">
        <v>353</v>
      </c>
      <c r="C455" s="23"/>
      <c r="D455" s="23"/>
      <c r="E455" s="23"/>
      <c r="F455" s="23"/>
      <c r="G455" s="23"/>
      <c r="H455" s="25"/>
      <c r="I455" s="25"/>
    </row>
    <row r="456" spans="1:9" ht="120" x14ac:dyDescent="0.25">
      <c r="A456" s="23" t="s">
        <v>354</v>
      </c>
      <c r="B456" s="23" t="s">
        <v>355</v>
      </c>
      <c r="C456" s="23"/>
      <c r="D456" s="23"/>
      <c r="E456" s="23"/>
      <c r="F456" s="23"/>
      <c r="G456" s="23"/>
      <c r="H456" s="25"/>
      <c r="I456" s="25"/>
    </row>
    <row r="457" spans="1:9" x14ac:dyDescent="0.25">
      <c r="E457" s="14" t="s">
        <v>58</v>
      </c>
      <c r="F457" s="14" t="str">
        <f>IF((COUNT(C448:C456)&lt;&gt;COUNT(F448:F456)),"", ROUND(SUM(F448:F456),2))</f>
        <v/>
      </c>
      <c r="G457" s="13" t="str">
        <f>IF((COUNT(C448:C456)&lt;&gt;COUNT(F448:F456)),"Neužpildytos visų objektų kainos", "")</f>
        <v>Neužpildytos visų objektų kainos</v>
      </c>
    </row>
    <row r="458" spans="1:9" ht="30" x14ac:dyDescent="0.25">
      <c r="C458" s="21" t="s">
        <v>59</v>
      </c>
      <c r="D458" s="15"/>
      <c r="E458" s="14" t="s">
        <v>60</v>
      </c>
      <c r="F458" s="14" t="str">
        <f>IF(OR(F457="",D458=""),"", ROUND(PRODUCT(D458,F457)/100,2))</f>
        <v/>
      </c>
      <c r="G458" s="13" t="str">
        <f>IF(D458="", "Nurodykite taikomą PVM dydį", "")</f>
        <v>Nurodykite taikomą PVM dydį</v>
      </c>
    </row>
    <row r="459" spans="1:9" x14ac:dyDescent="0.25">
      <c r="E459" s="14" t="s">
        <v>61</v>
      </c>
      <c r="F459" s="14">
        <f>IF(ISBLANK(F458), "", ROUND(SUM(F457:F458),2))</f>
        <v>0</v>
      </c>
    </row>
    <row r="463" spans="1:9" x14ac:dyDescent="0.25">
      <c r="A463" s="12" t="s">
        <v>356</v>
      </c>
      <c r="B463" s="12" t="s">
        <v>357</v>
      </c>
    </row>
    <row r="465" spans="1:9" x14ac:dyDescent="0.25">
      <c r="A465" s="12" t="s">
        <v>28</v>
      </c>
    </row>
    <row r="466" spans="1:9" ht="45" x14ac:dyDescent="0.25">
      <c r="A466" s="26" t="s">
        <v>29</v>
      </c>
      <c r="B466" s="26" t="s">
        <v>30</v>
      </c>
      <c r="C466" s="26" t="s">
        <v>31</v>
      </c>
      <c r="D466" s="26" t="s">
        <v>32</v>
      </c>
      <c r="E466" s="26" t="s">
        <v>33</v>
      </c>
      <c r="F466" s="26" t="s">
        <v>34</v>
      </c>
      <c r="G466" s="26" t="s">
        <v>35</v>
      </c>
      <c r="H466" s="26" t="s">
        <v>36</v>
      </c>
      <c r="I466" s="26" t="s">
        <v>37</v>
      </c>
    </row>
    <row r="467" spans="1:9" x14ac:dyDescent="0.25">
      <c r="A467" s="22" t="s">
        <v>358</v>
      </c>
      <c r="B467" s="22" t="s">
        <v>359</v>
      </c>
      <c r="C467" s="23"/>
      <c r="D467" s="23"/>
      <c r="E467" s="23"/>
      <c r="F467" s="23"/>
      <c r="G467" s="23"/>
      <c r="H467" s="23"/>
      <c r="I467" s="23"/>
    </row>
    <row r="468" spans="1:9" x14ac:dyDescent="0.25">
      <c r="A468" s="23" t="s">
        <v>360</v>
      </c>
      <c r="B468" s="23" t="s">
        <v>359</v>
      </c>
      <c r="C468" s="27">
        <v>50</v>
      </c>
      <c r="D468" s="27" t="s">
        <v>41</v>
      </c>
      <c r="E468" s="24"/>
      <c r="F468" s="23" t="str">
        <f>IF(ISBLANK(E468),"", PRODUCT(C468,E468))</f>
        <v/>
      </c>
      <c r="G468" s="25"/>
      <c r="H468" s="23"/>
      <c r="I468" s="23"/>
    </row>
    <row r="469" spans="1:9" x14ac:dyDescent="0.25">
      <c r="A469" s="23" t="s">
        <v>361</v>
      </c>
      <c r="B469" s="23" t="s">
        <v>43</v>
      </c>
      <c r="C469" s="23"/>
      <c r="D469" s="23"/>
      <c r="E469" s="23"/>
      <c r="F469" s="23"/>
      <c r="G469" s="23"/>
      <c r="H469" s="25"/>
      <c r="I469" s="25"/>
    </row>
    <row r="470" spans="1:9" x14ac:dyDescent="0.25">
      <c r="A470" s="23" t="s">
        <v>362</v>
      </c>
      <c r="B470" s="23" t="s">
        <v>45</v>
      </c>
      <c r="C470" s="23"/>
      <c r="D470" s="23"/>
      <c r="E470" s="23"/>
      <c r="F470" s="23"/>
      <c r="G470" s="23"/>
      <c r="H470" s="25"/>
      <c r="I470" s="25"/>
    </row>
    <row r="471" spans="1:9" x14ac:dyDescent="0.25">
      <c r="A471" s="23" t="s">
        <v>363</v>
      </c>
      <c r="B471" s="23" t="s">
        <v>70</v>
      </c>
      <c r="C471" s="23"/>
      <c r="D471" s="23"/>
      <c r="E471" s="23"/>
      <c r="F471" s="23"/>
      <c r="G471" s="23"/>
      <c r="H471" s="25"/>
      <c r="I471" s="25"/>
    </row>
    <row r="472" spans="1:9" x14ac:dyDescent="0.25">
      <c r="A472" s="23" t="s">
        <v>364</v>
      </c>
      <c r="B472" s="23" t="s">
        <v>49</v>
      </c>
      <c r="C472" s="23"/>
      <c r="D472" s="23"/>
      <c r="E472" s="23"/>
      <c r="F472" s="23"/>
      <c r="G472" s="23"/>
      <c r="H472" s="25"/>
      <c r="I472" s="25"/>
    </row>
    <row r="473" spans="1:9" x14ac:dyDescent="0.25">
      <c r="A473" s="23" t="s">
        <v>365</v>
      </c>
      <c r="B473" s="23" t="s">
        <v>366</v>
      </c>
      <c r="C473" s="23"/>
      <c r="D473" s="23"/>
      <c r="E473" s="23"/>
      <c r="F473" s="23"/>
      <c r="G473" s="23"/>
      <c r="H473" s="25"/>
      <c r="I473" s="25"/>
    </row>
    <row r="474" spans="1:9" x14ac:dyDescent="0.25">
      <c r="A474" s="23" t="s">
        <v>367</v>
      </c>
      <c r="B474" s="23" t="s">
        <v>53</v>
      </c>
      <c r="C474" s="23"/>
      <c r="D474" s="23"/>
      <c r="E474" s="23"/>
      <c r="F474" s="23"/>
      <c r="G474" s="23"/>
      <c r="H474" s="25"/>
      <c r="I474" s="25"/>
    </row>
    <row r="475" spans="1:9" x14ac:dyDescent="0.25">
      <c r="A475" s="23" t="s">
        <v>368</v>
      </c>
      <c r="B475" s="23" t="s">
        <v>55</v>
      </c>
      <c r="C475" s="23"/>
      <c r="D475" s="23"/>
      <c r="E475" s="23"/>
      <c r="F475" s="23"/>
      <c r="G475" s="23"/>
      <c r="H475" s="25"/>
      <c r="I475" s="25"/>
    </row>
    <row r="476" spans="1:9" ht="120" x14ac:dyDescent="0.25">
      <c r="A476" s="23" t="s">
        <v>369</v>
      </c>
      <c r="B476" s="23" t="s">
        <v>355</v>
      </c>
      <c r="C476" s="23"/>
      <c r="D476" s="23"/>
      <c r="E476" s="23"/>
      <c r="F476" s="23"/>
      <c r="G476" s="23"/>
      <c r="H476" s="25"/>
      <c r="I476" s="25"/>
    </row>
    <row r="477" spans="1:9" x14ac:dyDescent="0.25">
      <c r="E477" s="14" t="s">
        <v>58</v>
      </c>
      <c r="F477" s="14" t="str">
        <f>IF((COUNT(C468:C476)&lt;&gt;COUNT(F468:F476)),"", ROUND(SUM(F468:F476),2))</f>
        <v/>
      </c>
      <c r="G477" s="13" t="str">
        <f>IF((COUNT(C468:C476)&lt;&gt;COUNT(F468:F476)),"Neužpildytos visų objektų kainos", "")</f>
        <v>Neužpildytos visų objektų kainos</v>
      </c>
    </row>
    <row r="478" spans="1:9" ht="30" x14ac:dyDescent="0.25">
      <c r="C478" s="21" t="s">
        <v>59</v>
      </c>
      <c r="D478" s="15"/>
      <c r="E478" s="14" t="s">
        <v>60</v>
      </c>
      <c r="F478" s="14" t="str">
        <f>IF(OR(F477="",D478=""),"", ROUND(PRODUCT(D478,F477)/100,2))</f>
        <v/>
      </c>
      <c r="G478" s="13" t="str">
        <f>IF(D478="", "Nurodykite taikomą PVM dydį", "")</f>
        <v>Nurodykite taikomą PVM dydį</v>
      </c>
    </row>
    <row r="479" spans="1:9" x14ac:dyDescent="0.25">
      <c r="E479" s="14" t="s">
        <v>61</v>
      </c>
      <c r="F479" s="14">
        <f>IF(ISBLANK(F478), "", ROUND(SUM(F477:F478),2))</f>
        <v>0</v>
      </c>
    </row>
    <row r="483" spans="1:9" x14ac:dyDescent="0.25">
      <c r="A483" s="12" t="s">
        <v>370</v>
      </c>
      <c r="B483" s="12" t="s">
        <v>371</v>
      </c>
    </row>
    <row r="485" spans="1:9" x14ac:dyDescent="0.25">
      <c r="A485" s="12" t="s">
        <v>28</v>
      </c>
    </row>
    <row r="486" spans="1:9" ht="45" x14ac:dyDescent="0.25">
      <c r="A486" s="26" t="s">
        <v>29</v>
      </c>
      <c r="B486" s="26" t="s">
        <v>30</v>
      </c>
      <c r="C486" s="26" t="s">
        <v>31</v>
      </c>
      <c r="D486" s="26" t="s">
        <v>32</v>
      </c>
      <c r="E486" s="26" t="s">
        <v>33</v>
      </c>
      <c r="F486" s="26" t="s">
        <v>34</v>
      </c>
      <c r="G486" s="26" t="s">
        <v>35</v>
      </c>
      <c r="H486" s="26" t="s">
        <v>36</v>
      </c>
      <c r="I486" s="26" t="s">
        <v>37</v>
      </c>
    </row>
    <row r="487" spans="1:9" ht="30" x14ac:dyDescent="0.25">
      <c r="A487" s="22" t="s">
        <v>372</v>
      </c>
      <c r="B487" s="22" t="s">
        <v>373</v>
      </c>
      <c r="C487" s="23"/>
      <c r="D487" s="23"/>
      <c r="E487" s="23"/>
      <c r="F487" s="23"/>
      <c r="G487" s="23"/>
      <c r="H487" s="23"/>
      <c r="I487" s="23"/>
    </row>
    <row r="488" spans="1:9" ht="30" x14ac:dyDescent="0.25">
      <c r="A488" s="23" t="s">
        <v>374</v>
      </c>
      <c r="B488" s="23" t="s">
        <v>373</v>
      </c>
      <c r="C488" s="27">
        <v>50</v>
      </c>
      <c r="D488" s="27" t="s">
        <v>41</v>
      </c>
      <c r="E488" s="24"/>
      <c r="F488" s="23" t="str">
        <f>IF(ISBLANK(E488),"", PRODUCT(C488,E488))</f>
        <v/>
      </c>
      <c r="G488" s="25"/>
      <c r="H488" s="23"/>
      <c r="I488" s="23"/>
    </row>
    <row r="489" spans="1:9" x14ac:dyDescent="0.25">
      <c r="A489" s="23" t="s">
        <v>375</v>
      </c>
      <c r="B489" s="23" t="s">
        <v>43</v>
      </c>
      <c r="C489" s="23"/>
      <c r="D489" s="23"/>
      <c r="E489" s="23"/>
      <c r="F489" s="23"/>
      <c r="G489" s="23"/>
      <c r="H489" s="25"/>
      <c r="I489" s="25"/>
    </row>
    <row r="490" spans="1:9" x14ac:dyDescent="0.25">
      <c r="A490" s="23" t="s">
        <v>376</v>
      </c>
      <c r="B490" s="23" t="s">
        <v>45</v>
      </c>
      <c r="C490" s="23"/>
      <c r="D490" s="23"/>
      <c r="E490" s="23"/>
      <c r="F490" s="23"/>
      <c r="G490" s="23"/>
      <c r="H490" s="25"/>
      <c r="I490" s="25"/>
    </row>
    <row r="491" spans="1:9" x14ac:dyDescent="0.25">
      <c r="A491" s="23" t="s">
        <v>377</v>
      </c>
      <c r="B491" s="23" t="s">
        <v>47</v>
      </c>
      <c r="C491" s="23"/>
      <c r="D491" s="23"/>
      <c r="E491" s="23"/>
      <c r="F491" s="23"/>
      <c r="G491" s="23"/>
      <c r="H491" s="25"/>
      <c r="I491" s="25"/>
    </row>
    <row r="492" spans="1:9" x14ac:dyDescent="0.25">
      <c r="A492" s="23" t="s">
        <v>378</v>
      </c>
      <c r="B492" s="23" t="s">
        <v>112</v>
      </c>
      <c r="C492" s="23"/>
      <c r="D492" s="23"/>
      <c r="E492" s="23"/>
      <c r="F492" s="23"/>
      <c r="G492" s="23"/>
      <c r="H492" s="25"/>
      <c r="I492" s="25"/>
    </row>
    <row r="493" spans="1:9" x14ac:dyDescent="0.25">
      <c r="A493" s="23" t="s">
        <v>379</v>
      </c>
      <c r="B493" s="23" t="s">
        <v>114</v>
      </c>
      <c r="C493" s="23"/>
      <c r="D493" s="23"/>
      <c r="E493" s="23"/>
      <c r="F493" s="23"/>
      <c r="G493" s="23"/>
      <c r="H493" s="25"/>
      <c r="I493" s="25"/>
    </row>
    <row r="494" spans="1:9" x14ac:dyDescent="0.25">
      <c r="A494" s="23" t="s">
        <v>380</v>
      </c>
      <c r="B494" s="23" t="s">
        <v>53</v>
      </c>
      <c r="C494" s="23"/>
      <c r="D494" s="23"/>
      <c r="E494" s="23"/>
      <c r="F494" s="23"/>
      <c r="G494" s="23"/>
      <c r="H494" s="25"/>
      <c r="I494" s="25"/>
    </row>
    <row r="495" spans="1:9" x14ac:dyDescent="0.25">
      <c r="A495" s="23" t="s">
        <v>381</v>
      </c>
      <c r="B495" s="23" t="s">
        <v>55</v>
      </c>
      <c r="C495" s="23"/>
      <c r="D495" s="23"/>
      <c r="E495" s="23"/>
      <c r="F495" s="23"/>
      <c r="G495" s="23"/>
      <c r="H495" s="25"/>
      <c r="I495" s="25"/>
    </row>
    <row r="496" spans="1:9" x14ac:dyDescent="0.25">
      <c r="E496" s="14" t="s">
        <v>58</v>
      </c>
      <c r="F496" s="14" t="str">
        <f>IF((COUNT(C488:C495)&lt;&gt;COUNT(F488:F495)),"", ROUND(SUM(F488:F495),2))</f>
        <v/>
      </c>
      <c r="G496" s="13" t="str">
        <f>IF((COUNT(C488:C495)&lt;&gt;COUNT(F488:F495)),"Neužpildytos visų objektų kainos", "")</f>
        <v>Neužpildytos visų objektų kainos</v>
      </c>
    </row>
    <row r="497" spans="1:9" ht="30" x14ac:dyDescent="0.25">
      <c r="C497" s="21" t="s">
        <v>59</v>
      </c>
      <c r="D497" s="15"/>
      <c r="E497" s="14" t="s">
        <v>60</v>
      </c>
      <c r="F497" s="14" t="str">
        <f>IF(OR(F496="",D497=""),"", ROUND(PRODUCT(D497,F496)/100,2))</f>
        <v/>
      </c>
      <c r="G497" s="13" t="str">
        <f>IF(D497="", "Nurodykite taikomą PVM dydį", "")</f>
        <v>Nurodykite taikomą PVM dydį</v>
      </c>
    </row>
    <row r="498" spans="1:9" x14ac:dyDescent="0.25">
      <c r="E498" s="14" t="s">
        <v>61</v>
      </c>
      <c r="F498" s="14">
        <f>IF(ISBLANK(F497), "", ROUND(SUM(F496:F497),2))</f>
        <v>0</v>
      </c>
    </row>
    <row r="502" spans="1:9" x14ac:dyDescent="0.25">
      <c r="A502" s="12" t="s">
        <v>382</v>
      </c>
      <c r="B502" s="12" t="s">
        <v>383</v>
      </c>
    </row>
    <row r="504" spans="1:9" x14ac:dyDescent="0.25">
      <c r="A504" s="12" t="s">
        <v>28</v>
      </c>
    </row>
    <row r="505" spans="1:9" ht="45" x14ac:dyDescent="0.25">
      <c r="A505" s="26" t="s">
        <v>29</v>
      </c>
      <c r="B505" s="26" t="s">
        <v>30</v>
      </c>
      <c r="C505" s="26" t="s">
        <v>31</v>
      </c>
      <c r="D505" s="26" t="s">
        <v>32</v>
      </c>
      <c r="E505" s="26" t="s">
        <v>33</v>
      </c>
      <c r="F505" s="26" t="s">
        <v>34</v>
      </c>
      <c r="G505" s="26" t="s">
        <v>35</v>
      </c>
      <c r="H505" s="26" t="s">
        <v>36</v>
      </c>
      <c r="I505" s="26" t="s">
        <v>37</v>
      </c>
    </row>
    <row r="506" spans="1:9" x14ac:dyDescent="0.25">
      <c r="A506" s="22" t="s">
        <v>384</v>
      </c>
      <c r="B506" s="22" t="s">
        <v>385</v>
      </c>
      <c r="C506" s="23"/>
      <c r="D506" s="23"/>
      <c r="E506" s="23"/>
      <c r="F506" s="23"/>
      <c r="G506" s="23"/>
      <c r="H506" s="23"/>
      <c r="I506" s="23"/>
    </row>
    <row r="507" spans="1:9" x14ac:dyDescent="0.25">
      <c r="A507" s="23" t="s">
        <v>386</v>
      </c>
      <c r="B507" s="23" t="s">
        <v>385</v>
      </c>
      <c r="C507" s="27">
        <v>50</v>
      </c>
      <c r="D507" s="27" t="s">
        <v>41</v>
      </c>
      <c r="E507" s="24"/>
      <c r="F507" s="23" t="str">
        <f>IF(ISBLANK(E507),"", PRODUCT(C507,E507))</f>
        <v/>
      </c>
      <c r="G507" s="25"/>
      <c r="H507" s="23"/>
      <c r="I507" s="23"/>
    </row>
    <row r="508" spans="1:9" x14ac:dyDescent="0.25">
      <c r="A508" s="23" t="s">
        <v>387</v>
      </c>
      <c r="B508" s="23" t="s">
        <v>43</v>
      </c>
      <c r="C508" s="23"/>
      <c r="D508" s="23"/>
      <c r="E508" s="23"/>
      <c r="F508" s="23"/>
      <c r="G508" s="23"/>
      <c r="H508" s="25"/>
      <c r="I508" s="25"/>
    </row>
    <row r="509" spans="1:9" x14ac:dyDescent="0.25">
      <c r="A509" s="23" t="s">
        <v>388</v>
      </c>
      <c r="B509" s="23" t="s">
        <v>45</v>
      </c>
      <c r="C509" s="23"/>
      <c r="D509" s="23"/>
      <c r="E509" s="23"/>
      <c r="F509" s="23"/>
      <c r="G509" s="23"/>
      <c r="H509" s="25"/>
      <c r="I509" s="25"/>
    </row>
    <row r="510" spans="1:9" x14ac:dyDescent="0.25">
      <c r="A510" s="23" t="s">
        <v>389</v>
      </c>
      <c r="B510" s="23" t="s">
        <v>70</v>
      </c>
      <c r="C510" s="23"/>
      <c r="D510" s="23"/>
      <c r="E510" s="23"/>
      <c r="F510" s="23"/>
      <c r="G510" s="23"/>
      <c r="H510" s="25"/>
      <c r="I510" s="25"/>
    </row>
    <row r="511" spans="1:9" x14ac:dyDescent="0.25">
      <c r="A511" s="23" t="s">
        <v>390</v>
      </c>
      <c r="B511" s="23" t="s">
        <v>49</v>
      </c>
      <c r="C511" s="23"/>
      <c r="D511" s="23"/>
      <c r="E511" s="23"/>
      <c r="F511" s="23"/>
      <c r="G511" s="23"/>
      <c r="H511" s="25"/>
      <c r="I511" s="25"/>
    </row>
    <row r="512" spans="1:9" x14ac:dyDescent="0.25">
      <c r="A512" s="23" t="s">
        <v>391</v>
      </c>
      <c r="B512" s="23" t="s">
        <v>392</v>
      </c>
      <c r="C512" s="23"/>
      <c r="D512" s="23"/>
      <c r="E512" s="23"/>
      <c r="F512" s="23"/>
      <c r="G512" s="23"/>
      <c r="H512" s="25"/>
      <c r="I512" s="25"/>
    </row>
    <row r="513" spans="1:9" x14ac:dyDescent="0.25">
      <c r="A513" s="23" t="s">
        <v>393</v>
      </c>
      <c r="B513" s="23" t="s">
        <v>53</v>
      </c>
      <c r="C513" s="23"/>
      <c r="D513" s="23"/>
      <c r="E513" s="23"/>
      <c r="F513" s="23"/>
      <c r="G513" s="23"/>
      <c r="H513" s="25"/>
      <c r="I513" s="25"/>
    </row>
    <row r="514" spans="1:9" x14ac:dyDescent="0.25">
      <c r="A514" s="23" t="s">
        <v>394</v>
      </c>
      <c r="B514" s="23" t="s">
        <v>55</v>
      </c>
      <c r="C514" s="23"/>
      <c r="D514" s="23"/>
      <c r="E514" s="23"/>
      <c r="F514" s="23"/>
      <c r="G514" s="23"/>
      <c r="H514" s="25"/>
      <c r="I514" s="25"/>
    </row>
    <row r="515" spans="1:9" x14ac:dyDescent="0.25">
      <c r="E515" s="14" t="s">
        <v>58</v>
      </c>
      <c r="F515" s="14" t="str">
        <f>IF((COUNT(C507:C514)&lt;&gt;COUNT(F507:F514)),"", ROUND(SUM(F507:F514),2))</f>
        <v/>
      </c>
      <c r="G515" s="13" t="str">
        <f>IF((COUNT(C507:C514)&lt;&gt;COUNT(F507:F514)),"Neužpildytos visų objektų kainos", "")</f>
        <v>Neužpildytos visų objektų kainos</v>
      </c>
    </row>
    <row r="516" spans="1:9" ht="30" x14ac:dyDescent="0.25">
      <c r="C516" s="21" t="s">
        <v>59</v>
      </c>
      <c r="D516" s="15"/>
      <c r="E516" s="14" t="s">
        <v>60</v>
      </c>
      <c r="F516" s="14" t="str">
        <f>IF(OR(F515="",D516=""),"", ROUND(PRODUCT(D516,F515)/100,2))</f>
        <v/>
      </c>
      <c r="G516" s="13" t="str">
        <f>IF(D516="", "Nurodykite taikomą PVM dydį", "")</f>
        <v>Nurodykite taikomą PVM dydį</v>
      </c>
    </row>
    <row r="517" spans="1:9" x14ac:dyDescent="0.25">
      <c r="E517" s="14" t="s">
        <v>61</v>
      </c>
      <c r="F517" s="14">
        <f>IF(ISBLANK(F516), "", ROUND(SUM(F515:F516),2))</f>
        <v>0</v>
      </c>
    </row>
    <row r="521" spans="1:9" x14ac:dyDescent="0.25">
      <c r="A521" s="12" t="s">
        <v>395</v>
      </c>
      <c r="B521" s="12" t="s">
        <v>396</v>
      </c>
    </row>
    <row r="523" spans="1:9" x14ac:dyDescent="0.25">
      <c r="A523" s="12" t="s">
        <v>28</v>
      </c>
    </row>
    <row r="524" spans="1:9" ht="45" x14ac:dyDescent="0.25">
      <c r="A524" s="26" t="s">
        <v>29</v>
      </c>
      <c r="B524" s="26" t="s">
        <v>30</v>
      </c>
      <c r="C524" s="26" t="s">
        <v>31</v>
      </c>
      <c r="D524" s="26" t="s">
        <v>32</v>
      </c>
      <c r="E524" s="26" t="s">
        <v>33</v>
      </c>
      <c r="F524" s="26" t="s">
        <v>34</v>
      </c>
      <c r="G524" s="26" t="s">
        <v>35</v>
      </c>
      <c r="H524" s="26" t="s">
        <v>36</v>
      </c>
      <c r="I524" s="26" t="s">
        <v>37</v>
      </c>
    </row>
    <row r="525" spans="1:9" x14ac:dyDescent="0.25">
      <c r="A525" s="22" t="s">
        <v>397</v>
      </c>
      <c r="B525" s="22" t="s">
        <v>398</v>
      </c>
      <c r="C525" s="23"/>
      <c r="D525" s="23"/>
      <c r="E525" s="23"/>
      <c r="F525" s="23"/>
      <c r="G525" s="23"/>
      <c r="H525" s="23"/>
      <c r="I525" s="23"/>
    </row>
    <row r="526" spans="1:9" x14ac:dyDescent="0.25">
      <c r="A526" s="23" t="s">
        <v>399</v>
      </c>
      <c r="B526" s="23" t="s">
        <v>398</v>
      </c>
      <c r="C526" s="27">
        <v>50</v>
      </c>
      <c r="D526" s="27" t="s">
        <v>41</v>
      </c>
      <c r="E526" s="24"/>
      <c r="F526" s="23" t="str">
        <f>IF(ISBLANK(E526),"", PRODUCT(C526,E526))</f>
        <v/>
      </c>
      <c r="G526" s="25"/>
      <c r="H526" s="23"/>
      <c r="I526" s="23"/>
    </row>
    <row r="527" spans="1:9" x14ac:dyDescent="0.25">
      <c r="A527" s="23" t="s">
        <v>400</v>
      </c>
      <c r="B527" s="23" t="s">
        <v>43</v>
      </c>
      <c r="C527" s="23"/>
      <c r="D527" s="23"/>
      <c r="E527" s="23"/>
      <c r="F527" s="23"/>
      <c r="G527" s="23"/>
      <c r="H527" s="25"/>
      <c r="I527" s="25"/>
    </row>
    <row r="528" spans="1:9" x14ac:dyDescent="0.25">
      <c r="A528" s="23" t="s">
        <v>401</v>
      </c>
      <c r="B528" s="23" t="s">
        <v>45</v>
      </c>
      <c r="C528" s="23"/>
      <c r="D528" s="23"/>
      <c r="E528" s="23"/>
      <c r="F528" s="23"/>
      <c r="G528" s="23"/>
      <c r="H528" s="25"/>
      <c r="I528" s="25"/>
    </row>
    <row r="529" spans="1:9" x14ac:dyDescent="0.25">
      <c r="A529" s="23" t="s">
        <v>402</v>
      </c>
      <c r="B529" s="23" t="s">
        <v>47</v>
      </c>
      <c r="C529" s="23"/>
      <c r="D529" s="23"/>
      <c r="E529" s="23"/>
      <c r="F529" s="23"/>
      <c r="G529" s="23"/>
      <c r="H529" s="25"/>
      <c r="I529" s="25"/>
    </row>
    <row r="530" spans="1:9" x14ac:dyDescent="0.25">
      <c r="A530" s="23" t="s">
        <v>403</v>
      </c>
      <c r="B530" s="23" t="s">
        <v>49</v>
      </c>
      <c r="C530" s="23"/>
      <c r="D530" s="23"/>
      <c r="E530" s="23"/>
      <c r="F530" s="23"/>
      <c r="G530" s="23"/>
      <c r="H530" s="25"/>
      <c r="I530" s="25"/>
    </row>
    <row r="531" spans="1:9" x14ac:dyDescent="0.25">
      <c r="A531" s="23" t="s">
        <v>404</v>
      </c>
      <c r="B531" s="23" t="s">
        <v>405</v>
      </c>
      <c r="C531" s="23"/>
      <c r="D531" s="23"/>
      <c r="E531" s="23"/>
      <c r="F531" s="23"/>
      <c r="G531" s="23"/>
      <c r="H531" s="25"/>
      <c r="I531" s="25"/>
    </row>
    <row r="532" spans="1:9" x14ac:dyDescent="0.25">
      <c r="A532" s="23" t="s">
        <v>406</v>
      </c>
      <c r="B532" s="23" t="s">
        <v>53</v>
      </c>
      <c r="C532" s="23"/>
      <c r="D532" s="23"/>
      <c r="E532" s="23"/>
      <c r="F532" s="23"/>
      <c r="G532" s="23"/>
      <c r="H532" s="25"/>
      <c r="I532" s="25"/>
    </row>
    <row r="533" spans="1:9" x14ac:dyDescent="0.25">
      <c r="A533" s="23" t="s">
        <v>407</v>
      </c>
      <c r="B533" s="23" t="s">
        <v>55</v>
      </c>
      <c r="C533" s="23"/>
      <c r="D533" s="23"/>
      <c r="E533" s="23"/>
      <c r="F533" s="23"/>
      <c r="G533" s="23"/>
      <c r="H533" s="25"/>
      <c r="I533" s="25"/>
    </row>
    <row r="534" spans="1:9" x14ac:dyDescent="0.25">
      <c r="E534" s="14" t="s">
        <v>58</v>
      </c>
      <c r="F534" s="14" t="str">
        <f>IF((COUNT(C526:C533)&lt;&gt;COUNT(F526:F533)),"", ROUND(SUM(F526:F533),2))</f>
        <v/>
      </c>
      <c r="G534" s="13" t="str">
        <f>IF((COUNT(C526:C533)&lt;&gt;COUNT(F526:F533)),"Neužpildytos visų objektų kainos", "")</f>
        <v>Neužpildytos visų objektų kainos</v>
      </c>
    </row>
    <row r="535" spans="1:9" ht="30" x14ac:dyDescent="0.25">
      <c r="C535" s="21" t="s">
        <v>59</v>
      </c>
      <c r="D535" s="15"/>
      <c r="E535" s="14" t="s">
        <v>60</v>
      </c>
      <c r="F535" s="14" t="str">
        <f>IF(OR(F534="",D535=""),"", ROUND(PRODUCT(D535,F534)/100,2))</f>
        <v/>
      </c>
      <c r="G535" s="13" t="str">
        <f>IF(D535="", "Nurodykite taikomą PVM dydį", "")</f>
        <v>Nurodykite taikomą PVM dydį</v>
      </c>
    </row>
    <row r="536" spans="1:9" x14ac:dyDescent="0.25">
      <c r="E536" s="14" t="s">
        <v>61</v>
      </c>
      <c r="F536" s="14">
        <f>IF(ISBLANK(F535), "", ROUND(SUM(F534:F535),2))</f>
        <v>0</v>
      </c>
    </row>
    <row r="540" spans="1:9" x14ac:dyDescent="0.25">
      <c r="A540" s="12" t="s">
        <v>408</v>
      </c>
      <c r="B540" s="12" t="s">
        <v>409</v>
      </c>
    </row>
    <row r="542" spans="1:9" x14ac:dyDescent="0.25">
      <c r="A542" s="12" t="s">
        <v>28</v>
      </c>
    </row>
    <row r="543" spans="1:9" ht="45" x14ac:dyDescent="0.25">
      <c r="A543" s="26" t="s">
        <v>29</v>
      </c>
      <c r="B543" s="26" t="s">
        <v>30</v>
      </c>
      <c r="C543" s="26" t="s">
        <v>31</v>
      </c>
      <c r="D543" s="26" t="s">
        <v>32</v>
      </c>
      <c r="E543" s="26" t="s">
        <v>33</v>
      </c>
      <c r="F543" s="26" t="s">
        <v>34</v>
      </c>
      <c r="G543" s="26" t="s">
        <v>35</v>
      </c>
      <c r="H543" s="26" t="s">
        <v>36</v>
      </c>
      <c r="I543" s="26" t="s">
        <v>37</v>
      </c>
    </row>
    <row r="544" spans="1:9" x14ac:dyDescent="0.25">
      <c r="A544" s="22" t="s">
        <v>410</v>
      </c>
      <c r="B544" s="22" t="s">
        <v>411</v>
      </c>
      <c r="C544" s="23"/>
      <c r="D544" s="23"/>
      <c r="E544" s="23"/>
      <c r="F544" s="23"/>
      <c r="G544" s="23"/>
      <c r="H544" s="23"/>
      <c r="I544" s="23"/>
    </row>
    <row r="545" spans="1:9" x14ac:dyDescent="0.25">
      <c r="A545" s="23" t="s">
        <v>412</v>
      </c>
      <c r="B545" s="23" t="s">
        <v>411</v>
      </c>
      <c r="C545" s="27">
        <v>50</v>
      </c>
      <c r="D545" s="27" t="s">
        <v>41</v>
      </c>
      <c r="E545" s="24"/>
      <c r="F545" s="23" t="str">
        <f>IF(ISBLANK(E545),"", PRODUCT(C545,E545))</f>
        <v/>
      </c>
      <c r="G545" s="25"/>
      <c r="H545" s="23"/>
      <c r="I545" s="23"/>
    </row>
    <row r="546" spans="1:9" x14ac:dyDescent="0.25">
      <c r="A546" s="23" t="s">
        <v>413</v>
      </c>
      <c r="B546" s="23" t="s">
        <v>43</v>
      </c>
      <c r="C546" s="23"/>
      <c r="D546" s="23"/>
      <c r="E546" s="23"/>
      <c r="F546" s="23"/>
      <c r="G546" s="23"/>
      <c r="H546" s="25"/>
      <c r="I546" s="25"/>
    </row>
    <row r="547" spans="1:9" x14ac:dyDescent="0.25">
      <c r="A547" s="23" t="s">
        <v>414</v>
      </c>
      <c r="B547" s="23" t="s">
        <v>45</v>
      </c>
      <c r="C547" s="23"/>
      <c r="D547" s="23"/>
      <c r="E547" s="23"/>
      <c r="F547" s="23"/>
      <c r="G547" s="23"/>
      <c r="H547" s="25"/>
      <c r="I547" s="25"/>
    </row>
    <row r="548" spans="1:9" x14ac:dyDescent="0.25">
      <c r="A548" s="23" t="s">
        <v>415</v>
      </c>
      <c r="B548" s="23" t="s">
        <v>70</v>
      </c>
      <c r="C548" s="23"/>
      <c r="D548" s="23"/>
      <c r="E548" s="23"/>
      <c r="F548" s="23"/>
      <c r="G548" s="23"/>
      <c r="H548" s="25"/>
      <c r="I548" s="25"/>
    </row>
    <row r="549" spans="1:9" x14ac:dyDescent="0.25">
      <c r="A549" s="23" t="s">
        <v>416</v>
      </c>
      <c r="B549" s="23" t="s">
        <v>49</v>
      </c>
      <c r="C549" s="23"/>
      <c r="D549" s="23"/>
      <c r="E549" s="23"/>
      <c r="F549" s="23"/>
      <c r="G549" s="23"/>
      <c r="H549" s="25"/>
      <c r="I549" s="25"/>
    </row>
    <row r="550" spans="1:9" x14ac:dyDescent="0.25">
      <c r="A550" s="23" t="s">
        <v>417</v>
      </c>
      <c r="B550" s="23" t="s">
        <v>418</v>
      </c>
      <c r="C550" s="23"/>
      <c r="D550" s="23"/>
      <c r="E550" s="23"/>
      <c r="F550" s="23"/>
      <c r="G550" s="23"/>
      <c r="H550" s="25"/>
      <c r="I550" s="25"/>
    </row>
    <row r="551" spans="1:9" x14ac:dyDescent="0.25">
      <c r="A551" s="23" t="s">
        <v>419</v>
      </c>
      <c r="B551" s="23" t="s">
        <v>53</v>
      </c>
      <c r="C551" s="23"/>
      <c r="D551" s="23"/>
      <c r="E551" s="23"/>
      <c r="F551" s="23"/>
      <c r="G551" s="23"/>
      <c r="H551" s="25"/>
      <c r="I551" s="25"/>
    </row>
    <row r="552" spans="1:9" x14ac:dyDescent="0.25">
      <c r="A552" s="23" t="s">
        <v>420</v>
      </c>
      <c r="B552" s="23" t="s">
        <v>55</v>
      </c>
      <c r="C552" s="23"/>
      <c r="D552" s="23"/>
      <c r="E552" s="23"/>
      <c r="F552" s="23"/>
      <c r="G552" s="23"/>
      <c r="H552" s="25"/>
      <c r="I552" s="25"/>
    </row>
    <row r="553" spans="1:9" ht="120" x14ac:dyDescent="0.25">
      <c r="A553" s="23" t="s">
        <v>421</v>
      </c>
      <c r="B553" s="23" t="s">
        <v>355</v>
      </c>
      <c r="C553" s="23"/>
      <c r="D553" s="23"/>
      <c r="E553" s="23"/>
      <c r="F553" s="23"/>
      <c r="G553" s="23"/>
      <c r="H553" s="25"/>
      <c r="I553" s="25"/>
    </row>
    <row r="554" spans="1:9" x14ac:dyDescent="0.25">
      <c r="E554" s="14" t="s">
        <v>58</v>
      </c>
      <c r="F554" s="14" t="str">
        <f>IF((COUNT(C545:C553)&lt;&gt;COUNT(F545:F553)),"", ROUND(SUM(F545:F553),2))</f>
        <v/>
      </c>
      <c r="G554" s="13" t="str">
        <f>IF((COUNT(C545:C553)&lt;&gt;COUNT(F545:F553)),"Neužpildytos visų objektų kainos", "")</f>
        <v>Neužpildytos visų objektų kainos</v>
      </c>
    </row>
    <row r="555" spans="1:9" ht="30" x14ac:dyDescent="0.25">
      <c r="C555" s="21" t="s">
        <v>59</v>
      </c>
      <c r="D555" s="15"/>
      <c r="E555" s="14" t="s">
        <v>60</v>
      </c>
      <c r="F555" s="14" t="str">
        <f>IF(OR(F554="",D555=""),"", ROUND(PRODUCT(D555,F554)/100,2))</f>
        <v/>
      </c>
      <c r="G555" s="13" t="str">
        <f>IF(D555="", "Nurodykite taikomą PVM dydį", "")</f>
        <v>Nurodykite taikomą PVM dydį</v>
      </c>
    </row>
    <row r="556" spans="1:9" x14ac:dyDescent="0.25">
      <c r="E556" s="14" t="s">
        <v>61</v>
      </c>
      <c r="F556" s="14">
        <f>IF(ISBLANK(F555), "", ROUND(SUM(F554:F555),2))</f>
        <v>0</v>
      </c>
    </row>
    <row r="560" spans="1:9" x14ac:dyDescent="0.25">
      <c r="A560" s="12" t="s">
        <v>422</v>
      </c>
      <c r="B560" s="12" t="s">
        <v>423</v>
      </c>
    </row>
    <row r="562" spans="1:9" x14ac:dyDescent="0.25">
      <c r="A562" s="12" t="s">
        <v>28</v>
      </c>
    </row>
    <row r="563" spans="1:9" ht="45" x14ac:dyDescent="0.25">
      <c r="A563" s="26" t="s">
        <v>29</v>
      </c>
      <c r="B563" s="26" t="s">
        <v>30</v>
      </c>
      <c r="C563" s="26" t="s">
        <v>31</v>
      </c>
      <c r="D563" s="26" t="s">
        <v>32</v>
      </c>
      <c r="E563" s="26" t="s">
        <v>33</v>
      </c>
      <c r="F563" s="26" t="s">
        <v>34</v>
      </c>
      <c r="G563" s="26" t="s">
        <v>35</v>
      </c>
      <c r="H563" s="26" t="s">
        <v>36</v>
      </c>
      <c r="I563" s="26" t="s">
        <v>37</v>
      </c>
    </row>
    <row r="564" spans="1:9" ht="30" x14ac:dyDescent="0.25">
      <c r="A564" s="22" t="s">
        <v>424</v>
      </c>
      <c r="B564" s="22" t="s">
        <v>425</v>
      </c>
      <c r="C564" s="23"/>
      <c r="D564" s="23"/>
      <c r="E564" s="23"/>
      <c r="F564" s="23"/>
      <c r="G564" s="23"/>
      <c r="H564" s="23"/>
      <c r="I564" s="23"/>
    </row>
    <row r="565" spans="1:9" ht="30" x14ac:dyDescent="0.25">
      <c r="A565" s="23" t="s">
        <v>426</v>
      </c>
      <c r="B565" s="23" t="s">
        <v>425</v>
      </c>
      <c r="C565" s="27">
        <v>50</v>
      </c>
      <c r="D565" s="27" t="s">
        <v>41</v>
      </c>
      <c r="E565" s="24"/>
      <c r="F565" s="23" t="str">
        <f>IF(ISBLANK(E565),"", PRODUCT(C565,E565))</f>
        <v/>
      </c>
      <c r="G565" s="25"/>
      <c r="H565" s="23"/>
      <c r="I565" s="23"/>
    </row>
    <row r="566" spans="1:9" x14ac:dyDescent="0.25">
      <c r="A566" s="23" t="s">
        <v>427</v>
      </c>
      <c r="B566" s="23" t="s">
        <v>43</v>
      </c>
      <c r="C566" s="23"/>
      <c r="D566" s="23"/>
      <c r="E566" s="23"/>
      <c r="F566" s="23"/>
      <c r="G566" s="23"/>
      <c r="H566" s="25"/>
      <c r="I566" s="25"/>
    </row>
    <row r="567" spans="1:9" x14ac:dyDescent="0.25">
      <c r="A567" s="23" t="s">
        <v>428</v>
      </c>
      <c r="B567" s="23" t="s">
        <v>45</v>
      </c>
      <c r="C567" s="23"/>
      <c r="D567" s="23"/>
      <c r="E567" s="23"/>
      <c r="F567" s="23"/>
      <c r="G567" s="23"/>
      <c r="H567" s="25"/>
      <c r="I567" s="25"/>
    </row>
    <row r="568" spans="1:9" x14ac:dyDescent="0.25">
      <c r="A568" s="23" t="s">
        <v>429</v>
      </c>
      <c r="B568" s="23" t="s">
        <v>430</v>
      </c>
      <c r="C568" s="23"/>
      <c r="D568" s="23"/>
      <c r="E568" s="23"/>
      <c r="F568" s="23"/>
      <c r="G568" s="23"/>
      <c r="H568" s="25"/>
      <c r="I568" s="25"/>
    </row>
    <row r="569" spans="1:9" x14ac:dyDescent="0.25">
      <c r="A569" s="23" t="s">
        <v>431</v>
      </c>
      <c r="B569" s="23" t="s">
        <v>49</v>
      </c>
      <c r="C569" s="23"/>
      <c r="D569" s="23"/>
      <c r="E569" s="23"/>
      <c r="F569" s="23"/>
      <c r="G569" s="23"/>
      <c r="H569" s="25"/>
      <c r="I569" s="25"/>
    </row>
    <row r="570" spans="1:9" x14ac:dyDescent="0.25">
      <c r="A570" s="23" t="s">
        <v>432</v>
      </c>
      <c r="B570" s="23" t="s">
        <v>433</v>
      </c>
      <c r="C570" s="23"/>
      <c r="D570" s="23"/>
      <c r="E570" s="23"/>
      <c r="F570" s="23"/>
      <c r="G570" s="23"/>
      <c r="H570" s="25"/>
      <c r="I570" s="25"/>
    </row>
    <row r="571" spans="1:9" x14ac:dyDescent="0.25">
      <c r="A571" s="23" t="s">
        <v>434</v>
      </c>
      <c r="B571" s="23" t="s">
        <v>53</v>
      </c>
      <c r="C571" s="23"/>
      <c r="D571" s="23"/>
      <c r="E571" s="23"/>
      <c r="F571" s="23"/>
      <c r="G571" s="23"/>
      <c r="H571" s="25"/>
      <c r="I571" s="25"/>
    </row>
    <row r="572" spans="1:9" x14ac:dyDescent="0.25">
      <c r="A572" s="23" t="s">
        <v>435</v>
      </c>
      <c r="B572" s="23" t="s">
        <v>55</v>
      </c>
      <c r="C572" s="23"/>
      <c r="D572" s="23"/>
      <c r="E572" s="23"/>
      <c r="F572" s="23"/>
      <c r="G572" s="23"/>
      <c r="H572" s="25"/>
      <c r="I572" s="25"/>
    </row>
    <row r="573" spans="1:9" ht="120" x14ac:dyDescent="0.25">
      <c r="A573" s="23" t="s">
        <v>436</v>
      </c>
      <c r="B573" s="23" t="s">
        <v>355</v>
      </c>
      <c r="C573" s="23"/>
      <c r="D573" s="23"/>
      <c r="E573" s="23"/>
      <c r="F573" s="23"/>
      <c r="G573" s="23"/>
      <c r="H573" s="25"/>
      <c r="I573" s="25"/>
    </row>
    <row r="574" spans="1:9" x14ac:dyDescent="0.25">
      <c r="E574" s="14" t="s">
        <v>58</v>
      </c>
      <c r="F574" s="14" t="str">
        <f>IF((COUNT(C565:C573)&lt;&gt;COUNT(F565:F573)),"", ROUND(SUM(F565:F573),2))</f>
        <v/>
      </c>
      <c r="G574" s="13" t="str">
        <f>IF((COUNT(C565:C573)&lt;&gt;COUNT(F565:F573)),"Neužpildytos visų objektų kainos", "")</f>
        <v>Neužpildytos visų objektų kainos</v>
      </c>
    </row>
    <row r="575" spans="1:9" ht="30" x14ac:dyDescent="0.25">
      <c r="C575" s="21" t="s">
        <v>59</v>
      </c>
      <c r="D575" s="15"/>
      <c r="E575" s="14" t="s">
        <v>60</v>
      </c>
      <c r="F575" s="14" t="str">
        <f>IF(OR(F574="",D575=""),"", ROUND(PRODUCT(D575,F574)/100,2))</f>
        <v/>
      </c>
      <c r="G575" s="13" t="str">
        <f>IF(D575="", "Nurodykite taikomą PVM dydį", "")</f>
        <v>Nurodykite taikomą PVM dydį</v>
      </c>
    </row>
    <row r="576" spans="1:9" x14ac:dyDescent="0.25">
      <c r="E576" s="14" t="s">
        <v>61</v>
      </c>
      <c r="F576" s="14">
        <f>IF(ISBLANK(F575), "", ROUND(SUM(F574:F575),2))</f>
        <v>0</v>
      </c>
    </row>
    <row r="580" spans="1:9" x14ac:dyDescent="0.25">
      <c r="A580" s="12" t="s">
        <v>437</v>
      </c>
      <c r="B580" s="12" t="s">
        <v>438</v>
      </c>
    </row>
    <row r="582" spans="1:9" x14ac:dyDescent="0.25">
      <c r="A582" s="12" t="s">
        <v>28</v>
      </c>
    </row>
    <row r="583" spans="1:9" ht="45" x14ac:dyDescent="0.25">
      <c r="A583" s="26" t="s">
        <v>29</v>
      </c>
      <c r="B583" s="26" t="s">
        <v>30</v>
      </c>
      <c r="C583" s="26" t="s">
        <v>31</v>
      </c>
      <c r="D583" s="26" t="s">
        <v>32</v>
      </c>
      <c r="E583" s="26" t="s">
        <v>33</v>
      </c>
      <c r="F583" s="26" t="s">
        <v>34</v>
      </c>
      <c r="G583" s="26" t="s">
        <v>35</v>
      </c>
      <c r="H583" s="26" t="s">
        <v>36</v>
      </c>
      <c r="I583" s="26" t="s">
        <v>37</v>
      </c>
    </row>
    <row r="584" spans="1:9" x14ac:dyDescent="0.25">
      <c r="A584" s="22" t="s">
        <v>439</v>
      </c>
      <c r="B584" s="22" t="s">
        <v>440</v>
      </c>
      <c r="C584" s="23"/>
      <c r="D584" s="23"/>
      <c r="E584" s="23"/>
      <c r="F584" s="23"/>
      <c r="G584" s="23"/>
      <c r="H584" s="23"/>
      <c r="I584" s="23"/>
    </row>
    <row r="585" spans="1:9" x14ac:dyDescent="0.25">
      <c r="A585" s="23" t="s">
        <v>441</v>
      </c>
      <c r="B585" s="23" t="s">
        <v>440</v>
      </c>
      <c r="C585" s="27">
        <v>250</v>
      </c>
      <c r="D585" s="27" t="s">
        <v>41</v>
      </c>
      <c r="E585" s="24"/>
      <c r="F585" s="23" t="str">
        <f>IF(ISBLANK(E585),"", PRODUCT(C585,E585))</f>
        <v/>
      </c>
      <c r="G585" s="25"/>
      <c r="H585" s="23"/>
      <c r="I585" s="23"/>
    </row>
    <row r="586" spans="1:9" x14ac:dyDescent="0.25">
      <c r="A586" s="23" t="s">
        <v>442</v>
      </c>
      <c r="B586" s="23" t="s">
        <v>43</v>
      </c>
      <c r="C586" s="23"/>
      <c r="D586" s="23"/>
      <c r="E586" s="23"/>
      <c r="F586" s="23"/>
      <c r="G586" s="23"/>
      <c r="H586" s="25"/>
      <c r="I586" s="25"/>
    </row>
    <row r="587" spans="1:9" x14ac:dyDescent="0.25">
      <c r="A587" s="23" t="s">
        <v>443</v>
      </c>
      <c r="B587" s="23" t="s">
        <v>45</v>
      </c>
      <c r="C587" s="23"/>
      <c r="D587" s="23"/>
      <c r="E587" s="23"/>
      <c r="F587" s="23"/>
      <c r="G587" s="23"/>
      <c r="H587" s="25"/>
      <c r="I587" s="25"/>
    </row>
    <row r="588" spans="1:9" x14ac:dyDescent="0.25">
      <c r="A588" s="23" t="s">
        <v>444</v>
      </c>
      <c r="B588" s="23" t="s">
        <v>47</v>
      </c>
      <c r="C588" s="23"/>
      <c r="D588" s="23"/>
      <c r="E588" s="23"/>
      <c r="F588" s="23"/>
      <c r="G588" s="23"/>
      <c r="H588" s="25"/>
      <c r="I588" s="25"/>
    </row>
    <row r="589" spans="1:9" x14ac:dyDescent="0.25">
      <c r="A589" s="23" t="s">
        <v>445</v>
      </c>
      <c r="B589" s="23" t="s">
        <v>49</v>
      </c>
      <c r="C589" s="23"/>
      <c r="D589" s="23"/>
      <c r="E589" s="23"/>
      <c r="F589" s="23"/>
      <c r="G589" s="23"/>
      <c r="H589" s="25"/>
      <c r="I589" s="25"/>
    </row>
    <row r="590" spans="1:9" x14ac:dyDescent="0.25">
      <c r="A590" s="23" t="s">
        <v>446</v>
      </c>
      <c r="B590" s="23" t="s">
        <v>447</v>
      </c>
      <c r="C590" s="23"/>
      <c r="D590" s="23"/>
      <c r="E590" s="23"/>
      <c r="F590" s="23"/>
      <c r="G590" s="23"/>
      <c r="H590" s="25"/>
      <c r="I590" s="25"/>
    </row>
    <row r="591" spans="1:9" x14ac:dyDescent="0.25">
      <c r="A591" s="23" t="s">
        <v>448</v>
      </c>
      <c r="B591" s="23" t="s">
        <v>53</v>
      </c>
      <c r="C591" s="23"/>
      <c r="D591" s="23"/>
      <c r="E591" s="23"/>
      <c r="F591" s="23"/>
      <c r="G591" s="23"/>
      <c r="H591" s="25"/>
      <c r="I591" s="25"/>
    </row>
    <row r="592" spans="1:9" x14ac:dyDescent="0.25">
      <c r="A592" s="23" t="s">
        <v>449</v>
      </c>
      <c r="B592" s="23" t="s">
        <v>55</v>
      </c>
      <c r="C592" s="23"/>
      <c r="D592" s="23"/>
      <c r="E592" s="23"/>
      <c r="F592" s="23"/>
      <c r="G592" s="23"/>
      <c r="H592" s="25"/>
      <c r="I592" s="25"/>
    </row>
    <row r="593" spans="1:9" ht="120" x14ac:dyDescent="0.25">
      <c r="A593" s="23" t="s">
        <v>450</v>
      </c>
      <c r="B593" s="23" t="s">
        <v>451</v>
      </c>
      <c r="C593" s="23"/>
      <c r="D593" s="23"/>
      <c r="E593" s="23"/>
      <c r="F593" s="23"/>
      <c r="G593" s="23"/>
      <c r="H593" s="25"/>
      <c r="I593" s="25"/>
    </row>
    <row r="594" spans="1:9" x14ac:dyDescent="0.25">
      <c r="E594" s="14" t="s">
        <v>58</v>
      </c>
      <c r="F594" s="14" t="str">
        <f>IF((COUNT(C585:C593)&lt;&gt;COUNT(F585:F593)),"", ROUND(SUM(F585:F593),2))</f>
        <v/>
      </c>
      <c r="G594" s="13" t="str">
        <f>IF((COUNT(C585:C593)&lt;&gt;COUNT(F585:F593)),"Neužpildytos visų objektų kainos", "")</f>
        <v>Neužpildytos visų objektų kainos</v>
      </c>
    </row>
    <row r="595" spans="1:9" ht="30" x14ac:dyDescent="0.25">
      <c r="C595" s="21" t="s">
        <v>59</v>
      </c>
      <c r="D595" s="15"/>
      <c r="E595" s="14" t="s">
        <v>60</v>
      </c>
      <c r="F595" s="14" t="str">
        <f>IF(OR(F594="",D595=""),"", ROUND(PRODUCT(D595,F594)/100,2))</f>
        <v/>
      </c>
      <c r="G595" s="13" t="str">
        <f>IF(D595="", "Nurodykite taikomą PVM dydį", "")</f>
        <v>Nurodykite taikomą PVM dydį</v>
      </c>
    </row>
    <row r="596" spans="1:9" x14ac:dyDescent="0.25">
      <c r="E596" s="14" t="s">
        <v>61</v>
      </c>
      <c r="F596" s="14">
        <f>IF(ISBLANK(F595), "", ROUND(SUM(F594:F595),2))</f>
        <v>0</v>
      </c>
    </row>
    <row r="600" spans="1:9" x14ac:dyDescent="0.25">
      <c r="A600" s="12" t="s">
        <v>452</v>
      </c>
      <c r="B600" s="12" t="s">
        <v>453</v>
      </c>
    </row>
    <row r="602" spans="1:9" x14ac:dyDescent="0.25">
      <c r="A602" s="12" t="s">
        <v>28</v>
      </c>
    </row>
    <row r="603" spans="1:9" ht="45" x14ac:dyDescent="0.25">
      <c r="A603" s="26" t="s">
        <v>29</v>
      </c>
      <c r="B603" s="26" t="s">
        <v>30</v>
      </c>
      <c r="C603" s="26" t="s">
        <v>31</v>
      </c>
      <c r="D603" s="26" t="s">
        <v>32</v>
      </c>
      <c r="E603" s="26" t="s">
        <v>33</v>
      </c>
      <c r="F603" s="26" t="s">
        <v>34</v>
      </c>
      <c r="G603" s="26" t="s">
        <v>35</v>
      </c>
      <c r="H603" s="26" t="s">
        <v>36</v>
      </c>
      <c r="I603" s="26" t="s">
        <v>37</v>
      </c>
    </row>
    <row r="604" spans="1:9" x14ac:dyDescent="0.25">
      <c r="A604" s="22" t="s">
        <v>454</v>
      </c>
      <c r="B604" s="22" t="s">
        <v>455</v>
      </c>
      <c r="C604" s="23"/>
      <c r="D604" s="23"/>
      <c r="E604" s="23"/>
      <c r="F604" s="23"/>
      <c r="G604" s="23"/>
      <c r="H604" s="23"/>
      <c r="I604" s="23"/>
    </row>
    <row r="605" spans="1:9" x14ac:dyDescent="0.25">
      <c r="A605" s="23" t="s">
        <v>456</v>
      </c>
      <c r="B605" s="23" t="s">
        <v>455</v>
      </c>
      <c r="C605" s="27">
        <v>50</v>
      </c>
      <c r="D605" s="27" t="s">
        <v>41</v>
      </c>
      <c r="E605" s="24"/>
      <c r="F605" s="23" t="str">
        <f>IF(ISBLANK(E605),"", PRODUCT(C605,E605))</f>
        <v/>
      </c>
      <c r="G605" s="25"/>
      <c r="H605" s="23"/>
      <c r="I605" s="23"/>
    </row>
    <row r="606" spans="1:9" x14ac:dyDescent="0.25">
      <c r="A606" s="23" t="s">
        <v>457</v>
      </c>
      <c r="B606" s="23" t="s">
        <v>43</v>
      </c>
      <c r="C606" s="23"/>
      <c r="D606" s="23"/>
      <c r="E606" s="23"/>
      <c r="F606" s="23"/>
      <c r="G606" s="23"/>
      <c r="H606" s="25"/>
      <c r="I606" s="25"/>
    </row>
    <row r="607" spans="1:9" x14ac:dyDescent="0.25">
      <c r="A607" s="23" t="s">
        <v>458</v>
      </c>
      <c r="B607" s="23" t="s">
        <v>45</v>
      </c>
      <c r="C607" s="23"/>
      <c r="D607" s="23"/>
      <c r="E607" s="23"/>
      <c r="F607" s="23"/>
      <c r="G607" s="23"/>
      <c r="H607" s="25"/>
      <c r="I607" s="25"/>
    </row>
    <row r="608" spans="1:9" x14ac:dyDescent="0.25">
      <c r="A608" s="23" t="s">
        <v>459</v>
      </c>
      <c r="B608" s="23" t="s">
        <v>47</v>
      </c>
      <c r="C608" s="23"/>
      <c r="D608" s="23"/>
      <c r="E608" s="23"/>
      <c r="F608" s="23"/>
      <c r="G608" s="23"/>
      <c r="H608" s="25"/>
      <c r="I608" s="25"/>
    </row>
    <row r="609" spans="1:9" x14ac:dyDescent="0.25">
      <c r="A609" s="23" t="s">
        <v>460</v>
      </c>
      <c r="B609" s="23" t="s">
        <v>49</v>
      </c>
      <c r="C609" s="23"/>
      <c r="D609" s="23"/>
      <c r="E609" s="23"/>
      <c r="F609" s="23"/>
      <c r="G609" s="23"/>
      <c r="H609" s="25"/>
      <c r="I609" s="25"/>
    </row>
    <row r="610" spans="1:9" x14ac:dyDescent="0.25">
      <c r="A610" s="23" t="s">
        <v>461</v>
      </c>
      <c r="B610" s="23" t="s">
        <v>462</v>
      </c>
      <c r="C610" s="23"/>
      <c r="D610" s="23"/>
      <c r="E610" s="23"/>
      <c r="F610" s="23"/>
      <c r="G610" s="23"/>
      <c r="H610" s="25"/>
      <c r="I610" s="25"/>
    </row>
    <row r="611" spans="1:9" x14ac:dyDescent="0.25">
      <c r="A611" s="23" t="s">
        <v>463</v>
      </c>
      <c r="B611" s="23" t="s">
        <v>53</v>
      </c>
      <c r="C611" s="23"/>
      <c r="D611" s="23"/>
      <c r="E611" s="23"/>
      <c r="F611" s="23"/>
      <c r="G611" s="23"/>
      <c r="H611" s="25"/>
      <c r="I611" s="25"/>
    </row>
    <row r="612" spans="1:9" x14ac:dyDescent="0.25">
      <c r="A612" s="23" t="s">
        <v>464</v>
      </c>
      <c r="B612" s="23" t="s">
        <v>55</v>
      </c>
      <c r="C612" s="23"/>
      <c r="D612" s="23"/>
      <c r="E612" s="23"/>
      <c r="F612" s="23"/>
      <c r="G612" s="23"/>
      <c r="H612" s="25"/>
      <c r="I612" s="25"/>
    </row>
    <row r="613" spans="1:9" x14ac:dyDescent="0.25">
      <c r="E613" s="14" t="s">
        <v>58</v>
      </c>
      <c r="F613" s="14" t="str">
        <f>IF((COUNT(C605:C612)&lt;&gt;COUNT(F605:F612)),"", ROUND(SUM(F605:F612),2))</f>
        <v/>
      </c>
      <c r="G613" s="13" t="str">
        <f>IF((COUNT(C605:C612)&lt;&gt;COUNT(F605:F612)),"Neužpildytos visų objektų kainos", "")</f>
        <v>Neužpildytos visų objektų kainos</v>
      </c>
    </row>
    <row r="614" spans="1:9" ht="30" x14ac:dyDescent="0.25">
      <c r="C614" s="21" t="s">
        <v>59</v>
      </c>
      <c r="D614" s="15"/>
      <c r="E614" s="14" t="s">
        <v>60</v>
      </c>
      <c r="F614" s="14" t="str">
        <f>IF(OR(F613="",D614=""),"", ROUND(PRODUCT(D614,F613)/100,2))</f>
        <v/>
      </c>
      <c r="G614" s="13" t="str">
        <f>IF(D614="", "Nurodykite taikomą PVM dydį", "")</f>
        <v>Nurodykite taikomą PVM dydį</v>
      </c>
    </row>
    <row r="615" spans="1:9" x14ac:dyDescent="0.25">
      <c r="E615" s="14" t="s">
        <v>61</v>
      </c>
      <c r="F615" s="14">
        <f>IF(ISBLANK(F614), "", ROUND(SUM(F613:F614),2))</f>
        <v>0</v>
      </c>
    </row>
    <row r="619" spans="1:9" x14ac:dyDescent="0.25">
      <c r="A619" s="12" t="s">
        <v>465</v>
      </c>
      <c r="B619" s="12" t="s">
        <v>466</v>
      </c>
    </row>
    <row r="621" spans="1:9" x14ac:dyDescent="0.25">
      <c r="A621" s="12" t="s">
        <v>28</v>
      </c>
    </row>
    <row r="622" spans="1:9" ht="45" x14ac:dyDescent="0.25">
      <c r="A622" s="26" t="s">
        <v>29</v>
      </c>
      <c r="B622" s="26" t="s">
        <v>30</v>
      </c>
      <c r="C622" s="26" t="s">
        <v>31</v>
      </c>
      <c r="D622" s="26" t="s">
        <v>32</v>
      </c>
      <c r="E622" s="26" t="s">
        <v>33</v>
      </c>
      <c r="F622" s="26" t="s">
        <v>34</v>
      </c>
      <c r="G622" s="26" t="s">
        <v>35</v>
      </c>
      <c r="H622" s="26" t="s">
        <v>36</v>
      </c>
      <c r="I622" s="26" t="s">
        <v>37</v>
      </c>
    </row>
    <row r="623" spans="1:9" x14ac:dyDescent="0.25">
      <c r="A623" s="22" t="s">
        <v>467</v>
      </c>
      <c r="B623" s="22" t="s">
        <v>468</v>
      </c>
      <c r="C623" s="23"/>
      <c r="D623" s="23"/>
      <c r="E623" s="23"/>
      <c r="F623" s="23"/>
      <c r="G623" s="23"/>
      <c r="H623" s="23"/>
      <c r="I623" s="23"/>
    </row>
    <row r="624" spans="1:9" x14ac:dyDescent="0.25">
      <c r="A624" s="23" t="s">
        <v>469</v>
      </c>
      <c r="B624" s="23" t="s">
        <v>468</v>
      </c>
      <c r="C624" s="27">
        <v>150</v>
      </c>
      <c r="D624" s="27" t="s">
        <v>41</v>
      </c>
      <c r="E624" s="24"/>
      <c r="F624" s="23" t="str">
        <f>IF(ISBLANK(E624),"", PRODUCT(C624,E624))</f>
        <v/>
      </c>
      <c r="G624" s="25"/>
      <c r="H624" s="23"/>
      <c r="I624" s="23"/>
    </row>
    <row r="625" spans="1:9" x14ac:dyDescent="0.25">
      <c r="A625" s="23" t="s">
        <v>470</v>
      </c>
      <c r="B625" s="23" t="s">
        <v>43</v>
      </c>
      <c r="C625" s="23"/>
      <c r="D625" s="23"/>
      <c r="E625" s="23"/>
      <c r="F625" s="23"/>
      <c r="G625" s="23"/>
      <c r="H625" s="25"/>
      <c r="I625" s="25"/>
    </row>
    <row r="626" spans="1:9" x14ac:dyDescent="0.25">
      <c r="A626" s="23" t="s">
        <v>471</v>
      </c>
      <c r="B626" s="23" t="s">
        <v>45</v>
      </c>
      <c r="C626" s="23"/>
      <c r="D626" s="23"/>
      <c r="E626" s="23"/>
      <c r="F626" s="23"/>
      <c r="G626" s="23"/>
      <c r="H626" s="25"/>
      <c r="I626" s="25"/>
    </row>
    <row r="627" spans="1:9" x14ac:dyDescent="0.25">
      <c r="A627" s="23" t="s">
        <v>472</v>
      </c>
      <c r="B627" s="23" t="s">
        <v>70</v>
      </c>
      <c r="C627" s="23"/>
      <c r="D627" s="23"/>
      <c r="E627" s="23"/>
      <c r="F627" s="23"/>
      <c r="G627" s="23"/>
      <c r="H627" s="25"/>
      <c r="I627" s="25"/>
    </row>
    <row r="628" spans="1:9" x14ac:dyDescent="0.25">
      <c r="A628" s="23" t="s">
        <v>473</v>
      </c>
      <c r="B628" s="23" t="s">
        <v>49</v>
      </c>
      <c r="C628" s="23"/>
      <c r="D628" s="23"/>
      <c r="E628" s="23"/>
      <c r="F628" s="23"/>
      <c r="G628" s="23"/>
      <c r="H628" s="25"/>
      <c r="I628" s="25"/>
    </row>
    <row r="629" spans="1:9" x14ac:dyDescent="0.25">
      <c r="A629" s="23" t="s">
        <v>474</v>
      </c>
      <c r="B629" s="23" t="s">
        <v>475</v>
      </c>
      <c r="C629" s="23"/>
      <c r="D629" s="23"/>
      <c r="E629" s="23"/>
      <c r="F629" s="23"/>
      <c r="G629" s="23"/>
      <c r="H629" s="25"/>
      <c r="I629" s="25"/>
    </row>
    <row r="630" spans="1:9" x14ac:dyDescent="0.25">
      <c r="A630" s="23" t="s">
        <v>476</v>
      </c>
      <c r="B630" s="23" t="s">
        <v>53</v>
      </c>
      <c r="C630" s="23"/>
      <c r="D630" s="23"/>
      <c r="E630" s="23"/>
      <c r="F630" s="23"/>
      <c r="G630" s="23"/>
      <c r="H630" s="25"/>
      <c r="I630" s="25"/>
    </row>
    <row r="631" spans="1:9" x14ac:dyDescent="0.25">
      <c r="A631" s="23" t="s">
        <v>477</v>
      </c>
      <c r="B631" s="23" t="s">
        <v>55</v>
      </c>
      <c r="C631" s="23"/>
      <c r="D631" s="23"/>
      <c r="E631" s="23"/>
      <c r="F631" s="23"/>
      <c r="G631" s="23"/>
      <c r="H631" s="25"/>
      <c r="I631" s="25"/>
    </row>
    <row r="632" spans="1:9" x14ac:dyDescent="0.25">
      <c r="E632" s="14" t="s">
        <v>58</v>
      </c>
      <c r="F632" s="14" t="str">
        <f>IF((COUNT(C624:C631)&lt;&gt;COUNT(F624:F631)),"", ROUND(SUM(F624:F631),2))</f>
        <v/>
      </c>
      <c r="G632" s="13" t="str">
        <f>IF((COUNT(C624:C631)&lt;&gt;COUNT(F624:F631)),"Neužpildytos visų objektų kainos", "")</f>
        <v>Neužpildytos visų objektų kainos</v>
      </c>
    </row>
    <row r="633" spans="1:9" ht="30" x14ac:dyDescent="0.25">
      <c r="C633" s="21" t="s">
        <v>59</v>
      </c>
      <c r="D633" s="15"/>
      <c r="E633" s="14" t="s">
        <v>60</v>
      </c>
      <c r="F633" s="14" t="str">
        <f>IF(OR(F632="",D633=""),"", ROUND(PRODUCT(D633,F632)/100,2))</f>
        <v/>
      </c>
      <c r="G633" s="13" t="str">
        <f>IF(D633="", "Nurodykite taikomą PVM dydį", "")</f>
        <v>Nurodykite taikomą PVM dydį</v>
      </c>
    </row>
    <row r="634" spans="1:9" x14ac:dyDescent="0.25">
      <c r="E634" s="14" t="s">
        <v>61</v>
      </c>
      <c r="F634" s="14">
        <f>IF(ISBLANK(F633), "", ROUND(SUM(F632:F633),2))</f>
        <v>0</v>
      </c>
    </row>
  </sheetData>
  <sheetProtection algorithmName="SHA-512" hashValue="MEswXID2b2RVcznLvHPEH0Z7bpxMMxrHniSUdPGFN2NdG7EnPfShWnCZbfzwYEPPzPUmOPKAyMOXhVwQJA15hQ==" saltValue="Yaj6rGmpSfMXCnLX+8l1c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4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C16" sqref="C16:F1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2" t="s">
        <v>478</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3" t="s">
        <v>479</v>
      </c>
      <c r="B5" s="57"/>
      <c r="C5" s="55" t="s">
        <v>480</v>
      </c>
      <c r="D5" s="56"/>
      <c r="E5" s="57"/>
      <c r="F5" s="55" t="s">
        <v>481</v>
      </c>
      <c r="G5" s="56"/>
      <c r="H5" s="57"/>
      <c r="I5" s="55" t="s">
        <v>482</v>
      </c>
      <c r="J5" s="57"/>
      <c r="K5" s="9" t="s">
        <v>483</v>
      </c>
    </row>
    <row r="6" spans="1:11" ht="48.95" customHeight="1" x14ac:dyDescent="0.25">
      <c r="A6" s="83" t="s">
        <v>506</v>
      </c>
      <c r="B6" s="42"/>
      <c r="C6" s="51" t="s">
        <v>506</v>
      </c>
      <c r="D6" s="52"/>
      <c r="E6" s="42"/>
      <c r="F6" s="51" t="s">
        <v>506</v>
      </c>
      <c r="G6" s="52"/>
      <c r="H6" s="42"/>
      <c r="I6" s="51" t="s">
        <v>506</v>
      </c>
      <c r="J6" s="42"/>
      <c r="K6" s="32" t="s">
        <v>506</v>
      </c>
    </row>
    <row r="7" spans="1:11" ht="48.95" customHeight="1" x14ac:dyDescent="0.25">
      <c r="A7" s="54"/>
      <c r="B7" s="42"/>
      <c r="C7" s="53"/>
      <c r="D7" s="52"/>
      <c r="E7" s="42"/>
      <c r="F7" s="53"/>
      <c r="G7" s="52"/>
      <c r="H7" s="42"/>
      <c r="I7" s="53"/>
      <c r="J7" s="42"/>
      <c r="K7" s="16"/>
    </row>
    <row r="8" spans="1:11" ht="48.95" customHeight="1" x14ac:dyDescent="0.25">
      <c r="A8" s="54"/>
      <c r="B8" s="42"/>
      <c r="C8" s="53"/>
      <c r="D8" s="52"/>
      <c r="E8" s="42"/>
      <c r="F8" s="53"/>
      <c r="G8" s="52"/>
      <c r="H8" s="42"/>
      <c r="I8" s="53"/>
      <c r="J8" s="42"/>
      <c r="K8" s="16"/>
    </row>
    <row r="9" spans="1:11" ht="48.95" customHeight="1" x14ac:dyDescent="0.25">
      <c r="A9" s="54"/>
      <c r="B9" s="42"/>
      <c r="C9" s="53"/>
      <c r="D9" s="52"/>
      <c r="E9" s="42"/>
      <c r="F9" s="53"/>
      <c r="G9" s="52"/>
      <c r="H9" s="42"/>
      <c r="I9" s="53"/>
      <c r="J9" s="42"/>
      <c r="K9" s="16"/>
    </row>
    <row r="10" spans="1:11" ht="48.95" customHeight="1" x14ac:dyDescent="0.25">
      <c r="A10" s="54"/>
      <c r="B10" s="42"/>
      <c r="C10" s="53"/>
      <c r="D10" s="52"/>
      <c r="E10" s="42"/>
      <c r="F10" s="53"/>
      <c r="G10" s="52"/>
      <c r="H10" s="42"/>
      <c r="I10" s="53"/>
      <c r="J10" s="42"/>
      <c r="K10" s="16"/>
    </row>
    <row r="11" spans="1:11" ht="48.95" customHeight="1" x14ac:dyDescent="0.25">
      <c r="A11" s="54"/>
      <c r="B11" s="42"/>
      <c r="C11" s="53"/>
      <c r="D11" s="52"/>
      <c r="E11" s="42"/>
      <c r="F11" s="53"/>
      <c r="G11" s="52"/>
      <c r="H11" s="42"/>
      <c r="I11" s="53"/>
      <c r="J11" s="42"/>
      <c r="K11" s="16"/>
    </row>
    <row r="12" spans="1:11" ht="48.95" customHeight="1" x14ac:dyDescent="0.25">
      <c r="A12" s="54"/>
      <c r="B12" s="42"/>
      <c r="C12" s="53"/>
      <c r="D12" s="52"/>
      <c r="E12" s="42"/>
      <c r="F12" s="53"/>
      <c r="G12" s="52"/>
      <c r="H12" s="42"/>
      <c r="I12" s="53"/>
      <c r="J12" s="42"/>
      <c r="K12" s="16"/>
    </row>
    <row r="13" spans="1:11" ht="48.95" customHeight="1" x14ac:dyDescent="0.25">
      <c r="A13" s="54"/>
      <c r="B13" s="42"/>
      <c r="C13" s="53"/>
      <c r="D13" s="52"/>
      <c r="E13" s="42"/>
      <c r="F13" s="53"/>
      <c r="G13" s="52"/>
      <c r="H13" s="42"/>
      <c r="I13" s="53"/>
      <c r="J13" s="42"/>
      <c r="K13" s="16"/>
    </row>
    <row r="14" spans="1:11" ht="48.95" customHeight="1" x14ac:dyDescent="0.25">
      <c r="A14" s="54"/>
      <c r="B14" s="42"/>
      <c r="C14" s="53"/>
      <c r="D14" s="52"/>
      <c r="E14" s="42"/>
      <c r="F14" s="53"/>
      <c r="G14" s="52"/>
      <c r="H14" s="42"/>
      <c r="I14" s="53"/>
      <c r="J14" s="42"/>
      <c r="K14" s="16"/>
    </row>
    <row r="15" spans="1:11" ht="48" customHeight="1" thickBot="1" x14ac:dyDescent="0.3">
      <c r="A15" s="68"/>
      <c r="B15" s="62"/>
      <c r="C15" s="60"/>
      <c r="D15" s="61"/>
      <c r="E15" s="62"/>
      <c r="F15" s="60"/>
      <c r="G15" s="61"/>
      <c r="H15" s="62"/>
      <c r="I15" s="60"/>
      <c r="J15" s="62"/>
      <c r="K15" s="17"/>
    </row>
    <row r="16" spans="1:11" ht="18.95" customHeight="1" x14ac:dyDescent="0.25">
      <c r="A16" s="10"/>
      <c r="B16" s="10"/>
      <c r="C16" s="10"/>
      <c r="D16" s="10"/>
      <c r="E16" s="10"/>
      <c r="F16" s="10"/>
      <c r="G16" s="10"/>
      <c r="H16" s="10"/>
      <c r="I16" s="10"/>
      <c r="J16" s="10"/>
      <c r="K16" s="11"/>
    </row>
    <row r="17" spans="1:11" ht="48.95" customHeight="1" x14ac:dyDescent="0.25">
      <c r="A17" s="81" t="s">
        <v>484</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3" t="s">
        <v>30</v>
      </c>
      <c r="B19" s="57"/>
      <c r="C19" s="55" t="s">
        <v>480</v>
      </c>
      <c r="D19" s="56"/>
      <c r="E19" s="57"/>
      <c r="F19" s="55" t="s">
        <v>485</v>
      </c>
      <c r="G19" s="56"/>
      <c r="H19" s="57"/>
      <c r="I19" s="66" t="s">
        <v>482</v>
      </c>
      <c r="J19" s="67"/>
      <c r="K19" s="11"/>
    </row>
    <row r="20" spans="1:11" ht="48.95" customHeight="1" x14ac:dyDescent="0.25">
      <c r="A20" s="83" t="s">
        <v>506</v>
      </c>
      <c r="B20" s="42"/>
      <c r="C20" s="51" t="s">
        <v>506</v>
      </c>
      <c r="D20" s="52"/>
      <c r="E20" s="42"/>
      <c r="F20" s="51" t="s">
        <v>506</v>
      </c>
      <c r="G20" s="52"/>
      <c r="H20" s="42"/>
      <c r="I20" s="74" t="s">
        <v>506</v>
      </c>
      <c r="J20" s="59"/>
      <c r="K20" s="11"/>
    </row>
    <row r="21" spans="1:11" ht="48.95" customHeight="1" x14ac:dyDescent="0.25">
      <c r="A21" s="54"/>
      <c r="B21" s="42"/>
      <c r="C21" s="53"/>
      <c r="D21" s="52"/>
      <c r="E21" s="42"/>
      <c r="F21" s="53"/>
      <c r="G21" s="52"/>
      <c r="H21" s="42"/>
      <c r="I21" s="58"/>
      <c r="J21" s="59"/>
      <c r="K21" s="11"/>
    </row>
    <row r="22" spans="1:11" ht="48.95" customHeight="1" x14ac:dyDescent="0.25">
      <c r="A22" s="54"/>
      <c r="B22" s="42"/>
      <c r="C22" s="53"/>
      <c r="D22" s="52"/>
      <c r="E22" s="42"/>
      <c r="F22" s="53"/>
      <c r="G22" s="52"/>
      <c r="H22" s="42"/>
      <c r="I22" s="58"/>
      <c r="J22" s="59"/>
      <c r="K22" s="11"/>
    </row>
    <row r="23" spans="1:11" ht="48.95" customHeight="1" x14ac:dyDescent="0.25">
      <c r="A23" s="54"/>
      <c r="B23" s="42"/>
      <c r="C23" s="53"/>
      <c r="D23" s="52"/>
      <c r="E23" s="42"/>
      <c r="F23" s="53"/>
      <c r="G23" s="52"/>
      <c r="H23" s="42"/>
      <c r="I23" s="58"/>
      <c r="J23" s="59"/>
      <c r="K23" s="11"/>
    </row>
    <row r="24" spans="1:11" ht="48.95" customHeight="1" x14ac:dyDescent="0.25">
      <c r="A24" s="54"/>
      <c r="B24" s="42"/>
      <c r="C24" s="53"/>
      <c r="D24" s="52"/>
      <c r="E24" s="42"/>
      <c r="F24" s="53"/>
      <c r="G24" s="52"/>
      <c r="H24" s="42"/>
      <c r="I24" s="58"/>
      <c r="J24" s="59"/>
      <c r="K24" s="11"/>
    </row>
    <row r="25" spans="1:11" ht="48.95" customHeight="1" x14ac:dyDescent="0.25">
      <c r="A25" s="54"/>
      <c r="B25" s="42"/>
      <c r="C25" s="53"/>
      <c r="D25" s="52"/>
      <c r="E25" s="42"/>
      <c r="F25" s="53"/>
      <c r="G25" s="52"/>
      <c r="H25" s="42"/>
      <c r="I25" s="58"/>
      <c r="J25" s="59"/>
      <c r="K25" s="11"/>
    </row>
    <row r="26" spans="1:11" ht="48.95" customHeight="1" x14ac:dyDescent="0.25">
      <c r="A26" s="54"/>
      <c r="B26" s="42"/>
      <c r="C26" s="53"/>
      <c r="D26" s="52"/>
      <c r="E26" s="42"/>
      <c r="F26" s="53"/>
      <c r="G26" s="52"/>
      <c r="H26" s="42"/>
      <c r="I26" s="58"/>
      <c r="J26" s="59"/>
      <c r="K26" s="11"/>
    </row>
    <row r="27" spans="1:11" ht="48.95" customHeight="1" x14ac:dyDescent="0.25">
      <c r="A27" s="54"/>
      <c r="B27" s="42"/>
      <c r="C27" s="53"/>
      <c r="D27" s="52"/>
      <c r="E27" s="42"/>
      <c r="F27" s="53"/>
      <c r="G27" s="52"/>
      <c r="H27" s="42"/>
      <c r="I27" s="58"/>
      <c r="J27" s="59"/>
      <c r="K27" s="11"/>
    </row>
    <row r="28" spans="1:11" ht="48.95" customHeight="1" x14ac:dyDescent="0.25">
      <c r="A28" s="54"/>
      <c r="B28" s="42"/>
      <c r="C28" s="53"/>
      <c r="D28" s="52"/>
      <c r="E28" s="42"/>
      <c r="F28" s="53"/>
      <c r="G28" s="52"/>
      <c r="H28" s="42"/>
      <c r="I28" s="58"/>
      <c r="J28" s="59"/>
      <c r="K28" s="11"/>
    </row>
    <row r="29" spans="1:11" ht="48.95" customHeight="1" x14ac:dyDescent="0.25">
      <c r="A29" s="54"/>
      <c r="B29" s="42"/>
      <c r="C29" s="53"/>
      <c r="D29" s="52"/>
      <c r="E29" s="42"/>
      <c r="F29" s="53"/>
      <c r="G29" s="52"/>
      <c r="H29" s="42"/>
      <c r="I29" s="58"/>
      <c r="J29" s="59"/>
      <c r="K29" s="11"/>
    </row>
    <row r="31" spans="1:11" ht="33" customHeight="1" x14ac:dyDescent="0.25">
      <c r="A31" s="73"/>
      <c r="B31" s="33"/>
      <c r="C31" s="33"/>
      <c r="D31" s="33"/>
      <c r="E31" s="33"/>
      <c r="F31" s="33"/>
      <c r="G31" s="33"/>
      <c r="H31" s="33"/>
      <c r="I31" s="33"/>
      <c r="J31" s="33"/>
    </row>
    <row r="33" spans="1:10" ht="15.95" customHeight="1" x14ac:dyDescent="0.25">
      <c r="A33" s="75" t="s">
        <v>486</v>
      </c>
      <c r="B33" s="33"/>
      <c r="C33" s="33"/>
      <c r="D33" s="33"/>
      <c r="E33" s="33"/>
      <c r="F33" s="33"/>
      <c r="G33" s="33"/>
      <c r="H33" s="33"/>
      <c r="I33" s="33"/>
      <c r="J33" s="33"/>
    </row>
    <row r="34" spans="1:10" ht="15.95" customHeight="1" thickBot="1" x14ac:dyDescent="0.3"/>
    <row r="35" spans="1:10" ht="15.95" customHeight="1" x14ac:dyDescent="0.25">
      <c r="A35" s="8" t="s">
        <v>29</v>
      </c>
      <c r="B35" s="70" t="s">
        <v>487</v>
      </c>
      <c r="C35" s="56"/>
      <c r="D35" s="56"/>
      <c r="E35" s="56"/>
      <c r="F35" s="56"/>
      <c r="G35" s="57"/>
      <c r="H35" s="71" t="s">
        <v>488</v>
      </c>
      <c r="I35" s="56"/>
      <c r="J35" s="67"/>
    </row>
    <row r="36" spans="1:10" ht="48" customHeight="1" x14ac:dyDescent="0.25">
      <c r="A36" s="18" t="s">
        <v>489</v>
      </c>
      <c r="B36" s="80" t="s">
        <v>490</v>
      </c>
      <c r="C36" s="52"/>
      <c r="D36" s="52"/>
      <c r="E36" s="52"/>
      <c r="F36" s="52"/>
      <c r="G36" s="42"/>
      <c r="H36" s="69" t="s">
        <v>507</v>
      </c>
      <c r="I36" s="52"/>
      <c r="J36" s="59"/>
    </row>
    <row r="37" spans="1:10" ht="48" customHeight="1" x14ac:dyDescent="0.25">
      <c r="A37" s="18" t="s">
        <v>491</v>
      </c>
      <c r="B37" s="80" t="s">
        <v>492</v>
      </c>
      <c r="C37" s="52"/>
      <c r="D37" s="52"/>
      <c r="E37" s="52"/>
      <c r="F37" s="52"/>
      <c r="G37" s="42"/>
      <c r="H37" s="69" t="s">
        <v>508</v>
      </c>
      <c r="I37" s="52"/>
      <c r="J37" s="59"/>
    </row>
    <row r="38" spans="1:10" ht="48" customHeight="1" x14ac:dyDescent="0.25">
      <c r="A38" s="18" t="s">
        <v>493</v>
      </c>
      <c r="B38" s="80" t="s">
        <v>494</v>
      </c>
      <c r="C38" s="52"/>
      <c r="D38" s="52"/>
      <c r="E38" s="52"/>
      <c r="F38" s="52"/>
      <c r="G38" s="42"/>
      <c r="H38" s="69" t="s">
        <v>507</v>
      </c>
      <c r="I38" s="52"/>
      <c r="J38" s="59"/>
    </row>
    <row r="39" spans="1:10" ht="48" customHeight="1" x14ac:dyDescent="0.25">
      <c r="A39" s="19">
        <v>4</v>
      </c>
      <c r="B39" s="65" t="s">
        <v>509</v>
      </c>
      <c r="C39" s="52"/>
      <c r="D39" s="52"/>
      <c r="E39" s="52"/>
      <c r="F39" s="52"/>
      <c r="G39" s="42"/>
      <c r="H39" s="69" t="s">
        <v>508</v>
      </c>
      <c r="I39" s="52"/>
      <c r="J39" s="59"/>
    </row>
    <row r="40" spans="1:10" ht="48" customHeight="1" x14ac:dyDescent="0.25">
      <c r="A40" s="19">
        <v>5</v>
      </c>
      <c r="B40" s="65" t="s">
        <v>510</v>
      </c>
      <c r="C40" s="52"/>
      <c r="D40" s="52"/>
      <c r="E40" s="52"/>
      <c r="F40" s="52"/>
      <c r="G40" s="42"/>
      <c r="H40" s="69" t="s">
        <v>508</v>
      </c>
      <c r="I40" s="52"/>
      <c r="J40" s="59"/>
    </row>
    <row r="41" spans="1:10" ht="48" customHeight="1" x14ac:dyDescent="0.25">
      <c r="A41" s="19">
        <v>6</v>
      </c>
      <c r="B41" s="65" t="s">
        <v>511</v>
      </c>
      <c r="C41" s="52"/>
      <c r="D41" s="52"/>
      <c r="E41" s="52"/>
      <c r="F41" s="52"/>
      <c r="G41" s="42"/>
      <c r="H41" s="69" t="s">
        <v>508</v>
      </c>
      <c r="I41" s="52"/>
      <c r="J41" s="59"/>
    </row>
    <row r="42" spans="1:10" ht="48" customHeight="1" x14ac:dyDescent="0.25">
      <c r="A42" s="19">
        <v>7</v>
      </c>
      <c r="B42" s="65" t="s">
        <v>512</v>
      </c>
      <c r="C42" s="52"/>
      <c r="D42" s="52"/>
      <c r="E42" s="52"/>
      <c r="F42" s="52"/>
      <c r="G42" s="42"/>
      <c r="H42" s="69" t="s">
        <v>508</v>
      </c>
      <c r="I42" s="52"/>
      <c r="J42" s="59"/>
    </row>
    <row r="43" spans="1:10" ht="48" customHeight="1" x14ac:dyDescent="0.25">
      <c r="A43" s="19">
        <v>8</v>
      </c>
      <c r="B43" s="65" t="s">
        <v>513</v>
      </c>
      <c r="C43" s="52"/>
      <c r="D43" s="52"/>
      <c r="E43" s="52"/>
      <c r="F43" s="52"/>
      <c r="G43" s="42"/>
      <c r="H43" s="69" t="s">
        <v>508</v>
      </c>
      <c r="I43" s="52"/>
      <c r="J43" s="59"/>
    </row>
    <row r="44" spans="1:10" ht="48" customHeight="1" x14ac:dyDescent="0.25">
      <c r="A44" s="19"/>
      <c r="B44" s="65"/>
      <c r="C44" s="52"/>
      <c r="D44" s="52"/>
      <c r="E44" s="52"/>
      <c r="F44" s="52"/>
      <c r="G44" s="42"/>
      <c r="H44" s="69"/>
      <c r="I44" s="52"/>
      <c r="J44" s="59"/>
    </row>
    <row r="45" spans="1:10" ht="48" customHeight="1" x14ac:dyDescent="0.25">
      <c r="A45" s="19"/>
      <c r="B45" s="65"/>
      <c r="C45" s="52"/>
      <c r="D45" s="52"/>
      <c r="E45" s="52"/>
      <c r="F45" s="52"/>
      <c r="G45" s="42"/>
      <c r="H45" s="69"/>
      <c r="I45" s="52"/>
      <c r="J45" s="59"/>
    </row>
    <row r="46" spans="1:10" ht="48.95" customHeight="1" thickBot="1" x14ac:dyDescent="0.3">
      <c r="A46" s="20"/>
      <c r="B46" s="76"/>
      <c r="C46" s="61"/>
      <c r="D46" s="61"/>
      <c r="E46" s="61"/>
      <c r="F46" s="61"/>
      <c r="G46" s="62"/>
      <c r="H46" s="77"/>
      <c r="I46" s="78"/>
      <c r="J46" s="79"/>
    </row>
    <row r="48" spans="1:10" ht="102" customHeight="1" x14ac:dyDescent="0.25">
      <c r="A48" s="73" t="s">
        <v>495</v>
      </c>
      <c r="B48" s="33"/>
      <c r="C48" s="33"/>
      <c r="D48" s="33"/>
      <c r="E48" s="33"/>
      <c r="F48" s="33"/>
      <c r="G48" s="33"/>
      <c r="H48" s="33"/>
      <c r="I48" s="33"/>
      <c r="J48" s="33"/>
    </row>
    <row r="51" spans="1:10" x14ac:dyDescent="0.25">
      <c r="A51" s="72" t="s">
        <v>496</v>
      </c>
      <c r="B51" s="33"/>
      <c r="C51" s="33"/>
      <c r="D51" s="33"/>
      <c r="E51" s="64" t="s">
        <v>514</v>
      </c>
      <c r="F51" s="33"/>
      <c r="G51" s="33"/>
      <c r="H51" s="33"/>
      <c r="I51" s="33"/>
      <c r="J51" s="33"/>
    </row>
    <row r="53" spans="1:10" x14ac:dyDescent="0.25">
      <c r="A53" s="72" t="s">
        <v>497</v>
      </c>
      <c r="B53" s="33"/>
      <c r="C53" s="33"/>
      <c r="D53" s="33"/>
      <c r="E53" s="64" t="s">
        <v>515</v>
      </c>
      <c r="F53" s="33"/>
      <c r="G53" s="33"/>
      <c r="H53" s="33"/>
      <c r="I53" s="33"/>
      <c r="J53" s="33"/>
    </row>
    <row r="100" spans="1:1" ht="15.75" x14ac:dyDescent="0.25">
      <c r="A100" t="s">
        <v>498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2025-08-12T20:08:13Z</cp:lastPrinted>
  <dcterms:created xsi:type="dcterms:W3CDTF">2023-04-04T12:16:45Z</dcterms:created>
  <dcterms:modified xsi:type="dcterms:W3CDTF">2025-08-18T12:37:18Z</dcterms:modified>
</cp:coreProperties>
</file>