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cuments\_Kiti_dokumentai\Visokie\3 darbas\"/>
    </mc:Choice>
  </mc:AlternateContent>
  <xr:revisionPtr revIDLastSave="0" documentId="8_{80A0DB83-F312-44B1-85E9-3E5CF6B5C222}" xr6:coauthVersionLast="47" xr6:coauthVersionMax="47" xr10:uidLastSave="{00000000-0000-0000-0000-000000000000}"/>
  <bookViews>
    <workbookView xWindow="-120" yWindow="-120" windowWidth="29040" windowHeight="15840" xr2:uid="{38377730-BDE8-4C80-B406-1202B8437454}"/>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1" l="1"/>
  <c r="I80" i="1"/>
  <c r="I81" i="1" s="1"/>
  <c r="G74" i="1"/>
  <c r="H74" i="1" s="1"/>
  <c r="G75" i="1"/>
  <c r="G72" i="1"/>
  <c r="H72" i="1" s="1"/>
  <c r="I72" i="1"/>
  <c r="I74" i="1"/>
  <c r="H75" i="1"/>
  <c r="I75" i="1"/>
  <c r="I69" i="1"/>
  <c r="I76" i="1" s="1"/>
  <c r="H69" i="1"/>
  <c r="H76" i="1" s="1"/>
  <c r="G69" i="1"/>
  <c r="G47" i="1"/>
  <c r="H47" i="1" s="1"/>
  <c r="I47" i="1"/>
  <c r="G51" i="1"/>
  <c r="H51" i="1" s="1"/>
  <c r="I51" i="1"/>
  <c r="G52" i="1"/>
  <c r="H52" i="1" s="1"/>
  <c r="I52" i="1"/>
  <c r="G53" i="1"/>
  <c r="H53" i="1"/>
  <c r="I53" i="1"/>
  <c r="G54" i="1"/>
  <c r="H54" i="1" s="1"/>
  <c r="I54" i="1"/>
  <c r="G55" i="1"/>
  <c r="H55" i="1"/>
  <c r="I55" i="1"/>
  <c r="G56" i="1"/>
  <c r="H56" i="1" s="1"/>
  <c r="I56" i="1"/>
  <c r="G57" i="1"/>
  <c r="H57" i="1"/>
  <c r="I57" i="1"/>
  <c r="G58" i="1"/>
  <c r="H58" i="1" s="1"/>
  <c r="I58" i="1"/>
  <c r="G59" i="1"/>
  <c r="H59" i="1" s="1"/>
  <c r="I59" i="1"/>
  <c r="G60" i="1"/>
  <c r="H60" i="1" s="1"/>
  <c r="I60" i="1"/>
  <c r="G61" i="1"/>
  <c r="H61" i="1" s="1"/>
  <c r="I61" i="1"/>
  <c r="G64" i="1"/>
  <c r="H64" i="1"/>
  <c r="I64" i="1"/>
  <c r="I46" i="1"/>
  <c r="I65" i="1" s="1"/>
  <c r="G46" i="1"/>
  <c r="H46" i="1" s="1"/>
  <c r="G32" i="1"/>
  <c r="H32" i="1" s="1"/>
  <c r="G5" i="1"/>
  <c r="H5" i="1" s="1"/>
  <c r="I5" i="1"/>
  <c r="G6" i="1"/>
  <c r="H6" i="1" s="1"/>
  <c r="I6" i="1"/>
  <c r="G7" i="1"/>
  <c r="H7" i="1"/>
  <c r="I7" i="1"/>
  <c r="G8" i="1"/>
  <c r="H8" i="1" s="1"/>
  <c r="I8" i="1"/>
  <c r="G9" i="1"/>
  <c r="H9" i="1" s="1"/>
  <c r="I9" i="1"/>
  <c r="G10" i="1"/>
  <c r="H10" i="1" s="1"/>
  <c r="I10" i="1"/>
  <c r="G11" i="1"/>
  <c r="H11" i="1" s="1"/>
  <c r="I11" i="1"/>
  <c r="G12" i="1"/>
  <c r="H12" i="1" s="1"/>
  <c r="I12" i="1"/>
  <c r="G13" i="1"/>
  <c r="H13" i="1" s="1"/>
  <c r="I13" i="1"/>
  <c r="G14" i="1"/>
  <c r="H14" i="1" s="1"/>
  <c r="I14" i="1"/>
  <c r="G15" i="1"/>
  <c r="H15" i="1" s="1"/>
  <c r="I15" i="1"/>
  <c r="I16" i="1"/>
  <c r="G17" i="1"/>
  <c r="H17" i="1" s="1"/>
  <c r="I17" i="1"/>
  <c r="G18" i="1"/>
  <c r="H18" i="1" s="1"/>
  <c r="I18" i="1"/>
  <c r="G19" i="1"/>
  <c r="H19" i="1" s="1"/>
  <c r="I19" i="1"/>
  <c r="I20" i="1"/>
  <c r="I21" i="1"/>
  <c r="I22" i="1"/>
  <c r="I23" i="1"/>
  <c r="I24" i="1"/>
  <c r="G25" i="1"/>
  <c r="H25" i="1" s="1"/>
  <c r="I25" i="1"/>
  <c r="G26" i="1"/>
  <c r="H26" i="1"/>
  <c r="I26" i="1"/>
  <c r="G27" i="1"/>
  <c r="H27" i="1" s="1"/>
  <c r="I27" i="1"/>
  <c r="G28" i="1"/>
  <c r="H28" i="1" s="1"/>
  <c r="I28" i="1"/>
  <c r="G29" i="1"/>
  <c r="H29" i="1" s="1"/>
  <c r="I29" i="1"/>
  <c r="G30" i="1"/>
  <c r="H30" i="1" s="1"/>
  <c r="I30" i="1"/>
  <c r="G31" i="1"/>
  <c r="H31" i="1" s="1"/>
  <c r="I31" i="1"/>
  <c r="I32" i="1"/>
  <c r="G33" i="1"/>
  <c r="H33" i="1" s="1"/>
  <c r="I33" i="1"/>
  <c r="G34" i="1"/>
  <c r="H34" i="1" s="1"/>
  <c r="I34" i="1"/>
  <c r="G35" i="1"/>
  <c r="H35" i="1" s="1"/>
  <c r="I35" i="1"/>
  <c r="G36" i="1"/>
  <c r="H36" i="1" s="1"/>
  <c r="I36" i="1"/>
  <c r="I4" i="1"/>
  <c r="I37" i="1" s="1"/>
  <c r="H4" i="1"/>
  <c r="G4" i="1"/>
  <c r="H65" i="1" l="1"/>
  <c r="H37" i="1"/>
  <c r="A70" i="1" l="1"/>
  <c r="A71" i="1" s="1"/>
  <c r="A72" i="1" s="1"/>
  <c r="A73" i="1" s="1"/>
  <c r="A74" i="1" s="1"/>
  <c r="A75" i="1" s="1"/>
  <c r="A42" i="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alcChain>
</file>

<file path=xl/sharedStrings.xml><?xml version="1.0" encoding="utf-8"?>
<sst xmlns="http://schemas.openxmlformats.org/spreadsheetml/2006/main" count="178" uniqueCount="101">
  <si>
    <t>Mato vnt.</t>
  </si>
  <si>
    <t>por</t>
  </si>
  <si>
    <t>vnt.</t>
  </si>
  <si>
    <t xml:space="preserve">Vienkartiniai ausų krapštukai </t>
  </si>
  <si>
    <t>Vienkartinės prijuostės</t>
  </si>
  <si>
    <t>Vienkartinis anatominis pincetas</t>
  </si>
  <si>
    <t>vnt</t>
  </si>
  <si>
    <t>Vienkartiniai švirkštai 2 ml</t>
  </si>
  <si>
    <t>Vienkartiniai švirkštai 5 ml</t>
  </si>
  <si>
    <t>Vienkartiniai švirkštai 10 ml</t>
  </si>
  <si>
    <t>Vienkartiniai švirkštai 20 ml</t>
  </si>
  <si>
    <t>Vienkartinės adatos švirkštui 0,8 mm x 40 mm G21</t>
  </si>
  <si>
    <t>Vienkartinės adatos švirkštui 0,7 mm x 30 mm G22</t>
  </si>
  <si>
    <t>Vienkartinė skysčių perpylimo sistema su adata  1,6 m -2 m jungtis LUER-SLIP</t>
  </si>
  <si>
    <t>fl</t>
  </si>
  <si>
    <t>Timpa plasikine galvute galvute</t>
  </si>
  <si>
    <t>Sterilus lipnus tvarstis 9x15</t>
  </si>
  <si>
    <t>Sterilus lipnus tvarstis 9x20</t>
  </si>
  <si>
    <t>Sterilus lipnus tvarstis 9x30</t>
  </si>
  <si>
    <t>Nesterilus marlinis tvarstis 5 x10</t>
  </si>
  <si>
    <t>Pleistras ruloninis neaustinės medžiagos 2,5cm x 9,1m</t>
  </si>
  <si>
    <t>Pleistras ruloninis 10x1000 cm, nealergizuoja odos. Apsauginis popierius su gyvatėlės formos įpjova, sugraduotas kas 1 cm.</t>
  </si>
  <si>
    <t>Pleistras ruloninis 5x1000 cm, nealergizuoja odos. Apsauginis popierius su gyvatėlės formos įpjova, sugraduotas kas 1 cm.</t>
  </si>
  <si>
    <t>Gipsiniai bintai 15cmx2,7-3m</t>
  </si>
  <si>
    <t>Gipsiniai bintai 20cmx2,7-3m</t>
  </si>
  <si>
    <t>Sterilus lipnus tvarstis 9x10</t>
  </si>
  <si>
    <t>Sterilus lipnus tvarstis 5x7,2</t>
  </si>
  <si>
    <t>24 mėn.</t>
  </si>
  <si>
    <t>VšĮ Joniškio PSPC</t>
  </si>
  <si>
    <t>por.</t>
  </si>
  <si>
    <t>Vienkartiniai Švirkštai (3 dalių, su adapteriais) 100 ml</t>
  </si>
  <si>
    <t>Intraveniniai kateteriai G24</t>
  </si>
  <si>
    <t>Intraveniniai kateteriai G22</t>
  </si>
  <si>
    <t>Vienkartiniai medinės mentelės gerklės apžiūrai</t>
  </si>
  <si>
    <t>Vienkartiniai paklotai ne maž. 40x60</t>
  </si>
  <si>
    <t>Vienkartiniai paklotai ne maž.60x60</t>
  </si>
  <si>
    <t>Vienkartiniai paklotai ne maž. 60x90</t>
  </si>
  <si>
    <t>Nesterilus marlinis tvarstis 7 x14</t>
  </si>
  <si>
    <t>Pirštinės latekso  atsparios dezinfekcinėms
medžiagoms 6-7 dydis</t>
  </si>
  <si>
    <t>Pirštinės latekso  atsparios dezinfekcinėms
medžiagoms  7-8 dydis</t>
  </si>
  <si>
    <t>Insulininis švirkštas su adata, 1 ml</t>
  </si>
  <si>
    <t>kg</t>
  </si>
  <si>
    <t xml:space="preserve">Vienkartiniai skalpelių ašmenys, sterilūs Nr. 12, 15, 21. Supakuoti po vieną individualioje aliuminio folijos pakuotėje, kuri apsaugota viduje esančiomis dvejomis plačiomis popierinėmis juostelėmis. Supakuota po 100 vnt. antrinėje pakuotėje, ant kurios turi būti pavaizduota ašmens forma ir nurodytas tinkamas kotelio numeris. Atitinka ISO:7740 standartą. </t>
  </si>
  <si>
    <t xml:space="preserve">Pleistras injekcinei vietai  ne maž. 1,6x4 cm </t>
  </si>
  <si>
    <t>Makšties skėtiklis S</t>
  </si>
  <si>
    <t>Makšties skėtiklis M</t>
  </si>
  <si>
    <t>Makšties skėtiklis L</t>
  </si>
  <si>
    <t>Savaime sukimbantis fiksavimo tvarstis</t>
  </si>
  <si>
    <t>Vienkartinis konteineris medicininėms atliekoms surinkti ( su įtaisu adatoms nuimti) 6 ltr</t>
  </si>
  <si>
    <t>Vienkartinis konteineris medicininėms atliekoms surinkti ( su įtaisu adatoms nuimti) 0,5 ltr</t>
  </si>
  <si>
    <t>Vienkartinis konteineris medicininėms atliekoms surinkti ( su įtaisu adatoms nuimti) 12 ltr</t>
  </si>
  <si>
    <t>Vienkartinis konteineris medicininėms atliekoms surinkti ( su įtaisu adatoms nuimti) 5ltr</t>
  </si>
  <si>
    <t>Vienkartinis konteineris medicininėms atliekoms surinkti ( su įtaisu adatoms nuimti) 3ltr</t>
  </si>
  <si>
    <t>Elektroniniai termometrai (su patikra) oralinis, akilarinis, tiesiosios žarnos;
matavimo rezultatai ne daugiau nei per 10 sek.;
automatinis išsijungimas; paskutinio matavimo rezultato saugojimas;
temperatūros matavimas  ° C 
skaitmeninis ekranas;
 atsparus vandeniui.
 vartotojo intrukcija lietuvių kalba;</t>
  </si>
  <si>
    <t>Vata 100g</t>
  </si>
  <si>
    <t>Vata zigzaginė 100g</t>
  </si>
  <si>
    <t>Marlė po 5m</t>
  </si>
  <si>
    <t>m.</t>
  </si>
  <si>
    <t>Pleistras siauras popieriniu pagrindu 1,25x9</t>
  </si>
  <si>
    <t>Aligninas po 1 kg</t>
  </si>
  <si>
    <t>Šlapimo pūslės kateteris moteriškas CH 16</t>
  </si>
  <si>
    <t>Šlapimo pūslės kateteris  vyriškas CH 16</t>
  </si>
  <si>
    <t>Kvėpavimo takų atsiurbimo kateteris</t>
  </si>
  <si>
    <t>Vienkartiniai skarifikatoriai</t>
  </si>
  <si>
    <t>Vienkartinis nesterilus poliesterio pleistras 10x5cm</t>
  </si>
  <si>
    <t>Vienkartinis nesterilus poliesterio pleistras 10cm x 10m</t>
  </si>
  <si>
    <t>Vienkartinės sterilios adatos G27</t>
  </si>
  <si>
    <t>Prezervatyvai</t>
  </si>
  <si>
    <t>Įvairios vienkartinės priemonės</t>
  </si>
  <si>
    <t>Chirurginės pirštinės, konteineriai medicininėms atliekoms</t>
  </si>
  <si>
    <t>Termometrai</t>
  </si>
  <si>
    <t>Tvarsliava</t>
  </si>
  <si>
    <t>44613800-8</t>
  </si>
  <si>
    <t>Pirmoje pasiūlymų eilės vietoje esantis tiekėjas turi:</t>
  </si>
  <si>
    <t>Pateikti dokumentus, patvirtinančius kad siūloma prekė atitinka Europos Sąjungos direktyvoje 93/42/EEB „Dėl medicinos prietaisų“ nustatytus reikalavimus:</t>
  </si>
  <si>
    <t>3. Elektroniniai termometrai su patikra</t>
  </si>
  <si>
    <t xml:space="preserve">  Ant pakuotės turi būti nurodyta:</t>
  </si>
  <si>
    <t>* Prekių kiekis preliminarus ir naudojamas tiekėjų pasiūlymams įvertinti.</t>
  </si>
  <si>
    <t>Vienkartinės adatos švirkštui 0,9 mm x 40 mm G20</t>
  </si>
  <si>
    <t>Vienkartinė adata "Drugeliai" G21, G22</t>
  </si>
  <si>
    <t>vnt. kaina be PVM</t>
  </si>
  <si>
    <t>PVM %</t>
  </si>
  <si>
    <t>vnt.kaina su PVM</t>
  </si>
  <si>
    <t>Suma su PVM</t>
  </si>
  <si>
    <r>
      <t xml:space="preserve">Vienkartinės sterilios chirurginės pirštinės be pudros. </t>
    </r>
    <r>
      <rPr>
        <b/>
        <sz val="11"/>
        <rFont val="Calibri"/>
        <family val="2"/>
        <charset val="186"/>
        <scheme val="minor"/>
      </rPr>
      <t>Dydis 7,5</t>
    </r>
    <r>
      <rPr>
        <sz val="11"/>
        <rFont val="Calibri"/>
        <family val="2"/>
        <charset val="186"/>
        <scheme val="minor"/>
      </rPr>
      <t>. Atitinka ISO, CE, PPE III kategoriją ir EN 455 1, 2, 3 ir 4 keliamus reikalavimus, LST EN ISO 14001 standartą. Natūralaus gumos ar sintetinio latekso pakaitalo, vidinis paviršius padengtas specialiu polimeru ir silikonu. Forma atitinka anatominę rankos konfigūraciją, neriboja piršto ir delno judesių, delno ir pirštų galų sritis išploninta.  Gumos storis pirštuose 0,19 mm (± 0,01 mm). Sudėtyje nėra tiuramų. Baltymų  kiekis pirštinėje &lt;50 mg/dm2 EN 455-3 metodu. AQL - 0,65. Atsparumas tempimo jėgai ne mažesnis nei 25 Mpa prieš sendinimą. Ilgis- ne mažesnis nei 280 mm. Pakuotė lengvai atidaroma, atidarant plyšta tik per siūles, nepažeidžiamas sterilumas. Europietiški dydžiai.</t>
    </r>
  </si>
  <si>
    <r>
      <t xml:space="preserve">Vienkartinės sterilios chirurginės pirštinės be pudros. </t>
    </r>
    <r>
      <rPr>
        <b/>
        <sz val="11"/>
        <rFont val="Calibri"/>
        <family val="2"/>
        <charset val="186"/>
        <scheme val="minor"/>
      </rPr>
      <t>Dydis 9,0</t>
    </r>
    <r>
      <rPr>
        <sz val="11"/>
        <rFont val="Calibri"/>
        <family val="2"/>
        <charset val="186"/>
        <scheme val="minor"/>
      </rPr>
      <t>. Atitinka ISO, CE, PPE III kategoriją ir EN 455 1, 2, 3 ir 4 keliamus reikalavimus, LST EN ISO 14001 standartą. Natūralaus gumos ar sintetinio latekso pakaitalo, vidinis paviršius padengtas specialiu polimeru ir silikonu. Forma atitinka anatominę rankos konfigūraciją, neriboja piršto ir delno judesių, delno ir pirštų galų sritis išploninta.  Gumos storis pirštuose 0,19 mm (± 0,01 mm). Sudėtyje nėra tiuramų. Baltymų  kiekis pirštinėje &lt;50 mg/dm2 EN 455-3 metodu. AQL - 0,65. Atsparumas tempimo jėgai ne mažesnis nei 25 Mpa prieš sendinimą. Ilgis- ne mažesnis nei 280 mm. Pakuotė lengvai atidaroma, atidarant plyšta tik per siūles, nepažeidžiamas sterilumas. Europietiški dydžiai.</t>
    </r>
  </si>
  <si>
    <r>
      <t xml:space="preserve">1. jei medicinos prietaisas pagal minėtą direktyvą yra priskiriamas I klasei ir yra sterilus arba su matavimo funkcija, taip pat jei medicinos prietaisas priskiriamas II a, II b arba III klasei </t>
    </r>
    <r>
      <rPr>
        <b/>
        <sz val="11"/>
        <color rgb="FFFF0000"/>
        <rFont val="Calibri"/>
        <family val="2"/>
        <charset val="186"/>
        <scheme val="minor"/>
      </rPr>
      <t>pateikiama ir gamintojo atitikties deklaracija ir paskelbtos (notifikuotosios) įstaigos CE sertifikatas</t>
    </r>
    <r>
      <rPr>
        <b/>
        <sz val="11"/>
        <color theme="1"/>
        <rFont val="Calibri"/>
        <family val="2"/>
        <charset val="186"/>
        <scheme val="minor"/>
      </rPr>
      <t xml:space="preserve"> (skaitmeninės kopijos originalo ir lietuvių kalba).</t>
    </r>
  </si>
  <si>
    <r>
      <t xml:space="preserve">2. jei medicinos prietaisas pagal minėtą direktyvą yra priskiriamas I klasei bet nėra sterilus ir neturi matavimo funkcijos, </t>
    </r>
    <r>
      <rPr>
        <b/>
        <sz val="11"/>
        <color rgb="FFFF0000"/>
        <rFont val="Calibri"/>
        <family val="2"/>
        <charset val="186"/>
        <scheme val="minor"/>
      </rPr>
      <t>pateikiama</t>
    </r>
    <r>
      <rPr>
        <b/>
        <sz val="11"/>
        <color theme="1"/>
        <rFont val="Calibri"/>
        <family val="2"/>
        <charset val="186"/>
        <scheme val="minor"/>
      </rPr>
      <t xml:space="preserve"> </t>
    </r>
    <r>
      <rPr>
        <b/>
        <sz val="11"/>
        <color rgb="FFFF0000"/>
        <rFont val="Calibri"/>
        <family val="2"/>
        <charset val="186"/>
        <scheme val="minor"/>
      </rPr>
      <t xml:space="preserve">tik gamintojo atitikties deklaracija </t>
    </r>
    <r>
      <rPr>
        <b/>
        <sz val="11"/>
        <color theme="1"/>
        <rFont val="Calibri"/>
        <family val="2"/>
        <charset val="186"/>
        <scheme val="minor"/>
      </rPr>
      <t>(skaitmeninė kopija originalo ir lietuvių kalba).</t>
    </r>
  </si>
  <si>
    <t>viso</t>
  </si>
  <si>
    <t>Sterilios neaustinio pluošto servetėlės 4 sluoksnių 10x10cm. N5</t>
  </si>
  <si>
    <t>pak.</t>
  </si>
  <si>
    <t>Sterilios neaustinio pluošto servetėlės 4 sluoksnių 10x20cm. N5</t>
  </si>
  <si>
    <r>
      <t>EKG gelis 260 (</t>
    </r>
    <r>
      <rPr>
        <sz val="11"/>
        <color theme="1"/>
        <rFont val="Calibri"/>
        <family val="2"/>
        <charset val="186"/>
        <scheme val="minor"/>
      </rPr>
      <t>±10) g.</t>
    </r>
  </si>
  <si>
    <r>
      <t></t>
    </r>
    <r>
      <rPr>
        <sz val="11"/>
        <color theme="1"/>
        <rFont val="Calibri"/>
        <family val="2"/>
        <charset val="186"/>
        <scheme val="minor"/>
      </rPr>
      <t>   Prekės pavadinimas, modelis/ tipas.</t>
    </r>
  </si>
  <si>
    <r>
      <t></t>
    </r>
    <r>
      <rPr>
        <sz val="11"/>
        <color theme="1"/>
        <rFont val="Calibri"/>
        <family val="2"/>
        <charset val="186"/>
        <scheme val="minor"/>
      </rPr>
      <t>   Pagaminimo data (metai ir mėnuo).</t>
    </r>
  </si>
  <si>
    <r>
      <t></t>
    </r>
    <r>
      <rPr>
        <sz val="11"/>
        <color theme="1"/>
        <rFont val="Calibri"/>
        <family val="2"/>
        <charset val="186"/>
        <scheme val="minor"/>
      </rPr>
      <t>   Jei įmanoma ant prekės ar jos įpakavimo, prekinės pakuotės ir ant naudojimo instrukcijos CE ženklinimas.</t>
    </r>
  </si>
  <si>
    <t>Direktorius Juozas Devižis</t>
  </si>
  <si>
    <t>2026-02-26 A.Zapalskio IĮ "Azas" Pasiūlymo SPECIFIKACIJA</t>
  </si>
  <si>
    <t>Bendra pasiūlymo kaina su PVM</t>
  </si>
  <si>
    <t xml:space="preserve">PVM sudaro </t>
  </si>
  <si>
    <t>Bendra pasiūlymo kaina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</si>
</sst>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000000"/>
      <name val="Calibri"/>
      <family val="2"/>
      <charset val="186"/>
      <scheme val="minor"/>
    </font>
    <font>
      <b/>
      <sz val="11"/>
      <name val="Calibri"/>
      <family val="2"/>
      <charset val="186"/>
      <scheme val="minor"/>
    </font>
    <font>
      <b/>
      <sz val="11"/>
      <color rgb="FFFF0000"/>
      <name val="Calibri"/>
      <family val="2"/>
      <charset val="186"/>
      <scheme val="minor"/>
    </font>
  </fonts>
  <fills count="5">
    <fill>
      <patternFill patternType="none"/>
    </fill>
    <fill>
      <patternFill patternType="gray125"/>
    </fill>
    <fill>
      <patternFill patternType="solid">
        <fgColor rgb="FFFFFFFF"/>
        <bgColor rgb="FFFFFFCC"/>
      </patternFill>
    </fill>
    <fill>
      <patternFill patternType="solid">
        <fgColor theme="0"/>
        <bgColor rgb="FFFFFFCC"/>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right/>
      <top style="thin">
        <color indexed="64"/>
      </top>
      <bottom/>
      <diagonal/>
    </border>
  </borders>
  <cellStyleXfs count="1">
    <xf numFmtId="0" fontId="0" fillId="0" borderId="0"/>
  </cellStyleXfs>
  <cellXfs count="55">
    <xf numFmtId="0" fontId="0" fillId="0" borderId="0" xfId="0"/>
    <xf numFmtId="2" fontId="1" fillId="0" borderId="1" xfId="0" applyNumberFormat="1" applyFont="1" applyBorder="1" applyAlignment="1">
      <alignment horizontal="center" vertical="center"/>
    </xf>
    <xf numFmtId="0" fontId="1" fillId="0" borderId="1" xfId="0" applyFont="1" applyBorder="1" applyAlignment="1">
      <alignment vertical="center"/>
    </xf>
    <xf numFmtId="0" fontId="1" fillId="0" borderId="3" xfId="0" applyFont="1" applyBorder="1" applyAlignment="1">
      <alignment horizontal="left" vertical="center"/>
    </xf>
    <xf numFmtId="0" fontId="1" fillId="0" borderId="1" xfId="0" applyFont="1" applyBorder="1"/>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vertical="center"/>
    </xf>
    <xf numFmtId="0" fontId="2" fillId="0" borderId="3" xfId="0" applyFont="1" applyBorder="1" applyAlignment="1">
      <alignment wrapText="1"/>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2" fillId="2" borderId="3" xfId="0" applyFont="1" applyFill="1" applyBorder="1" applyAlignment="1">
      <alignment horizontal="left" vertical="top" wrapText="1"/>
    </xf>
    <xf numFmtId="0" fontId="2" fillId="0" borderId="1" xfId="0" applyFont="1" applyBorder="1" applyAlignment="1">
      <alignment horizontal="center" vertical="center"/>
    </xf>
    <xf numFmtId="0" fontId="2" fillId="2" borderId="1" xfId="0" applyFont="1" applyFill="1" applyBorder="1" applyAlignment="1">
      <alignment vertical="center" wrapText="1"/>
    </xf>
    <xf numFmtId="0" fontId="3" fillId="0" borderId="1" xfId="0" applyFont="1" applyBorder="1" applyAlignment="1">
      <alignment horizontal="center"/>
    </xf>
    <xf numFmtId="0" fontId="1" fillId="0" borderId="3" xfId="0" applyFont="1" applyBorder="1" applyAlignment="1">
      <alignment horizontal="center"/>
    </xf>
    <xf numFmtId="0" fontId="2" fillId="2" borderId="3" xfId="0" applyFont="1" applyFill="1" applyBorder="1" applyAlignment="1">
      <alignment vertical="center" wrapText="1"/>
    </xf>
    <xf numFmtId="0" fontId="2" fillId="3" borderId="3" xfId="0" applyFont="1" applyFill="1" applyBorder="1" applyAlignment="1">
      <alignment vertical="center" wrapText="1"/>
    </xf>
    <xf numFmtId="0" fontId="2" fillId="2" borderId="1" xfId="0" applyFont="1" applyFill="1" applyBorder="1" applyAlignment="1">
      <alignment vertical="top" wrapText="1"/>
    </xf>
    <xf numFmtId="0" fontId="2" fillId="2" borderId="4" xfId="0" applyFont="1" applyFill="1" applyBorder="1" applyAlignment="1">
      <alignment vertical="top" wrapText="1"/>
    </xf>
    <xf numFmtId="0" fontId="2" fillId="2" borderId="0" xfId="0" applyFont="1" applyFill="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justify" vertical="center"/>
    </xf>
    <xf numFmtId="0" fontId="1" fillId="0" borderId="1" xfId="0" applyFont="1" applyBorder="1" applyAlignment="1">
      <alignment horizontal="left"/>
    </xf>
    <xf numFmtId="0" fontId="1" fillId="0" borderId="1" xfId="0" applyFont="1" applyBorder="1" applyAlignment="1">
      <alignment horizontal="left" vertical="center"/>
    </xf>
    <xf numFmtId="0" fontId="1" fillId="0" borderId="0" xfId="0" applyFont="1" applyAlignment="1">
      <alignment horizontal="center" vertical="center"/>
    </xf>
    <xf numFmtId="0" fontId="0" fillId="0" borderId="1" xfId="0" applyBorder="1"/>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3" xfId="0" applyBorder="1"/>
    <xf numFmtId="0" fontId="0" fillId="0" borderId="0" xfId="0"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2" xfId="0" applyBorder="1" applyAlignment="1">
      <alignment horizontal="center" vertical="center"/>
    </xf>
    <xf numFmtId="0" fontId="0" fillId="0" borderId="6" xfId="0" applyBorder="1"/>
    <xf numFmtId="2" fontId="0" fillId="0" borderId="8" xfId="0" applyNumberFormat="1" applyBorder="1" applyAlignment="1">
      <alignment horizontal="center" vertical="center"/>
    </xf>
    <xf numFmtId="0" fontId="0" fillId="0" borderId="7" xfId="0" applyBorder="1"/>
    <xf numFmtId="2" fontId="0" fillId="0" borderId="1" xfId="0" applyNumberFormat="1" applyBorder="1" applyAlignment="1">
      <alignment horizontal="center" vertical="center"/>
    </xf>
    <xf numFmtId="2"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justify" vertical="center"/>
    </xf>
    <xf numFmtId="0" fontId="0" fillId="0" borderId="1" xfId="0" applyBorder="1" applyAlignment="1">
      <alignment horizontal="center"/>
    </xf>
    <xf numFmtId="2" fontId="0" fillId="0" borderId="1" xfId="0" applyNumberFormat="1" applyBorder="1"/>
    <xf numFmtId="2" fontId="0" fillId="0" borderId="0" xfId="0" applyNumberFormat="1"/>
    <xf numFmtId="2" fontId="0" fillId="0" borderId="1" xfId="0" applyNumberFormat="1" applyBorder="1" applyAlignment="1">
      <alignment vertical="center"/>
    </xf>
    <xf numFmtId="0" fontId="1" fillId="0" borderId="0" xfId="0" applyFont="1" applyAlignment="1">
      <alignment horizontal="center"/>
    </xf>
    <xf numFmtId="0" fontId="3" fillId="0" borderId="2" xfId="0" applyFont="1" applyBorder="1" applyAlignment="1">
      <alignment horizontal="right" vertical="center" wrapText="1"/>
    </xf>
    <xf numFmtId="0" fontId="3" fillId="0" borderId="5" xfId="0" applyFont="1" applyBorder="1" applyAlignment="1">
      <alignment horizontal="right" vertical="center" wrapText="1"/>
    </xf>
    <xf numFmtId="0" fontId="3" fillId="0" borderId="3" xfId="0" applyFont="1" applyBorder="1" applyAlignment="1">
      <alignment horizontal="righ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1666875</xdr:colOff>
      <xdr:row>95</xdr:row>
      <xdr:rowOff>180975</xdr:rowOff>
    </xdr:from>
    <xdr:to>
      <xdr:col>1</xdr:col>
      <xdr:colOff>2190750</xdr:colOff>
      <xdr:row>99</xdr:row>
      <xdr:rowOff>126022</xdr:rowOff>
    </xdr:to>
    <xdr:sp macro="" textlink="">
      <xdr:nvSpPr>
        <xdr:cNvPr id="2" name="Laisva forma: figūra 1">
          <a:extLst>
            <a:ext uri="{FF2B5EF4-FFF2-40B4-BE49-F238E27FC236}">
              <a16:creationId xmlns:a16="http://schemas.microsoft.com/office/drawing/2014/main" id="{9072C5D7-81DA-4487-B882-1EBD95FCB4E4}"/>
            </a:ext>
          </a:extLst>
        </xdr:cNvPr>
        <xdr:cNvSpPr/>
      </xdr:nvSpPr>
      <xdr:spPr>
        <a:xfrm>
          <a:off x="1971675" y="32442150"/>
          <a:ext cx="523875" cy="897547"/>
        </a:xfrm>
        <a:custGeom>
          <a:avLst/>
          <a:gdLst>
            <a:gd name="connsiteX0" fmla="*/ 133350 w 523875"/>
            <a:gd name="connsiteY0" fmla="*/ 459397 h 897547"/>
            <a:gd name="connsiteX1" fmla="*/ 161925 w 523875"/>
            <a:gd name="connsiteY1" fmla="*/ 411772 h 897547"/>
            <a:gd name="connsiteX2" fmla="*/ 314325 w 523875"/>
            <a:gd name="connsiteY2" fmla="*/ 268897 h 897547"/>
            <a:gd name="connsiteX3" fmla="*/ 390525 w 523875"/>
            <a:gd name="connsiteY3" fmla="*/ 97447 h 897547"/>
            <a:gd name="connsiteX4" fmla="*/ 400050 w 523875"/>
            <a:gd name="connsiteY4" fmla="*/ 2197 h 897547"/>
            <a:gd name="connsiteX5" fmla="*/ 342900 w 523875"/>
            <a:gd name="connsiteY5" fmla="*/ 126022 h 897547"/>
            <a:gd name="connsiteX6" fmla="*/ 161925 w 523875"/>
            <a:gd name="connsiteY6" fmla="*/ 583222 h 897547"/>
            <a:gd name="connsiteX7" fmla="*/ 66675 w 523875"/>
            <a:gd name="connsiteY7" fmla="*/ 897547 h 897547"/>
            <a:gd name="connsiteX8" fmla="*/ 76200 w 523875"/>
            <a:gd name="connsiteY8" fmla="*/ 754672 h 897547"/>
            <a:gd name="connsiteX9" fmla="*/ 171450 w 523875"/>
            <a:gd name="connsiteY9" fmla="*/ 421297 h 897547"/>
            <a:gd name="connsiteX10" fmla="*/ 161925 w 523875"/>
            <a:gd name="connsiteY10" fmla="*/ 459397 h 897547"/>
            <a:gd name="connsiteX11" fmla="*/ 38100 w 523875"/>
            <a:gd name="connsiteY11" fmla="*/ 583222 h 897547"/>
            <a:gd name="connsiteX12" fmla="*/ 57150 w 523875"/>
            <a:gd name="connsiteY12" fmla="*/ 554647 h 897547"/>
            <a:gd name="connsiteX13" fmla="*/ 114300 w 523875"/>
            <a:gd name="connsiteY13" fmla="*/ 564172 h 897547"/>
            <a:gd name="connsiteX14" fmla="*/ 190500 w 523875"/>
            <a:gd name="connsiteY14" fmla="*/ 554647 h 897547"/>
            <a:gd name="connsiteX15" fmla="*/ 209550 w 523875"/>
            <a:gd name="connsiteY15" fmla="*/ 526072 h 897547"/>
            <a:gd name="connsiteX16" fmla="*/ 190500 w 523875"/>
            <a:gd name="connsiteY16" fmla="*/ 449872 h 897547"/>
            <a:gd name="connsiteX17" fmla="*/ 66675 w 523875"/>
            <a:gd name="connsiteY17" fmla="*/ 392722 h 897547"/>
            <a:gd name="connsiteX18" fmla="*/ 28575 w 523875"/>
            <a:gd name="connsiteY18" fmla="*/ 430822 h 897547"/>
            <a:gd name="connsiteX19" fmla="*/ 142875 w 523875"/>
            <a:gd name="connsiteY19" fmla="*/ 554647 h 897547"/>
            <a:gd name="connsiteX20" fmla="*/ 266700 w 523875"/>
            <a:gd name="connsiteY20" fmla="*/ 526072 h 897547"/>
            <a:gd name="connsiteX21" fmla="*/ 352425 w 523875"/>
            <a:gd name="connsiteY21" fmla="*/ 621322 h 897547"/>
            <a:gd name="connsiteX22" fmla="*/ 428625 w 523875"/>
            <a:gd name="connsiteY22" fmla="*/ 545122 h 897547"/>
            <a:gd name="connsiteX23" fmla="*/ 523875 w 523875"/>
            <a:gd name="connsiteY23" fmla="*/ 516547 h 897547"/>
            <a:gd name="connsiteX24" fmla="*/ 361950 w 523875"/>
            <a:gd name="connsiteY24" fmla="*/ 497497 h 897547"/>
            <a:gd name="connsiteX25" fmla="*/ 133350 w 523875"/>
            <a:gd name="connsiteY25" fmla="*/ 507022 h 897547"/>
            <a:gd name="connsiteX26" fmla="*/ 0 w 523875"/>
            <a:gd name="connsiteY26" fmla="*/ 497497 h 897547"/>
            <a:gd name="connsiteX27" fmla="*/ 266700 w 523875"/>
            <a:gd name="connsiteY27" fmla="*/ 468922 h 8975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523875" h="897547">
              <a:moveTo>
                <a:pt x="133350" y="459397"/>
              </a:moveTo>
              <a:cubicBezTo>
                <a:pt x="142875" y="443522"/>
                <a:pt x="149174" y="425194"/>
                <a:pt x="161925" y="411772"/>
              </a:cubicBezTo>
              <a:cubicBezTo>
                <a:pt x="209885" y="361288"/>
                <a:pt x="273369" y="325212"/>
                <a:pt x="314325" y="268897"/>
              </a:cubicBezTo>
              <a:cubicBezTo>
                <a:pt x="351109" y="218318"/>
                <a:pt x="365125" y="154597"/>
                <a:pt x="390525" y="97447"/>
              </a:cubicBezTo>
              <a:cubicBezTo>
                <a:pt x="393700" y="65697"/>
                <a:pt x="427411" y="-14220"/>
                <a:pt x="400050" y="2197"/>
              </a:cubicBezTo>
              <a:cubicBezTo>
                <a:pt x="361069" y="25586"/>
                <a:pt x="360139" y="83958"/>
                <a:pt x="342900" y="126022"/>
              </a:cubicBezTo>
              <a:cubicBezTo>
                <a:pt x="280743" y="277684"/>
                <a:pt x="203298" y="424625"/>
                <a:pt x="161925" y="583222"/>
              </a:cubicBezTo>
              <a:cubicBezTo>
                <a:pt x="96143" y="835385"/>
                <a:pt x="132803" y="732226"/>
                <a:pt x="66675" y="897547"/>
              </a:cubicBezTo>
              <a:cubicBezTo>
                <a:pt x="69850" y="849922"/>
                <a:pt x="65467" y="801180"/>
                <a:pt x="76200" y="754672"/>
              </a:cubicBezTo>
              <a:cubicBezTo>
                <a:pt x="164803" y="370724"/>
                <a:pt x="137511" y="658870"/>
                <a:pt x="171450" y="421297"/>
              </a:cubicBezTo>
              <a:cubicBezTo>
                <a:pt x="173301" y="408338"/>
                <a:pt x="170103" y="449175"/>
                <a:pt x="161925" y="459397"/>
              </a:cubicBezTo>
              <a:cubicBezTo>
                <a:pt x="74160" y="569103"/>
                <a:pt x="120591" y="533728"/>
                <a:pt x="38100" y="583222"/>
              </a:cubicBezTo>
              <a:cubicBezTo>
                <a:pt x="44450" y="573697"/>
                <a:pt x="46044" y="557423"/>
                <a:pt x="57150" y="554647"/>
              </a:cubicBezTo>
              <a:cubicBezTo>
                <a:pt x="75886" y="549963"/>
                <a:pt x="94987" y="564172"/>
                <a:pt x="114300" y="564172"/>
              </a:cubicBezTo>
              <a:cubicBezTo>
                <a:pt x="139898" y="564172"/>
                <a:pt x="165100" y="557822"/>
                <a:pt x="190500" y="554647"/>
              </a:cubicBezTo>
              <a:cubicBezTo>
                <a:pt x="196850" y="545122"/>
                <a:pt x="209550" y="537520"/>
                <a:pt x="209550" y="526072"/>
              </a:cubicBezTo>
              <a:cubicBezTo>
                <a:pt x="209550" y="499890"/>
                <a:pt x="205023" y="471657"/>
                <a:pt x="190500" y="449872"/>
              </a:cubicBezTo>
              <a:cubicBezTo>
                <a:pt x="166537" y="413927"/>
                <a:pt x="102443" y="402942"/>
                <a:pt x="66675" y="392722"/>
              </a:cubicBezTo>
              <a:cubicBezTo>
                <a:pt x="53975" y="405422"/>
                <a:pt x="27380" y="412901"/>
                <a:pt x="28575" y="430822"/>
              </a:cubicBezTo>
              <a:cubicBezTo>
                <a:pt x="36015" y="542425"/>
                <a:pt x="69287" y="533622"/>
                <a:pt x="142875" y="554647"/>
              </a:cubicBezTo>
              <a:cubicBezTo>
                <a:pt x="184150" y="545122"/>
                <a:pt x="230779" y="503621"/>
                <a:pt x="266700" y="526072"/>
              </a:cubicBezTo>
              <a:cubicBezTo>
                <a:pt x="410042" y="615661"/>
                <a:pt x="202090" y="696489"/>
                <a:pt x="352425" y="621322"/>
              </a:cubicBezTo>
              <a:cubicBezTo>
                <a:pt x="388755" y="421509"/>
                <a:pt x="331643" y="545122"/>
                <a:pt x="428625" y="545122"/>
              </a:cubicBezTo>
              <a:cubicBezTo>
                <a:pt x="461773" y="545122"/>
                <a:pt x="492125" y="526072"/>
                <a:pt x="523875" y="516547"/>
              </a:cubicBezTo>
              <a:cubicBezTo>
                <a:pt x="469900" y="510197"/>
                <a:pt x="416281" y="498822"/>
                <a:pt x="361950" y="497497"/>
              </a:cubicBezTo>
              <a:cubicBezTo>
                <a:pt x="285707" y="495637"/>
                <a:pt x="209616" y="507022"/>
                <a:pt x="133350" y="507022"/>
              </a:cubicBezTo>
              <a:cubicBezTo>
                <a:pt x="88787" y="507022"/>
                <a:pt x="44450" y="500672"/>
                <a:pt x="0" y="497497"/>
              </a:cubicBezTo>
              <a:cubicBezTo>
                <a:pt x="176813" y="459608"/>
                <a:pt x="87891" y="468922"/>
                <a:pt x="266700" y="468922"/>
              </a:cubicBez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37E3-21AF-4680-998C-C9957BD4AAC7}">
  <dimension ref="A1:L98"/>
  <sheetViews>
    <sheetView tabSelected="1" topLeftCell="A73" zoomScaleNormal="100" workbookViewId="0">
      <selection activeCell="H82" sqref="H82"/>
    </sheetView>
  </sheetViews>
  <sheetFormatPr defaultRowHeight="15" x14ac:dyDescent="0.25"/>
  <cols>
    <col min="1" max="1" width="4.5703125" customWidth="1"/>
    <col min="2" max="2" width="59.5703125" customWidth="1"/>
    <col min="3" max="3" width="5.42578125" customWidth="1"/>
    <col min="4" max="4" width="15" customWidth="1"/>
    <col min="5" max="5" width="7.85546875" customWidth="1"/>
    <col min="6" max="6" width="9.140625" customWidth="1"/>
    <col min="7" max="7" width="10.140625" customWidth="1"/>
    <col min="8" max="8" width="9.140625" customWidth="1"/>
    <col min="9" max="9" width="0.140625" customWidth="1"/>
    <col min="11" max="11" width="9.140625" customWidth="1"/>
    <col min="14" max="14" width="9.140625" customWidth="1"/>
  </cols>
  <sheetData>
    <row r="1" spans="1:12" ht="45" customHeight="1" x14ac:dyDescent="0.25">
      <c r="B1" s="51" t="s">
        <v>97</v>
      </c>
      <c r="C1" s="51"/>
      <c r="D1" s="51"/>
      <c r="E1" s="51"/>
      <c r="F1" s="51"/>
      <c r="G1" s="51"/>
    </row>
    <row r="2" spans="1:12" ht="56.25" customHeight="1" x14ac:dyDescent="0.25">
      <c r="A2" s="2"/>
      <c r="B2" s="3"/>
      <c r="C2" s="4"/>
      <c r="D2" s="6" t="s">
        <v>28</v>
      </c>
      <c r="E2" s="28"/>
      <c r="F2" s="28"/>
      <c r="G2" s="28"/>
      <c r="H2" s="5"/>
    </row>
    <row r="3" spans="1:12" ht="45" x14ac:dyDescent="0.25">
      <c r="A3" s="7">
        <v>1</v>
      </c>
      <c r="B3" s="8" t="s">
        <v>68</v>
      </c>
      <c r="C3" s="29" t="s">
        <v>0</v>
      </c>
      <c r="D3" s="30" t="s">
        <v>27</v>
      </c>
      <c r="E3" s="31" t="s">
        <v>80</v>
      </c>
      <c r="F3" s="28" t="s">
        <v>81</v>
      </c>
      <c r="G3" s="32" t="s">
        <v>82</v>
      </c>
      <c r="H3" s="31" t="s">
        <v>83</v>
      </c>
    </row>
    <row r="4" spans="1:12" ht="30" x14ac:dyDescent="0.25">
      <c r="A4" s="30">
        <v>1</v>
      </c>
      <c r="B4" s="9" t="s">
        <v>38</v>
      </c>
      <c r="C4" s="33" t="s">
        <v>29</v>
      </c>
      <c r="D4" s="30">
        <v>20</v>
      </c>
      <c r="E4" s="32">
        <v>1.4</v>
      </c>
      <c r="F4" s="32">
        <v>5</v>
      </c>
      <c r="G4" s="32">
        <f>E4*1.05</f>
        <v>1.47</v>
      </c>
      <c r="H4" s="43">
        <f>G4*D4</f>
        <v>29.4</v>
      </c>
      <c r="I4" s="44">
        <f>D4*E4</f>
        <v>28</v>
      </c>
    </row>
    <row r="5" spans="1:12" ht="32.25" customHeight="1" x14ac:dyDescent="0.25">
      <c r="A5" s="30">
        <f>A4+1</f>
        <v>2</v>
      </c>
      <c r="B5" s="9" t="s">
        <v>39</v>
      </c>
      <c r="C5" s="34" t="s">
        <v>1</v>
      </c>
      <c r="D5" s="30">
        <v>20</v>
      </c>
      <c r="E5" s="32">
        <v>1.4</v>
      </c>
      <c r="F5" s="32">
        <v>5</v>
      </c>
      <c r="G5" s="32">
        <f t="shared" ref="G5:G36" si="0">E5*1.05</f>
        <v>1.47</v>
      </c>
      <c r="H5" s="43">
        <f t="shared" ref="H5:H36" si="1">G5*D5</f>
        <v>29.4</v>
      </c>
      <c r="I5" s="44">
        <f t="shared" ref="I5:I36" si="2">D5*E5</f>
        <v>28</v>
      </c>
    </row>
    <row r="6" spans="1:12" ht="21.75" customHeight="1" x14ac:dyDescent="0.25">
      <c r="A6" s="30">
        <f t="shared" ref="A6:A36" si="3">A5+1</f>
        <v>3</v>
      </c>
      <c r="B6" s="35" t="s">
        <v>33</v>
      </c>
      <c r="C6" s="34" t="s">
        <v>2</v>
      </c>
      <c r="D6" s="30">
        <v>6000</v>
      </c>
      <c r="E6" s="30">
        <v>8.0000000000000002E-3</v>
      </c>
      <c r="F6" s="32">
        <v>5</v>
      </c>
      <c r="G6" s="32">
        <f t="shared" si="0"/>
        <v>8.4000000000000012E-3</v>
      </c>
      <c r="H6" s="43">
        <f t="shared" si="1"/>
        <v>50.400000000000006</v>
      </c>
      <c r="I6" s="44">
        <f t="shared" si="2"/>
        <v>48</v>
      </c>
      <c r="L6" s="36"/>
    </row>
    <row r="7" spans="1:12" x14ac:dyDescent="0.25">
      <c r="A7" s="30">
        <f t="shared" si="3"/>
        <v>4</v>
      </c>
      <c r="B7" s="35" t="s">
        <v>7</v>
      </c>
      <c r="C7" s="30" t="s">
        <v>2</v>
      </c>
      <c r="D7" s="30">
        <v>1000</v>
      </c>
      <c r="E7" s="30">
        <v>1.9E-2</v>
      </c>
      <c r="F7" s="32">
        <v>5</v>
      </c>
      <c r="G7" s="32">
        <f t="shared" si="0"/>
        <v>1.9949999999999999E-2</v>
      </c>
      <c r="H7" s="43">
        <f t="shared" si="1"/>
        <v>19.95</v>
      </c>
      <c r="I7" s="44">
        <f t="shared" si="2"/>
        <v>19</v>
      </c>
    </row>
    <row r="8" spans="1:12" x14ac:dyDescent="0.25">
      <c r="A8" s="30">
        <f t="shared" si="3"/>
        <v>5</v>
      </c>
      <c r="B8" s="35" t="s">
        <v>8</v>
      </c>
      <c r="C8" s="30" t="s">
        <v>2</v>
      </c>
      <c r="D8" s="30">
        <v>1000</v>
      </c>
      <c r="E8" s="47">
        <v>2.1000000000000001E-2</v>
      </c>
      <c r="F8" s="32">
        <v>5</v>
      </c>
      <c r="G8" s="32">
        <f t="shared" si="0"/>
        <v>2.2050000000000004E-2</v>
      </c>
      <c r="H8" s="43">
        <f t="shared" si="1"/>
        <v>22.050000000000004</v>
      </c>
      <c r="I8" s="44">
        <f t="shared" si="2"/>
        <v>21</v>
      </c>
    </row>
    <row r="9" spans="1:12" x14ac:dyDescent="0.25">
      <c r="A9" s="30">
        <f t="shared" si="3"/>
        <v>6</v>
      </c>
      <c r="B9" s="35" t="s">
        <v>9</v>
      </c>
      <c r="C9" s="30" t="s">
        <v>2</v>
      </c>
      <c r="D9" s="30">
        <v>1000</v>
      </c>
      <c r="E9" s="47">
        <v>2.8000000000000001E-2</v>
      </c>
      <c r="F9" s="32">
        <v>5</v>
      </c>
      <c r="G9" s="32">
        <f t="shared" si="0"/>
        <v>2.9400000000000003E-2</v>
      </c>
      <c r="H9" s="43">
        <f t="shared" si="1"/>
        <v>29.400000000000002</v>
      </c>
      <c r="I9" s="44">
        <f t="shared" si="2"/>
        <v>28</v>
      </c>
    </row>
    <row r="10" spans="1:12" x14ac:dyDescent="0.25">
      <c r="A10" s="30">
        <f t="shared" si="3"/>
        <v>7</v>
      </c>
      <c r="B10" s="35" t="s">
        <v>10</v>
      </c>
      <c r="C10" s="30" t="s">
        <v>2</v>
      </c>
      <c r="D10" s="30">
        <v>1000</v>
      </c>
      <c r="E10" s="47">
        <v>4.2000000000000003E-2</v>
      </c>
      <c r="F10" s="32">
        <v>5</v>
      </c>
      <c r="G10" s="32">
        <f t="shared" si="0"/>
        <v>4.4100000000000007E-2</v>
      </c>
      <c r="H10" s="43">
        <f t="shared" si="1"/>
        <v>44.100000000000009</v>
      </c>
      <c r="I10" s="44">
        <f t="shared" si="2"/>
        <v>42</v>
      </c>
    </row>
    <row r="11" spans="1:12" x14ac:dyDescent="0.25">
      <c r="A11" s="30">
        <f t="shared" si="3"/>
        <v>8</v>
      </c>
      <c r="B11" s="37" t="s">
        <v>40</v>
      </c>
      <c r="C11" s="30" t="s">
        <v>2</v>
      </c>
      <c r="D11" s="30">
        <v>100</v>
      </c>
      <c r="E11" s="47">
        <v>0.03</v>
      </c>
      <c r="F11" s="32">
        <v>5</v>
      </c>
      <c r="G11" s="32">
        <f t="shared" si="0"/>
        <v>3.15E-2</v>
      </c>
      <c r="H11" s="43">
        <f t="shared" si="1"/>
        <v>3.15</v>
      </c>
      <c r="I11" s="44">
        <f t="shared" si="2"/>
        <v>3</v>
      </c>
    </row>
    <row r="12" spans="1:12" x14ac:dyDescent="0.25">
      <c r="A12" s="30">
        <f t="shared" si="3"/>
        <v>9</v>
      </c>
      <c r="B12" s="10" t="s">
        <v>30</v>
      </c>
      <c r="C12" s="11" t="s">
        <v>2</v>
      </c>
      <c r="D12" s="30">
        <v>300</v>
      </c>
      <c r="E12" s="47">
        <v>0.26</v>
      </c>
      <c r="F12" s="32">
        <v>5</v>
      </c>
      <c r="G12" s="32">
        <f t="shared" si="0"/>
        <v>0.27300000000000002</v>
      </c>
      <c r="H12" s="43">
        <f t="shared" si="1"/>
        <v>81.900000000000006</v>
      </c>
      <c r="I12" s="44">
        <f t="shared" si="2"/>
        <v>78</v>
      </c>
    </row>
    <row r="13" spans="1:12" ht="30" x14ac:dyDescent="0.25">
      <c r="A13" s="30">
        <f t="shared" si="3"/>
        <v>10</v>
      </c>
      <c r="B13" s="12" t="s">
        <v>13</v>
      </c>
      <c r="C13" s="11" t="s">
        <v>2</v>
      </c>
      <c r="D13" s="30">
        <v>400</v>
      </c>
      <c r="E13" s="30">
        <v>0.08</v>
      </c>
      <c r="F13" s="32">
        <v>5</v>
      </c>
      <c r="G13" s="32">
        <f t="shared" si="0"/>
        <v>8.4000000000000005E-2</v>
      </c>
      <c r="H13" s="43">
        <f t="shared" si="1"/>
        <v>33.6</v>
      </c>
      <c r="I13" s="44">
        <f t="shared" si="2"/>
        <v>32</v>
      </c>
    </row>
    <row r="14" spans="1:12" x14ac:dyDescent="0.25">
      <c r="A14" s="30">
        <f t="shared" si="3"/>
        <v>11</v>
      </c>
      <c r="B14" s="12" t="s">
        <v>31</v>
      </c>
      <c r="C14" s="11" t="s">
        <v>2</v>
      </c>
      <c r="D14" s="30">
        <v>500</v>
      </c>
      <c r="E14" s="47">
        <v>8.4000000000000005E-2</v>
      </c>
      <c r="F14" s="32">
        <v>5</v>
      </c>
      <c r="G14" s="32">
        <f t="shared" si="0"/>
        <v>8.8200000000000014E-2</v>
      </c>
      <c r="H14" s="43">
        <f t="shared" si="1"/>
        <v>44.100000000000009</v>
      </c>
      <c r="I14" s="44">
        <f t="shared" si="2"/>
        <v>42</v>
      </c>
    </row>
    <row r="15" spans="1:12" x14ac:dyDescent="0.25">
      <c r="A15" s="30">
        <f t="shared" si="3"/>
        <v>12</v>
      </c>
      <c r="B15" s="10" t="s">
        <v>32</v>
      </c>
      <c r="C15" s="11" t="s">
        <v>2</v>
      </c>
      <c r="D15" s="30">
        <v>500</v>
      </c>
      <c r="E15" s="47">
        <v>7.0000000000000007E-2</v>
      </c>
      <c r="F15" s="32">
        <v>5</v>
      </c>
      <c r="G15" s="32">
        <f t="shared" si="0"/>
        <v>7.350000000000001E-2</v>
      </c>
      <c r="H15" s="43">
        <f t="shared" si="1"/>
        <v>36.750000000000007</v>
      </c>
      <c r="I15" s="44">
        <f t="shared" si="2"/>
        <v>35</v>
      </c>
    </row>
    <row r="16" spans="1:12" x14ac:dyDescent="0.25">
      <c r="A16" s="30">
        <f t="shared" si="3"/>
        <v>13</v>
      </c>
      <c r="B16" s="35" t="s">
        <v>3</v>
      </c>
      <c r="C16" s="30" t="s">
        <v>2</v>
      </c>
      <c r="D16" s="30"/>
      <c r="E16" s="30"/>
      <c r="F16" s="32"/>
      <c r="G16" s="32"/>
      <c r="H16" s="43"/>
      <c r="I16" s="44">
        <f t="shared" si="2"/>
        <v>0</v>
      </c>
    </row>
    <row r="17" spans="1:9" x14ac:dyDescent="0.25">
      <c r="A17" s="30">
        <f t="shared" si="3"/>
        <v>14</v>
      </c>
      <c r="B17" s="35" t="s">
        <v>4</v>
      </c>
      <c r="C17" s="39" t="s">
        <v>2</v>
      </c>
      <c r="D17" s="30">
        <v>300</v>
      </c>
      <c r="E17" s="30">
        <v>4.3999999999999997E-2</v>
      </c>
      <c r="F17" s="32">
        <v>5</v>
      </c>
      <c r="G17" s="32">
        <f t="shared" si="0"/>
        <v>4.6199999999999998E-2</v>
      </c>
      <c r="H17" s="43">
        <f t="shared" si="1"/>
        <v>13.86</v>
      </c>
      <c r="I17" s="44">
        <f t="shared" si="2"/>
        <v>13.2</v>
      </c>
    </row>
    <row r="18" spans="1:9" x14ac:dyDescent="0.25">
      <c r="A18" s="30">
        <f t="shared" si="3"/>
        <v>15</v>
      </c>
      <c r="B18" s="35" t="s">
        <v>35</v>
      </c>
      <c r="C18" s="39" t="s">
        <v>2</v>
      </c>
      <c r="D18" s="13">
        <v>120</v>
      </c>
      <c r="E18" s="30">
        <v>0.15</v>
      </c>
      <c r="F18" s="32">
        <v>5</v>
      </c>
      <c r="G18" s="32">
        <f t="shared" si="0"/>
        <v>0.1575</v>
      </c>
      <c r="H18" s="43">
        <f t="shared" si="1"/>
        <v>18.899999999999999</v>
      </c>
      <c r="I18" s="44">
        <f t="shared" si="2"/>
        <v>18</v>
      </c>
    </row>
    <row r="19" spans="1:9" x14ac:dyDescent="0.25">
      <c r="A19" s="30">
        <f t="shared" si="3"/>
        <v>16</v>
      </c>
      <c r="B19" s="35" t="s">
        <v>34</v>
      </c>
      <c r="C19" s="39" t="s">
        <v>2</v>
      </c>
      <c r="D19" s="13">
        <v>120</v>
      </c>
      <c r="E19" s="30">
        <v>0.11</v>
      </c>
      <c r="F19" s="32">
        <v>5</v>
      </c>
      <c r="G19" s="32">
        <f t="shared" si="0"/>
        <v>0.11550000000000001</v>
      </c>
      <c r="H19" s="43">
        <f t="shared" si="1"/>
        <v>13.860000000000001</v>
      </c>
      <c r="I19" s="44">
        <f t="shared" si="2"/>
        <v>13.2</v>
      </c>
    </row>
    <row r="20" spans="1:9" x14ac:dyDescent="0.25">
      <c r="A20" s="30">
        <f t="shared" si="3"/>
        <v>17</v>
      </c>
      <c r="B20" s="35" t="s">
        <v>36</v>
      </c>
      <c r="C20" s="39" t="s">
        <v>2</v>
      </c>
      <c r="D20" s="30"/>
      <c r="E20" s="30"/>
      <c r="F20" s="32"/>
      <c r="G20" s="32"/>
      <c r="H20" s="43"/>
      <c r="I20" s="44">
        <f t="shared" si="2"/>
        <v>0</v>
      </c>
    </row>
    <row r="21" spans="1:9" x14ac:dyDescent="0.25">
      <c r="A21" s="30">
        <f t="shared" si="3"/>
        <v>18</v>
      </c>
      <c r="B21" s="35" t="s">
        <v>5</v>
      </c>
      <c r="C21" s="39" t="s">
        <v>6</v>
      </c>
      <c r="D21" s="30"/>
      <c r="E21" s="30"/>
      <c r="F21" s="32"/>
      <c r="G21" s="32"/>
      <c r="H21" s="43"/>
      <c r="I21" s="44">
        <f t="shared" si="2"/>
        <v>0</v>
      </c>
    </row>
    <row r="22" spans="1:9" x14ac:dyDescent="0.25">
      <c r="A22" s="30">
        <f t="shared" si="3"/>
        <v>19</v>
      </c>
      <c r="B22" s="35" t="s">
        <v>78</v>
      </c>
      <c r="C22" s="39" t="s">
        <v>2</v>
      </c>
      <c r="D22" s="30"/>
      <c r="E22" s="30"/>
      <c r="F22" s="32"/>
      <c r="G22" s="32"/>
      <c r="H22" s="43"/>
      <c r="I22" s="44">
        <f t="shared" si="2"/>
        <v>0</v>
      </c>
    </row>
    <row r="23" spans="1:9" x14ac:dyDescent="0.25">
      <c r="A23" s="30">
        <f t="shared" si="3"/>
        <v>20</v>
      </c>
      <c r="B23" s="35" t="s">
        <v>11</v>
      </c>
      <c r="C23" s="39" t="s">
        <v>2</v>
      </c>
      <c r="D23" s="30"/>
      <c r="E23" s="30"/>
      <c r="F23" s="32"/>
      <c r="G23" s="32"/>
      <c r="H23" s="43"/>
      <c r="I23" s="44">
        <f t="shared" si="2"/>
        <v>0</v>
      </c>
    </row>
    <row r="24" spans="1:9" x14ac:dyDescent="0.25">
      <c r="A24" s="30">
        <f t="shared" si="3"/>
        <v>21</v>
      </c>
      <c r="B24" s="35" t="s">
        <v>12</v>
      </c>
      <c r="C24" s="39" t="s">
        <v>2</v>
      </c>
      <c r="D24" s="30"/>
      <c r="E24" s="30"/>
      <c r="F24" s="32"/>
      <c r="G24" s="32"/>
      <c r="H24" s="43"/>
      <c r="I24" s="44">
        <f t="shared" si="2"/>
        <v>0</v>
      </c>
    </row>
    <row r="25" spans="1:9" x14ac:dyDescent="0.25">
      <c r="A25" s="30">
        <f t="shared" si="3"/>
        <v>22</v>
      </c>
      <c r="B25" s="35" t="s">
        <v>66</v>
      </c>
      <c r="C25" s="39" t="s">
        <v>2</v>
      </c>
      <c r="D25" s="30">
        <v>200</v>
      </c>
      <c r="E25" s="30">
        <v>8.9999999999999993E-3</v>
      </c>
      <c r="F25" s="32">
        <v>5</v>
      </c>
      <c r="G25" s="32">
        <f t="shared" si="0"/>
        <v>9.4500000000000001E-3</v>
      </c>
      <c r="H25" s="43">
        <f t="shared" si="1"/>
        <v>1.8900000000000001</v>
      </c>
      <c r="I25" s="44">
        <f t="shared" si="2"/>
        <v>1.7999999999999998</v>
      </c>
    </row>
    <row r="26" spans="1:9" x14ac:dyDescent="0.25">
      <c r="A26" s="30">
        <f>A25+1</f>
        <v>23</v>
      </c>
      <c r="B26" s="35" t="s">
        <v>79</v>
      </c>
      <c r="C26" s="39" t="s">
        <v>2</v>
      </c>
      <c r="D26" s="30">
        <v>2000</v>
      </c>
      <c r="E26" s="30">
        <v>3.2000000000000001E-2</v>
      </c>
      <c r="F26" s="32">
        <v>5</v>
      </c>
      <c r="G26" s="32">
        <f t="shared" si="0"/>
        <v>3.3600000000000005E-2</v>
      </c>
      <c r="H26" s="43">
        <f t="shared" si="1"/>
        <v>67.2</v>
      </c>
      <c r="I26" s="44">
        <f t="shared" si="2"/>
        <v>64</v>
      </c>
    </row>
    <row r="27" spans="1:9" x14ac:dyDescent="0.25">
      <c r="A27" s="30">
        <f>A26+1</f>
        <v>24</v>
      </c>
      <c r="B27" s="35" t="s">
        <v>92</v>
      </c>
      <c r="C27" s="39" t="s">
        <v>14</v>
      </c>
      <c r="D27" s="30">
        <v>50</v>
      </c>
      <c r="E27" s="30">
        <v>0.82</v>
      </c>
      <c r="F27" s="32">
        <v>5</v>
      </c>
      <c r="G27" s="32">
        <f t="shared" si="0"/>
        <v>0.86099999999999999</v>
      </c>
      <c r="H27" s="43">
        <f t="shared" si="1"/>
        <v>43.05</v>
      </c>
      <c r="I27" s="44">
        <f t="shared" si="2"/>
        <v>41</v>
      </c>
    </row>
    <row r="28" spans="1:9" x14ac:dyDescent="0.25">
      <c r="A28" s="30">
        <f t="shared" si="3"/>
        <v>25</v>
      </c>
      <c r="B28" s="35" t="s">
        <v>44</v>
      </c>
      <c r="C28" s="39" t="s">
        <v>2</v>
      </c>
      <c r="D28" s="30">
        <v>200</v>
      </c>
      <c r="E28" s="30">
        <v>0.188</v>
      </c>
      <c r="F28" s="32">
        <v>5</v>
      </c>
      <c r="G28" s="32">
        <f t="shared" si="0"/>
        <v>0.19740000000000002</v>
      </c>
      <c r="H28" s="43">
        <f t="shared" si="1"/>
        <v>39.480000000000004</v>
      </c>
      <c r="I28" s="44">
        <f t="shared" si="2"/>
        <v>37.6</v>
      </c>
    </row>
    <row r="29" spans="1:9" x14ac:dyDescent="0.25">
      <c r="A29" s="30">
        <f t="shared" si="3"/>
        <v>26</v>
      </c>
      <c r="B29" s="35" t="s">
        <v>45</v>
      </c>
      <c r="C29" s="39" t="s">
        <v>2</v>
      </c>
      <c r="D29" s="30">
        <v>1600</v>
      </c>
      <c r="E29" s="30">
        <v>0.188</v>
      </c>
      <c r="F29" s="32">
        <v>5</v>
      </c>
      <c r="G29" s="32">
        <f t="shared" si="0"/>
        <v>0.19740000000000002</v>
      </c>
      <c r="H29" s="43">
        <f t="shared" si="1"/>
        <v>315.84000000000003</v>
      </c>
      <c r="I29" s="44">
        <f t="shared" si="2"/>
        <v>300.8</v>
      </c>
    </row>
    <row r="30" spans="1:9" x14ac:dyDescent="0.25">
      <c r="A30" s="30">
        <f t="shared" si="3"/>
        <v>27</v>
      </c>
      <c r="B30" s="35" t="s">
        <v>46</v>
      </c>
      <c r="C30" s="39" t="s">
        <v>2</v>
      </c>
      <c r="D30" s="30">
        <v>240</v>
      </c>
      <c r="E30" s="30">
        <v>0.188</v>
      </c>
      <c r="F30" s="32">
        <v>5</v>
      </c>
      <c r="G30" s="32">
        <f t="shared" si="0"/>
        <v>0.19740000000000002</v>
      </c>
      <c r="H30" s="43">
        <f t="shared" si="1"/>
        <v>47.376000000000005</v>
      </c>
      <c r="I30" s="44">
        <f t="shared" si="2"/>
        <v>45.12</v>
      </c>
    </row>
    <row r="31" spans="1:9" ht="101.25" customHeight="1" x14ac:dyDescent="0.25">
      <c r="A31" s="30">
        <f>A30+1</f>
        <v>28</v>
      </c>
      <c r="B31" s="14" t="s">
        <v>42</v>
      </c>
      <c r="C31" s="30" t="s">
        <v>6</v>
      </c>
      <c r="D31" s="30">
        <v>1000</v>
      </c>
      <c r="E31" s="30">
        <v>3.5999999999999997E-2</v>
      </c>
      <c r="F31" s="32">
        <v>5</v>
      </c>
      <c r="G31" s="32">
        <f t="shared" si="0"/>
        <v>3.78E-2</v>
      </c>
      <c r="H31" s="43">
        <f t="shared" si="1"/>
        <v>37.799999999999997</v>
      </c>
      <c r="I31" s="44">
        <f t="shared" si="2"/>
        <v>36</v>
      </c>
    </row>
    <row r="32" spans="1:9" x14ac:dyDescent="0.25">
      <c r="A32" s="30">
        <f t="shared" si="3"/>
        <v>29</v>
      </c>
      <c r="B32" s="28" t="s">
        <v>15</v>
      </c>
      <c r="C32" s="30" t="s">
        <v>2</v>
      </c>
      <c r="D32" s="30">
        <v>60</v>
      </c>
      <c r="E32" s="30">
        <v>0.85</v>
      </c>
      <c r="F32" s="32">
        <v>21</v>
      </c>
      <c r="G32" s="32">
        <f>E32*1.21</f>
        <v>1.0285</v>
      </c>
      <c r="H32" s="43">
        <f t="shared" si="1"/>
        <v>61.71</v>
      </c>
      <c r="I32" s="44">
        <f t="shared" si="2"/>
        <v>51</v>
      </c>
    </row>
    <row r="33" spans="1:9" x14ac:dyDescent="0.25">
      <c r="A33" s="30">
        <f t="shared" si="3"/>
        <v>30</v>
      </c>
      <c r="B33" s="28" t="s">
        <v>60</v>
      </c>
      <c r="C33" s="15" t="s">
        <v>2</v>
      </c>
      <c r="D33" s="30">
        <v>10</v>
      </c>
      <c r="E33" s="30">
        <v>0.06</v>
      </c>
      <c r="F33" s="32">
        <v>5</v>
      </c>
      <c r="G33" s="32">
        <f t="shared" si="0"/>
        <v>6.3E-2</v>
      </c>
      <c r="H33" s="43">
        <f t="shared" si="1"/>
        <v>0.63</v>
      </c>
      <c r="I33" s="44">
        <f t="shared" si="2"/>
        <v>0.6</v>
      </c>
    </row>
    <row r="34" spans="1:9" x14ac:dyDescent="0.25">
      <c r="A34" s="30">
        <f t="shared" si="3"/>
        <v>31</v>
      </c>
      <c r="B34" s="28" t="s">
        <v>61</v>
      </c>
      <c r="C34" s="15" t="s">
        <v>2</v>
      </c>
      <c r="D34" s="30">
        <v>10</v>
      </c>
      <c r="E34" s="30">
        <v>7.0000000000000007E-2</v>
      </c>
      <c r="F34" s="32">
        <v>5</v>
      </c>
      <c r="G34" s="32">
        <f t="shared" si="0"/>
        <v>7.350000000000001E-2</v>
      </c>
      <c r="H34" s="43">
        <f t="shared" si="1"/>
        <v>0.7350000000000001</v>
      </c>
      <c r="I34" s="44">
        <f t="shared" si="2"/>
        <v>0.70000000000000007</v>
      </c>
    </row>
    <row r="35" spans="1:9" x14ac:dyDescent="0.25">
      <c r="A35" s="30">
        <f t="shared" si="3"/>
        <v>32</v>
      </c>
      <c r="B35" s="28" t="s">
        <v>62</v>
      </c>
      <c r="C35" s="15" t="s">
        <v>2</v>
      </c>
      <c r="D35" s="30">
        <v>10</v>
      </c>
      <c r="E35" s="30">
        <v>7.0000000000000007E-2</v>
      </c>
      <c r="F35" s="32">
        <v>5</v>
      </c>
      <c r="G35" s="32">
        <f t="shared" si="0"/>
        <v>7.350000000000001E-2</v>
      </c>
      <c r="H35" s="43">
        <f t="shared" si="1"/>
        <v>0.7350000000000001</v>
      </c>
      <c r="I35" s="44">
        <f t="shared" si="2"/>
        <v>0.70000000000000007</v>
      </c>
    </row>
    <row r="36" spans="1:9" x14ac:dyDescent="0.25">
      <c r="A36" s="30">
        <f t="shared" si="3"/>
        <v>33</v>
      </c>
      <c r="B36" s="28" t="s">
        <v>63</v>
      </c>
      <c r="C36" s="15" t="s">
        <v>2</v>
      </c>
      <c r="D36" s="30">
        <v>1000</v>
      </c>
      <c r="E36" s="30">
        <v>8.0000000000000002E-3</v>
      </c>
      <c r="F36" s="32">
        <v>5</v>
      </c>
      <c r="G36" s="32">
        <f t="shared" si="0"/>
        <v>8.4000000000000012E-3</v>
      </c>
      <c r="H36" s="43">
        <f t="shared" si="1"/>
        <v>8.4</v>
      </c>
      <c r="I36" s="44">
        <f t="shared" si="2"/>
        <v>8</v>
      </c>
    </row>
    <row r="37" spans="1:9" x14ac:dyDescent="0.25">
      <c r="A37" s="40"/>
      <c r="F37" s="41"/>
      <c r="G37" s="1" t="s">
        <v>88</v>
      </c>
      <c r="H37" s="48">
        <f>SUM(H4:H36)</f>
        <v>1095.6659999999999</v>
      </c>
      <c r="I37" s="44">
        <f>SUM(I4:I36)</f>
        <v>1035.7200000000003</v>
      </c>
    </row>
    <row r="38" spans="1:9" x14ac:dyDescent="0.25">
      <c r="A38" s="42"/>
    </row>
    <row r="39" spans="1:9" ht="45.75" customHeight="1" x14ac:dyDescent="0.25">
      <c r="A39" s="28">
        <v>2</v>
      </c>
      <c r="B39" s="25" t="s">
        <v>71</v>
      </c>
      <c r="C39" s="25"/>
      <c r="D39" s="6" t="s">
        <v>28</v>
      </c>
    </row>
    <row r="40" spans="1:9" ht="45" x14ac:dyDescent="0.25">
      <c r="A40" s="28"/>
      <c r="B40" s="16"/>
      <c r="C40" s="5" t="s">
        <v>0</v>
      </c>
      <c r="D40" s="30" t="s">
        <v>27</v>
      </c>
      <c r="E40" s="31" t="s">
        <v>80</v>
      </c>
      <c r="F40" s="28" t="s">
        <v>81</v>
      </c>
      <c r="G40" s="32" t="s">
        <v>82</v>
      </c>
      <c r="H40" s="31" t="s">
        <v>83</v>
      </c>
    </row>
    <row r="41" spans="1:9" x14ac:dyDescent="0.25">
      <c r="A41" s="28">
        <v>1</v>
      </c>
      <c r="B41" s="35" t="s">
        <v>26</v>
      </c>
      <c r="C41" s="30" t="s">
        <v>6</v>
      </c>
      <c r="D41" s="30"/>
      <c r="E41" s="30"/>
      <c r="F41" s="32"/>
      <c r="G41" s="30"/>
      <c r="H41" s="28"/>
    </row>
    <row r="42" spans="1:9" x14ac:dyDescent="0.25">
      <c r="A42" s="28">
        <f>A41+1</f>
        <v>2</v>
      </c>
      <c r="B42" s="35" t="s">
        <v>25</v>
      </c>
      <c r="C42" s="30" t="s">
        <v>6</v>
      </c>
      <c r="D42" s="30"/>
      <c r="E42" s="30"/>
      <c r="F42" s="32"/>
      <c r="G42" s="30"/>
      <c r="H42" s="28"/>
    </row>
    <row r="43" spans="1:9" x14ac:dyDescent="0.25">
      <c r="A43" s="28">
        <f t="shared" ref="A43:A64" si="4">A42+1</f>
        <v>3</v>
      </c>
      <c r="B43" s="35" t="s">
        <v>16</v>
      </c>
      <c r="C43" s="30" t="s">
        <v>6</v>
      </c>
      <c r="D43" s="30"/>
      <c r="E43" s="30"/>
      <c r="F43" s="32"/>
      <c r="G43" s="30"/>
      <c r="H43" s="28"/>
    </row>
    <row r="44" spans="1:9" x14ac:dyDescent="0.25">
      <c r="A44" s="28">
        <f t="shared" si="4"/>
        <v>4</v>
      </c>
      <c r="B44" s="35" t="s">
        <v>17</v>
      </c>
      <c r="C44" s="30" t="s">
        <v>6</v>
      </c>
      <c r="D44" s="30"/>
      <c r="E44" s="30"/>
      <c r="F44" s="32"/>
      <c r="G44" s="30"/>
      <c r="H44" s="28"/>
    </row>
    <row r="45" spans="1:9" x14ac:dyDescent="0.25">
      <c r="A45" s="28">
        <f t="shared" si="4"/>
        <v>5</v>
      </c>
      <c r="B45" s="35" t="s">
        <v>18</v>
      </c>
      <c r="C45" s="30" t="s">
        <v>6</v>
      </c>
      <c r="D45" s="30"/>
      <c r="E45" s="30"/>
      <c r="F45" s="32"/>
      <c r="G45" s="30"/>
      <c r="H45" s="28"/>
    </row>
    <row r="46" spans="1:9" x14ac:dyDescent="0.25">
      <c r="A46" s="28">
        <f t="shared" si="4"/>
        <v>6</v>
      </c>
      <c r="B46" s="35" t="s">
        <v>19</v>
      </c>
      <c r="C46" s="30" t="s">
        <v>6</v>
      </c>
      <c r="D46" s="30">
        <v>600</v>
      </c>
      <c r="E46" s="30">
        <v>7.3999999999999996E-2</v>
      </c>
      <c r="F46" s="32">
        <v>5</v>
      </c>
      <c r="G46" s="32">
        <f t="shared" ref="G46" si="5">E46*1.05</f>
        <v>7.7700000000000005E-2</v>
      </c>
      <c r="H46" s="43">
        <f t="shared" ref="H46" si="6">G46*D46</f>
        <v>46.620000000000005</v>
      </c>
      <c r="I46" s="44">
        <f t="shared" ref="I46" si="7">D46*E46</f>
        <v>44.4</v>
      </c>
    </row>
    <row r="47" spans="1:9" x14ac:dyDescent="0.25">
      <c r="A47" s="28">
        <f t="shared" si="4"/>
        <v>7</v>
      </c>
      <c r="B47" s="35" t="s">
        <v>37</v>
      </c>
      <c r="C47" s="30" t="s">
        <v>6</v>
      </c>
      <c r="D47" s="30">
        <v>1200</v>
      </c>
      <c r="E47" s="30">
        <v>0.128</v>
      </c>
      <c r="F47" s="32">
        <v>5</v>
      </c>
      <c r="G47" s="32">
        <f t="shared" ref="G47:G64" si="8">E47*1.05</f>
        <v>0.13440000000000002</v>
      </c>
      <c r="H47" s="43">
        <f t="shared" ref="H47:H64" si="9">G47*D47</f>
        <v>161.28000000000003</v>
      </c>
      <c r="I47" s="44">
        <f t="shared" ref="I47:I64" si="10">D47*E47</f>
        <v>153.6</v>
      </c>
    </row>
    <row r="48" spans="1:9" ht="19.5" customHeight="1" x14ac:dyDescent="0.25">
      <c r="A48" s="28">
        <f t="shared" si="4"/>
        <v>8</v>
      </c>
      <c r="B48" s="17" t="s">
        <v>20</v>
      </c>
      <c r="C48" s="30" t="s">
        <v>6</v>
      </c>
      <c r="D48" s="30"/>
      <c r="E48" s="30"/>
      <c r="F48" s="32"/>
      <c r="G48" s="32"/>
      <c r="H48" s="43"/>
      <c r="I48" s="44"/>
    </row>
    <row r="49" spans="1:9" ht="30" x14ac:dyDescent="0.25">
      <c r="A49" s="28">
        <f t="shared" si="4"/>
        <v>9</v>
      </c>
      <c r="B49" s="17" t="s">
        <v>21</v>
      </c>
      <c r="C49" s="30" t="s">
        <v>6</v>
      </c>
      <c r="D49" s="30"/>
      <c r="E49" s="30"/>
      <c r="F49" s="32"/>
      <c r="G49" s="32"/>
      <c r="H49" s="43"/>
      <c r="I49" s="44"/>
    </row>
    <row r="50" spans="1:9" ht="42.75" customHeight="1" x14ac:dyDescent="0.25">
      <c r="A50" s="28">
        <f t="shared" si="4"/>
        <v>10</v>
      </c>
      <c r="B50" s="17" t="s">
        <v>22</v>
      </c>
      <c r="C50" s="30" t="s">
        <v>6</v>
      </c>
      <c r="D50" s="30"/>
      <c r="E50" s="30"/>
      <c r="F50" s="32"/>
      <c r="G50" s="32"/>
      <c r="H50" s="43"/>
      <c r="I50" s="44"/>
    </row>
    <row r="51" spans="1:9" ht="14.25" customHeight="1" x14ac:dyDescent="0.25">
      <c r="A51" s="28">
        <f t="shared" si="4"/>
        <v>11</v>
      </c>
      <c r="B51" s="18" t="s">
        <v>43</v>
      </c>
      <c r="C51" s="30" t="s">
        <v>6</v>
      </c>
      <c r="D51" s="30">
        <v>8000</v>
      </c>
      <c r="E51" s="30">
        <v>1.1599999999999999E-2</v>
      </c>
      <c r="F51" s="32">
        <v>5</v>
      </c>
      <c r="G51" s="32">
        <f t="shared" si="8"/>
        <v>1.218E-2</v>
      </c>
      <c r="H51" s="43">
        <f t="shared" si="9"/>
        <v>97.44</v>
      </c>
      <c r="I51" s="44">
        <f t="shared" si="10"/>
        <v>92.8</v>
      </c>
    </row>
    <row r="52" spans="1:9" x14ac:dyDescent="0.25">
      <c r="A52" s="28">
        <f t="shared" si="4"/>
        <v>12</v>
      </c>
      <c r="B52" s="35" t="s">
        <v>23</v>
      </c>
      <c r="C52" s="30" t="s">
        <v>6</v>
      </c>
      <c r="D52" s="30">
        <v>20</v>
      </c>
      <c r="E52" s="30">
        <v>0.28000000000000003</v>
      </c>
      <c r="F52" s="32">
        <v>5</v>
      </c>
      <c r="G52" s="32">
        <f t="shared" si="8"/>
        <v>0.29400000000000004</v>
      </c>
      <c r="H52" s="43">
        <f t="shared" si="9"/>
        <v>5.8800000000000008</v>
      </c>
      <c r="I52" s="44">
        <f t="shared" si="10"/>
        <v>5.6000000000000005</v>
      </c>
    </row>
    <row r="53" spans="1:9" x14ac:dyDescent="0.25">
      <c r="A53" s="28">
        <f t="shared" si="4"/>
        <v>13</v>
      </c>
      <c r="B53" s="35" t="s">
        <v>24</v>
      </c>
      <c r="C53" s="30" t="s">
        <v>6</v>
      </c>
      <c r="D53" s="30">
        <v>15</v>
      </c>
      <c r="E53" s="30">
        <v>0.36</v>
      </c>
      <c r="F53" s="32">
        <v>5</v>
      </c>
      <c r="G53" s="32">
        <f t="shared" si="8"/>
        <v>0.378</v>
      </c>
      <c r="H53" s="43">
        <f t="shared" si="9"/>
        <v>5.67</v>
      </c>
      <c r="I53" s="44">
        <f t="shared" si="10"/>
        <v>5.3999999999999995</v>
      </c>
    </row>
    <row r="54" spans="1:9" x14ac:dyDescent="0.25">
      <c r="A54" s="28">
        <f t="shared" si="4"/>
        <v>14</v>
      </c>
      <c r="B54" s="28" t="s">
        <v>47</v>
      </c>
      <c r="C54" s="30" t="s">
        <v>2</v>
      </c>
      <c r="D54" s="30">
        <v>10</v>
      </c>
      <c r="E54" s="30">
        <v>1.1000000000000001</v>
      </c>
      <c r="F54" s="32">
        <v>5</v>
      </c>
      <c r="G54" s="32">
        <f t="shared" si="8"/>
        <v>1.1550000000000002</v>
      </c>
      <c r="H54" s="43">
        <f t="shared" si="9"/>
        <v>11.550000000000002</v>
      </c>
      <c r="I54" s="44">
        <f t="shared" si="10"/>
        <v>11</v>
      </c>
    </row>
    <row r="55" spans="1:9" x14ac:dyDescent="0.25">
      <c r="A55" s="28">
        <f t="shared" si="4"/>
        <v>15</v>
      </c>
      <c r="B55" s="28" t="s">
        <v>54</v>
      </c>
      <c r="C55" s="30" t="s">
        <v>41</v>
      </c>
      <c r="D55" s="30">
        <v>50</v>
      </c>
      <c r="E55" s="30">
        <v>3.72</v>
      </c>
      <c r="F55" s="32">
        <v>5</v>
      </c>
      <c r="G55" s="32">
        <f t="shared" si="8"/>
        <v>3.9060000000000006</v>
      </c>
      <c r="H55" s="43">
        <f t="shared" si="9"/>
        <v>195.30000000000004</v>
      </c>
      <c r="I55" s="44">
        <f t="shared" si="10"/>
        <v>186</v>
      </c>
    </row>
    <row r="56" spans="1:9" x14ac:dyDescent="0.25">
      <c r="A56" s="28">
        <f t="shared" si="4"/>
        <v>16</v>
      </c>
      <c r="B56" s="28" t="s">
        <v>55</v>
      </c>
      <c r="C56" s="30" t="s">
        <v>41</v>
      </c>
      <c r="D56" s="30">
        <v>50</v>
      </c>
      <c r="E56" s="30">
        <v>3.8</v>
      </c>
      <c r="F56" s="32">
        <v>5</v>
      </c>
      <c r="G56" s="32">
        <f t="shared" si="8"/>
        <v>3.9899999999999998</v>
      </c>
      <c r="H56" s="43">
        <f t="shared" si="9"/>
        <v>199.5</v>
      </c>
      <c r="I56" s="44">
        <f t="shared" si="10"/>
        <v>190</v>
      </c>
    </row>
    <row r="57" spans="1:9" x14ac:dyDescent="0.25">
      <c r="A57" s="28">
        <f t="shared" si="4"/>
        <v>17</v>
      </c>
      <c r="B57" s="28" t="s">
        <v>56</v>
      </c>
      <c r="C57" s="30" t="s">
        <v>57</v>
      </c>
      <c r="D57" s="30">
        <v>600</v>
      </c>
      <c r="E57" s="30">
        <v>0.13800000000000001</v>
      </c>
      <c r="F57" s="32">
        <v>5</v>
      </c>
      <c r="G57" s="32">
        <f t="shared" si="8"/>
        <v>0.14490000000000003</v>
      </c>
      <c r="H57" s="43">
        <f t="shared" si="9"/>
        <v>86.940000000000012</v>
      </c>
      <c r="I57" s="44">
        <f t="shared" si="10"/>
        <v>82.800000000000011</v>
      </c>
    </row>
    <row r="58" spans="1:9" x14ac:dyDescent="0.25">
      <c r="A58" s="28">
        <f t="shared" si="4"/>
        <v>18</v>
      </c>
      <c r="B58" s="28" t="s">
        <v>58</v>
      </c>
      <c r="C58" s="30" t="s">
        <v>2</v>
      </c>
      <c r="D58" s="30">
        <v>300</v>
      </c>
      <c r="E58" s="30">
        <v>0.09</v>
      </c>
      <c r="F58" s="32">
        <v>5</v>
      </c>
      <c r="G58" s="32">
        <f t="shared" si="8"/>
        <v>9.4500000000000001E-2</v>
      </c>
      <c r="H58" s="43">
        <f t="shared" si="9"/>
        <v>28.35</v>
      </c>
      <c r="I58" s="44">
        <f t="shared" si="10"/>
        <v>27</v>
      </c>
    </row>
    <row r="59" spans="1:9" x14ac:dyDescent="0.25">
      <c r="A59" s="28">
        <f t="shared" si="4"/>
        <v>19</v>
      </c>
      <c r="B59" s="28" t="s">
        <v>59</v>
      </c>
      <c r="C59" s="30" t="s">
        <v>41</v>
      </c>
      <c r="D59" s="30">
        <v>60</v>
      </c>
      <c r="E59" s="30">
        <v>4.12</v>
      </c>
      <c r="F59" s="32">
        <v>5</v>
      </c>
      <c r="G59" s="32">
        <f t="shared" si="8"/>
        <v>4.3260000000000005</v>
      </c>
      <c r="H59" s="43">
        <f t="shared" si="9"/>
        <v>259.56000000000006</v>
      </c>
      <c r="I59" s="44">
        <f t="shared" si="10"/>
        <v>247.20000000000002</v>
      </c>
    </row>
    <row r="60" spans="1:9" x14ac:dyDescent="0.25">
      <c r="A60" s="28">
        <f t="shared" si="4"/>
        <v>20</v>
      </c>
      <c r="B60" s="28" t="s">
        <v>64</v>
      </c>
      <c r="C60" s="30" t="s">
        <v>6</v>
      </c>
      <c r="D60" s="30">
        <v>600</v>
      </c>
      <c r="E60" s="30">
        <v>0.72</v>
      </c>
      <c r="F60" s="32">
        <v>5</v>
      </c>
      <c r="G60" s="32">
        <f t="shared" si="8"/>
        <v>0.75600000000000001</v>
      </c>
      <c r="H60" s="43">
        <f t="shared" si="9"/>
        <v>453.6</v>
      </c>
      <c r="I60" s="44">
        <f t="shared" si="10"/>
        <v>432</v>
      </c>
    </row>
    <row r="61" spans="1:9" x14ac:dyDescent="0.25">
      <c r="A61" s="28">
        <f t="shared" si="4"/>
        <v>21</v>
      </c>
      <c r="B61" s="28" t="s">
        <v>65</v>
      </c>
      <c r="C61" s="30" t="s">
        <v>6</v>
      </c>
      <c r="D61" s="30">
        <v>100</v>
      </c>
      <c r="E61" s="30">
        <v>1.34</v>
      </c>
      <c r="F61" s="32">
        <v>5</v>
      </c>
      <c r="G61" s="32">
        <f t="shared" si="8"/>
        <v>1.4070000000000003</v>
      </c>
      <c r="H61" s="43">
        <f t="shared" si="9"/>
        <v>140.70000000000002</v>
      </c>
      <c r="I61" s="44">
        <f t="shared" si="10"/>
        <v>134</v>
      </c>
    </row>
    <row r="62" spans="1:9" x14ac:dyDescent="0.25">
      <c r="A62" s="28">
        <f t="shared" si="4"/>
        <v>22</v>
      </c>
      <c r="B62" s="35" t="s">
        <v>89</v>
      </c>
      <c r="C62" s="30" t="s">
        <v>90</v>
      </c>
      <c r="D62" s="30"/>
      <c r="E62" s="30"/>
      <c r="F62" s="32"/>
      <c r="G62" s="32"/>
      <c r="H62" s="43"/>
      <c r="I62" s="44"/>
    </row>
    <row r="63" spans="1:9" x14ac:dyDescent="0.25">
      <c r="A63" s="28">
        <f t="shared" si="4"/>
        <v>23</v>
      </c>
      <c r="B63" s="35" t="s">
        <v>91</v>
      </c>
      <c r="C63" s="30" t="s">
        <v>90</v>
      </c>
      <c r="D63" s="30"/>
      <c r="E63" s="30"/>
      <c r="F63" s="32"/>
      <c r="G63" s="32"/>
      <c r="H63" s="43"/>
      <c r="I63" s="44"/>
    </row>
    <row r="64" spans="1:9" x14ac:dyDescent="0.25">
      <c r="A64" s="28">
        <f t="shared" si="4"/>
        <v>24</v>
      </c>
      <c r="B64" s="28" t="s">
        <v>67</v>
      </c>
      <c r="C64" s="30" t="s">
        <v>2</v>
      </c>
      <c r="D64" s="30">
        <v>600</v>
      </c>
      <c r="E64" s="30">
        <v>5.1999999999999998E-2</v>
      </c>
      <c r="F64" s="32">
        <v>5</v>
      </c>
      <c r="G64" s="32">
        <f t="shared" si="8"/>
        <v>5.4600000000000003E-2</v>
      </c>
      <c r="H64" s="43">
        <f t="shared" si="9"/>
        <v>32.760000000000005</v>
      </c>
      <c r="I64" s="44">
        <f t="shared" si="10"/>
        <v>31.2</v>
      </c>
    </row>
    <row r="65" spans="1:9" x14ac:dyDescent="0.25">
      <c r="C65" s="36"/>
      <c r="D65" s="36"/>
      <c r="E65" s="36"/>
      <c r="F65" s="44"/>
      <c r="G65" s="30" t="s">
        <v>88</v>
      </c>
      <c r="H65" s="48">
        <f>SUM(H46:H64)</f>
        <v>1725.15</v>
      </c>
      <c r="I65" s="49">
        <f>SUM(I46:I64)</f>
        <v>1643</v>
      </c>
    </row>
    <row r="66" spans="1:9" ht="42.75" customHeight="1" x14ac:dyDescent="0.25">
      <c r="G66" s="27"/>
    </row>
    <row r="67" spans="1:9" ht="40.5" customHeight="1" x14ac:dyDescent="0.25">
      <c r="B67" t="s">
        <v>72</v>
      </c>
      <c r="D67" s="6" t="s">
        <v>28</v>
      </c>
    </row>
    <row r="68" spans="1:9" ht="29.25" customHeight="1" x14ac:dyDescent="0.25">
      <c r="A68" s="38">
        <v>3</v>
      </c>
      <c r="B68" s="26" t="s">
        <v>69</v>
      </c>
      <c r="C68" s="28"/>
      <c r="D68" s="30" t="s">
        <v>27</v>
      </c>
      <c r="E68" s="31" t="s">
        <v>80</v>
      </c>
      <c r="F68" s="28" t="s">
        <v>81</v>
      </c>
      <c r="G68" s="32" t="s">
        <v>82</v>
      </c>
      <c r="H68" s="31" t="s">
        <v>83</v>
      </c>
    </row>
    <row r="69" spans="1:9" ht="180" x14ac:dyDescent="0.25">
      <c r="A69" s="38">
        <v>1</v>
      </c>
      <c r="B69" s="19" t="s">
        <v>84</v>
      </c>
      <c r="C69" s="38" t="s">
        <v>1</v>
      </c>
      <c r="D69" s="30">
        <v>100</v>
      </c>
      <c r="E69" s="38">
        <v>0.25</v>
      </c>
      <c r="F69" s="32">
        <v>5</v>
      </c>
      <c r="G69" s="38">
        <f>E69*1.05</f>
        <v>0.26250000000000001</v>
      </c>
      <c r="H69" s="30">
        <f>G69*D69</f>
        <v>26.25</v>
      </c>
      <c r="I69" s="36">
        <f>D69*E69</f>
        <v>25</v>
      </c>
    </row>
    <row r="70" spans="1:9" ht="183" customHeight="1" x14ac:dyDescent="0.25">
      <c r="A70" s="30">
        <f>A69+1</f>
        <v>2</v>
      </c>
      <c r="B70" s="20" t="s">
        <v>85</v>
      </c>
      <c r="C70" s="39" t="s">
        <v>1</v>
      </c>
      <c r="D70" s="30"/>
      <c r="E70" s="30"/>
      <c r="F70" s="32"/>
      <c r="G70" s="38"/>
      <c r="H70" s="30"/>
      <c r="I70" s="36"/>
    </row>
    <row r="71" spans="1:9" ht="29.25" customHeight="1" x14ac:dyDescent="0.25">
      <c r="A71" s="30">
        <f t="shared" ref="A71:A75" si="11">A70+1</f>
        <v>3</v>
      </c>
      <c r="B71" s="31" t="s">
        <v>48</v>
      </c>
      <c r="C71" s="34" t="s">
        <v>2</v>
      </c>
      <c r="D71" s="30"/>
      <c r="E71" s="30"/>
      <c r="F71" s="32"/>
      <c r="G71" s="30"/>
      <c r="H71" s="30"/>
      <c r="I71" s="36"/>
    </row>
    <row r="72" spans="1:9" ht="33" customHeight="1" x14ac:dyDescent="0.25">
      <c r="A72" s="30">
        <f t="shared" si="11"/>
        <v>4</v>
      </c>
      <c r="B72" s="31" t="s">
        <v>49</v>
      </c>
      <c r="C72" s="34" t="s">
        <v>2</v>
      </c>
      <c r="D72" s="30">
        <v>20</v>
      </c>
      <c r="E72" s="30">
        <v>0.42</v>
      </c>
      <c r="F72" s="32">
        <v>21</v>
      </c>
      <c r="G72" s="30">
        <f>E72*1.21</f>
        <v>0.50819999999999999</v>
      </c>
      <c r="H72" s="30">
        <f t="shared" ref="H72:H75" si="12">G72*D72</f>
        <v>10.164</v>
      </c>
      <c r="I72" s="36">
        <f t="shared" ref="I72:I75" si="13">D72*E72</f>
        <v>8.4</v>
      </c>
    </row>
    <row r="73" spans="1:9" ht="30" customHeight="1" x14ac:dyDescent="0.25">
      <c r="A73" s="30">
        <f t="shared" si="11"/>
        <v>5</v>
      </c>
      <c r="B73" s="31" t="s">
        <v>50</v>
      </c>
      <c r="C73" s="34" t="s">
        <v>2</v>
      </c>
      <c r="D73" s="30"/>
      <c r="E73" s="30"/>
      <c r="F73" s="32"/>
      <c r="G73" s="30"/>
      <c r="H73" s="30"/>
      <c r="I73" s="36"/>
    </row>
    <row r="74" spans="1:9" ht="30" customHeight="1" x14ac:dyDescent="0.25">
      <c r="A74" s="30">
        <f t="shared" si="11"/>
        <v>6</v>
      </c>
      <c r="B74" s="31" t="s">
        <v>52</v>
      </c>
      <c r="C74" s="30" t="s">
        <v>2</v>
      </c>
      <c r="D74" s="30">
        <v>80</v>
      </c>
      <c r="E74" s="30">
        <v>1</v>
      </c>
      <c r="F74" s="32">
        <v>21</v>
      </c>
      <c r="G74" s="30">
        <f t="shared" ref="G74:G75" si="14">E74*1.21</f>
        <v>1.21</v>
      </c>
      <c r="H74" s="30">
        <f t="shared" si="12"/>
        <v>96.8</v>
      </c>
      <c r="I74" s="36">
        <f t="shared" si="13"/>
        <v>80</v>
      </c>
    </row>
    <row r="75" spans="1:9" ht="30" x14ac:dyDescent="0.25">
      <c r="A75" s="30">
        <f t="shared" si="11"/>
        <v>7</v>
      </c>
      <c r="B75" s="31" t="s">
        <v>51</v>
      </c>
      <c r="C75" s="28"/>
      <c r="D75" s="30">
        <v>140</v>
      </c>
      <c r="E75" s="30">
        <v>1.34</v>
      </c>
      <c r="F75" s="32">
        <v>21</v>
      </c>
      <c r="G75" s="30">
        <f t="shared" si="14"/>
        <v>1.6214</v>
      </c>
      <c r="H75" s="30">
        <f t="shared" si="12"/>
        <v>226.99599999999998</v>
      </c>
      <c r="I75" s="36">
        <f t="shared" si="13"/>
        <v>187.60000000000002</v>
      </c>
    </row>
    <row r="76" spans="1:9" ht="20.25" customHeight="1" x14ac:dyDescent="0.25">
      <c r="A76" s="36"/>
      <c r="C76" s="36"/>
      <c r="D76" s="36"/>
      <c r="E76" s="36"/>
      <c r="F76" s="44"/>
      <c r="G76" s="1" t="s">
        <v>88</v>
      </c>
      <c r="H76" s="28">
        <f>SUM(H69:H75)</f>
        <v>360.21</v>
      </c>
      <c r="I76">
        <f>SUM(I69:I75)</f>
        <v>301</v>
      </c>
    </row>
    <row r="77" spans="1:9" ht="24.75" customHeight="1" x14ac:dyDescent="0.25">
      <c r="A77" s="36"/>
      <c r="B77" s="21"/>
      <c r="C77" s="36"/>
      <c r="D77" s="36"/>
      <c r="E77" s="36"/>
      <c r="F77" s="44"/>
      <c r="G77" s="36"/>
    </row>
    <row r="78" spans="1:9" ht="30" x14ac:dyDescent="0.25">
      <c r="D78" s="6" t="s">
        <v>28</v>
      </c>
    </row>
    <row r="79" spans="1:9" ht="45" x14ac:dyDescent="0.25">
      <c r="A79" s="28">
        <v>4</v>
      </c>
      <c r="B79" s="4" t="s">
        <v>70</v>
      </c>
      <c r="C79" s="28"/>
      <c r="D79" s="30" t="s">
        <v>27</v>
      </c>
      <c r="E79" s="31" t="s">
        <v>80</v>
      </c>
      <c r="F79" s="28" t="s">
        <v>81</v>
      </c>
      <c r="G79" s="32" t="s">
        <v>82</v>
      </c>
      <c r="H79" s="31" t="s">
        <v>83</v>
      </c>
    </row>
    <row r="80" spans="1:9" ht="135" x14ac:dyDescent="0.25">
      <c r="A80" s="30">
        <v>1</v>
      </c>
      <c r="B80" s="22" t="s">
        <v>53</v>
      </c>
      <c r="C80" s="22" t="s">
        <v>2</v>
      </c>
      <c r="D80" s="30">
        <v>60</v>
      </c>
      <c r="E80" s="38"/>
      <c r="F80" s="38"/>
      <c r="G80" s="50"/>
      <c r="H80" s="43"/>
      <c r="I80" s="44">
        <f>D80*E80</f>
        <v>0</v>
      </c>
    </row>
    <row r="81" spans="1:9" x14ac:dyDescent="0.25">
      <c r="A81" s="28"/>
      <c r="B81" s="52" t="s">
        <v>98</v>
      </c>
      <c r="C81" s="53"/>
      <c r="D81" s="53"/>
      <c r="E81" s="53"/>
      <c r="F81" s="54"/>
      <c r="G81" s="38"/>
      <c r="H81" s="43">
        <f>H80+H76+H65+H37</f>
        <v>3181.0259999999998</v>
      </c>
      <c r="I81" s="49">
        <f>I80+I76+I65+I37</f>
        <v>2979.7200000000003</v>
      </c>
    </row>
    <row r="82" spans="1:9" x14ac:dyDescent="0.25">
      <c r="A82" s="28"/>
      <c r="B82" s="52" t="s">
        <v>99</v>
      </c>
      <c r="C82" s="53"/>
      <c r="D82" s="53"/>
      <c r="E82" s="53"/>
      <c r="F82" s="54"/>
      <c r="G82" s="38"/>
      <c r="H82" s="43"/>
    </row>
    <row r="83" spans="1:9" x14ac:dyDescent="0.25">
      <c r="A83" s="28"/>
      <c r="B83" s="52" t="s">
        <v>100</v>
      </c>
      <c r="C83" s="53"/>
      <c r="D83" s="53"/>
      <c r="E83" s="53"/>
      <c r="F83" s="54"/>
      <c r="G83" s="38"/>
      <c r="H83" s="43"/>
    </row>
    <row r="84" spans="1:9" x14ac:dyDescent="0.25">
      <c r="B84" s="23"/>
      <c r="C84" s="23"/>
      <c r="D84" s="45"/>
      <c r="E84" s="45"/>
      <c r="F84" s="45"/>
      <c r="G84" s="45"/>
    </row>
    <row r="85" spans="1:9" ht="30" x14ac:dyDescent="0.25">
      <c r="B85" s="23" t="s">
        <v>77</v>
      </c>
      <c r="C85" s="23"/>
      <c r="D85" s="45"/>
      <c r="E85" s="45"/>
      <c r="F85" s="45"/>
      <c r="G85" s="45"/>
    </row>
    <row r="86" spans="1:9" x14ac:dyDescent="0.25">
      <c r="B86" s="23"/>
      <c r="C86" s="23"/>
      <c r="D86" s="45"/>
      <c r="E86" s="45"/>
      <c r="F86" s="45"/>
      <c r="G86" s="45"/>
    </row>
    <row r="88" spans="1:9" x14ac:dyDescent="0.25">
      <c r="B88" s="24" t="s">
        <v>73</v>
      </c>
    </row>
    <row r="89" spans="1:9" ht="45" x14ac:dyDescent="0.25">
      <c r="B89" s="46" t="s">
        <v>74</v>
      </c>
    </row>
    <row r="90" spans="1:9" ht="90" x14ac:dyDescent="0.25">
      <c r="B90" s="24" t="s">
        <v>86</v>
      </c>
    </row>
    <row r="91" spans="1:9" ht="60" x14ac:dyDescent="0.25">
      <c r="B91" s="24" t="s">
        <v>87</v>
      </c>
    </row>
    <row r="92" spans="1:9" x14ac:dyDescent="0.25">
      <c r="B92" s="46" t="s">
        <v>75</v>
      </c>
    </row>
    <row r="93" spans="1:9" x14ac:dyDescent="0.25">
      <c r="B93" s="45" t="s">
        <v>76</v>
      </c>
    </row>
    <row r="94" spans="1:9" x14ac:dyDescent="0.25">
      <c r="B94" s="45" t="s">
        <v>93</v>
      </c>
    </row>
    <row r="95" spans="1:9" x14ac:dyDescent="0.25">
      <c r="B95" s="45" t="s">
        <v>94</v>
      </c>
    </row>
    <row r="96" spans="1:9" ht="30" x14ac:dyDescent="0.25">
      <c r="B96" s="46" t="s">
        <v>95</v>
      </c>
    </row>
    <row r="98" spans="2:2" x14ac:dyDescent="0.25">
      <c r="B98" s="45" t="s">
        <v>96</v>
      </c>
    </row>
  </sheetData>
  <mergeCells count="4">
    <mergeCell ref="B1:G1"/>
    <mergeCell ref="B81:F81"/>
    <mergeCell ref="B82:F82"/>
    <mergeCell ref="B83:F83"/>
  </mergeCells>
  <pageMargins left="0.66666666666666663" right="0.14583333333333334"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pspc2019_2</dc:creator>
  <cp:lastModifiedBy>ausra vese</cp:lastModifiedBy>
  <cp:lastPrinted>2026-02-26T10:47:36Z</cp:lastPrinted>
  <dcterms:created xsi:type="dcterms:W3CDTF">2025-04-09T07:56:37Z</dcterms:created>
  <dcterms:modified xsi:type="dcterms:W3CDTF">2026-03-10T08:08:28Z</dcterms:modified>
</cp:coreProperties>
</file>