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filterPrivacy="1" defaultThemeVersion="124226"/>
  <xr:revisionPtr revIDLastSave="0" documentId="13_ncr:1_{39746A74-4F35-4941-84CB-9B93BF134F3B}" xr6:coauthVersionLast="47" xr6:coauthVersionMax="47" xr10:uidLastSave="{00000000-0000-0000-0000-000000000000}"/>
  <bookViews>
    <workbookView xWindow="-120" yWindow="-120" windowWidth="29040" windowHeight="17520" xr2:uid="{00000000-000D-0000-FFFF-FFFF00000000}"/>
  </bookViews>
  <sheets>
    <sheet name="TS" sheetId="1" r:id="rId1"/>
  </sheets>
  <definedNames>
    <definedName name="Account_Managers">#REF!</definedName>
    <definedName name="Acma">#REF!</definedName>
    <definedName name="ACMA_Email">#REF!</definedName>
    <definedName name="ACMA_Function">#REF!</definedName>
    <definedName name="ACMA_Names">#REF!</definedName>
    <definedName name="ACMA_PhoneNo">#REF!</definedName>
    <definedName name="Addressing">#REF!</definedName>
    <definedName name="Adress">#REF!</definedName>
    <definedName name="Adress_Letter">#REF!</definedName>
    <definedName name="BAL_FX">#REF!</definedName>
    <definedName name="BE_FX">#REF!</definedName>
    <definedName name="Body_of_letter">#REF!</definedName>
    <definedName name="Cat_nrs">#REF!</definedName>
    <definedName name="Clone">#REF!</definedName>
    <definedName name="Closing">#REF!</definedName>
    <definedName name="Country_adress">#REF!</definedName>
    <definedName name="Country_Bank">#REF!</definedName>
    <definedName name="Country_BDname">#REF!</definedName>
    <definedName name="Country_city">#REF!</definedName>
    <definedName name="Country_col">#REF!</definedName>
    <definedName name="Country_CurrencyLong">#REF!</definedName>
    <definedName name="Country_CurrencyShort">#REF!</definedName>
    <definedName name="Country_Details">#REF!</definedName>
    <definedName name="Country_InfoFax">#REF!</definedName>
    <definedName name="Country_InfoMail">#REF!</definedName>
    <definedName name="Country_Name">#REF!</definedName>
    <definedName name="Country_OrderFax">#REF!</definedName>
    <definedName name="Country_OrderMail">#REF!</definedName>
    <definedName name="Country_PhoneNo">#REF!</definedName>
    <definedName name="Country_Select">#REF!</definedName>
    <definedName name="Ctry">#REF!</definedName>
    <definedName name="Currency_long">#REF!</definedName>
    <definedName name="Currency_short">#REF!</definedName>
    <definedName name="CurrencyFormat">#REF!</definedName>
    <definedName name="CurrentDiscount">#REF!</definedName>
    <definedName name="date">#REF!</definedName>
    <definedName name="Dateformat">#REF!</definedName>
    <definedName name="DecimalSign">#REF!</definedName>
    <definedName name="Descr">#REF!</definedName>
    <definedName name="Description">#REF!</definedName>
    <definedName name="Discount">#REF!</definedName>
    <definedName name="DiscountCLIN">#REF!</definedName>
    <definedName name="DiscountOther">#REF!</definedName>
    <definedName name="DiscountOtherOn">#REF!</definedName>
    <definedName name="DiscountPMG">#REF!</definedName>
    <definedName name="Discounts">#REF!</definedName>
    <definedName name="DiscountSaves">#REF!</definedName>
    <definedName name="Discounttype">#REF!</definedName>
    <definedName name="DiscountTypeSelect">#REF!</definedName>
    <definedName name="DK_FX">#REF!</definedName>
    <definedName name="EndRemark">#REF!</definedName>
    <definedName name="Equote_Disc">#REF!</definedName>
    <definedName name="Equote_Disc_Perc">#REF!</definedName>
    <definedName name="ExcludingVat">#REF!</definedName>
    <definedName name="ExtendedTermsUK">#REF!</definedName>
    <definedName name="FI_FX">#REF!</definedName>
    <definedName name="FirstnameBasis">#REF!</definedName>
    <definedName name="Footnote">#REF!</definedName>
    <definedName name="Format">#REF!</definedName>
    <definedName name="Grand_Total">#REF!</definedName>
    <definedName name="IE_FX">#REF!</definedName>
    <definedName name="IfYouFail">#REF!</definedName>
    <definedName name="Instructions">#REF!</definedName>
    <definedName name="yourcurrentdiscount">#REF!</definedName>
    <definedName name="ISL_FX">#REF!</definedName>
    <definedName name="Lang">#REF!</definedName>
    <definedName name="Language">#REF!</definedName>
    <definedName name="LanguageSelect">#REF!</definedName>
    <definedName name="Letter_formula">#REF!</definedName>
    <definedName name="Listprice">#REF!</definedName>
    <definedName name="Listprice_Price">#REF!,#REF!</definedName>
    <definedName name="Location">#REF!</definedName>
    <definedName name="MultiO_Prices">#REF!</definedName>
    <definedName name="Name">#REF!</definedName>
    <definedName name="NegotiationPartner">#REF!</definedName>
    <definedName name="NL_FX">#REF!</definedName>
    <definedName name="NO_FX">#REF!</definedName>
    <definedName name="ODM_country">#REF!</definedName>
    <definedName name="ODM_ERP">#REF!</definedName>
    <definedName name="ODM_Prices">#REF!</definedName>
    <definedName name="Offer">#REF!</definedName>
    <definedName name="OfferDiscussedPt1">#REF!</definedName>
    <definedName name="OfferDiscussedPt2">#REF!</definedName>
    <definedName name="OfferExpiration">#REF!</definedName>
    <definedName name="onCLIN">#REF!</definedName>
    <definedName name="Onetimediscount">#REF!</definedName>
    <definedName name="OnListed">#REF!</definedName>
    <definedName name="OnOther">#REF!</definedName>
    <definedName name="onPMG">#REF!</definedName>
    <definedName name="Orpercent">#REF!</definedName>
    <definedName name="OverListPrice">#REF!</definedName>
    <definedName name="Percentageformat">#REF!</definedName>
    <definedName name="Price">#REF!</definedName>
    <definedName name="Prices_table">#REF!,#REF!</definedName>
    <definedName name="_xlnm.Print_Area" localSheetId="0">TS!$A$1:$L$482</definedName>
    <definedName name="Quantity">#REF!</definedName>
    <definedName name="Questions">#REF!</definedName>
    <definedName name="Quotation_no">#REF!</definedName>
    <definedName name="React">#REF!</definedName>
    <definedName name="Regards">#REF!</definedName>
    <definedName name="SalesRepSelect">#REF!</definedName>
    <definedName name="SalesTerms">#REF!</definedName>
    <definedName name="Salutation">#REF!</definedName>
    <definedName name="SE_FX">#REF!</definedName>
    <definedName name="SEXE_FR">#REF!</definedName>
    <definedName name="Size">#REF!</definedName>
    <definedName name="Subject">#REF!</definedName>
    <definedName name="Table">#REF!</definedName>
    <definedName name="Thanksforintrest">#REF!</definedName>
    <definedName name="ThisOneTimeDiscount">#REF!</definedName>
    <definedName name="Thousandssign">#REF!</definedName>
    <definedName name="TotalPrice">#REF!</definedName>
    <definedName name="UK_FX">#REF!</definedName>
    <definedName name="ValidUntil">#REF!</definedName>
    <definedName name="Warning">#REF!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28" i="1" l="1"/>
  <c r="I128" i="1"/>
  <c r="J128" i="1" s="1"/>
  <c r="H448" i="1"/>
  <c r="H449" i="1"/>
  <c r="H451" i="1"/>
  <c r="H453" i="1"/>
  <c r="H455" i="1"/>
  <c r="H457" i="1"/>
  <c r="H459" i="1"/>
  <c r="H461" i="1"/>
  <c r="I448" i="1"/>
  <c r="J448" i="1" s="1"/>
  <c r="I449" i="1"/>
  <c r="J449" i="1" s="1"/>
  <c r="I451" i="1"/>
  <c r="J451" i="1" s="1"/>
  <c r="I453" i="1"/>
  <c r="J453" i="1" s="1"/>
  <c r="I455" i="1"/>
  <c r="J455" i="1" s="1"/>
  <c r="I457" i="1"/>
  <c r="J457" i="1" s="1"/>
  <c r="I459" i="1"/>
  <c r="J459" i="1" s="1"/>
  <c r="I461" i="1"/>
  <c r="J461" i="1" s="1"/>
  <c r="I466" i="1"/>
  <c r="J466" i="1" s="1"/>
  <c r="I468" i="1"/>
  <c r="J468" i="1" s="1"/>
  <c r="I464" i="1"/>
  <c r="J464" i="1" s="1"/>
  <c r="H466" i="1"/>
  <c r="H468" i="1"/>
  <c r="H464" i="1"/>
  <c r="I423" i="1" l="1"/>
  <c r="J423" i="1" s="1"/>
  <c r="I424" i="1"/>
  <c r="J424" i="1" s="1"/>
  <c r="I426" i="1"/>
  <c r="J426" i="1" s="1"/>
  <c r="I428" i="1"/>
  <c r="J428" i="1" s="1"/>
  <c r="I430" i="1"/>
  <c r="J430" i="1" s="1"/>
  <c r="I431" i="1"/>
  <c r="J431" i="1" s="1"/>
  <c r="I432" i="1"/>
  <c r="J432" i="1" s="1"/>
  <c r="I434" i="1"/>
  <c r="J434" i="1" s="1"/>
  <c r="I436" i="1"/>
  <c r="J436" i="1" s="1"/>
  <c r="I438" i="1"/>
  <c r="J438" i="1" s="1"/>
  <c r="I440" i="1"/>
  <c r="J440" i="1" s="1"/>
  <c r="I442" i="1"/>
  <c r="J442" i="1" s="1"/>
  <c r="I444" i="1"/>
  <c r="J444" i="1" s="1"/>
  <c r="I445" i="1"/>
  <c r="J445" i="1" s="1"/>
  <c r="I421" i="1"/>
  <c r="J421" i="1" s="1"/>
  <c r="H421" i="1"/>
  <c r="H423" i="1"/>
  <c r="H424" i="1"/>
  <c r="H426" i="1"/>
  <c r="H431" i="1"/>
  <c r="H432" i="1"/>
  <c r="H428" i="1"/>
  <c r="H430" i="1"/>
  <c r="H434" i="1"/>
  <c r="H436" i="1"/>
  <c r="H438" i="1"/>
  <c r="H440" i="1"/>
  <c r="H442" i="1"/>
  <c r="H444" i="1"/>
  <c r="H445" i="1"/>
  <c r="J416" i="1"/>
  <c r="I372" i="1"/>
  <c r="J372" i="1" s="1"/>
  <c r="I414" i="1"/>
  <c r="J414" i="1" s="1"/>
  <c r="I415" i="1"/>
  <c r="J415" i="1" s="1"/>
  <c r="I416" i="1"/>
  <c r="I417" i="1"/>
  <c r="J417" i="1" s="1"/>
  <c r="I322" i="1"/>
  <c r="J322" i="1" s="1"/>
  <c r="I324" i="1"/>
  <c r="J324" i="1" s="1"/>
  <c r="I326" i="1"/>
  <c r="J326" i="1" s="1"/>
  <c r="I328" i="1"/>
  <c r="J328" i="1" s="1"/>
  <c r="I330" i="1"/>
  <c r="J330" i="1" s="1"/>
  <c r="I332" i="1"/>
  <c r="J332" i="1" s="1"/>
  <c r="I334" i="1"/>
  <c r="J334" i="1" s="1"/>
  <c r="I336" i="1"/>
  <c r="J336" i="1" s="1"/>
  <c r="I338" i="1"/>
  <c r="J338" i="1" s="1"/>
  <c r="I340" i="1"/>
  <c r="J340" i="1" s="1"/>
  <c r="I342" i="1"/>
  <c r="J342" i="1" s="1"/>
  <c r="I344" i="1"/>
  <c r="J344" i="1" s="1"/>
  <c r="I346" i="1"/>
  <c r="J346" i="1" s="1"/>
  <c r="I348" i="1"/>
  <c r="J348" i="1" s="1"/>
  <c r="I350" i="1"/>
  <c r="J350" i="1" s="1"/>
  <c r="I352" i="1"/>
  <c r="J352" i="1" s="1"/>
  <c r="I354" i="1"/>
  <c r="J354" i="1" s="1"/>
  <c r="I356" i="1"/>
  <c r="J356" i="1" s="1"/>
  <c r="I358" i="1"/>
  <c r="J358" i="1" s="1"/>
  <c r="I360" i="1"/>
  <c r="J360" i="1" s="1"/>
  <c r="I362" i="1"/>
  <c r="J362" i="1" s="1"/>
  <c r="I364" i="1"/>
  <c r="J364" i="1" s="1"/>
  <c r="I366" i="1"/>
  <c r="J366" i="1" s="1"/>
  <c r="I368" i="1"/>
  <c r="J368" i="1" s="1"/>
  <c r="I370" i="1"/>
  <c r="J370" i="1" s="1"/>
  <c r="I373" i="1"/>
  <c r="J373" i="1" s="1"/>
  <c r="I375" i="1"/>
  <c r="J375" i="1" s="1"/>
  <c r="I377" i="1"/>
  <c r="J377" i="1" s="1"/>
  <c r="I379" i="1"/>
  <c r="J379" i="1" s="1"/>
  <c r="I381" i="1"/>
  <c r="J381" i="1" s="1"/>
  <c r="I383" i="1"/>
  <c r="J383" i="1" s="1"/>
  <c r="I385" i="1"/>
  <c r="J385" i="1" s="1"/>
  <c r="I387" i="1"/>
  <c r="J387" i="1" s="1"/>
  <c r="I389" i="1"/>
  <c r="J389" i="1" s="1"/>
  <c r="I391" i="1"/>
  <c r="J391" i="1" s="1"/>
  <c r="I393" i="1"/>
  <c r="J393" i="1" s="1"/>
  <c r="I395" i="1"/>
  <c r="J395" i="1" s="1"/>
  <c r="I397" i="1"/>
  <c r="J397" i="1" s="1"/>
  <c r="I399" i="1"/>
  <c r="J399" i="1" s="1"/>
  <c r="I401" i="1"/>
  <c r="J401" i="1" s="1"/>
  <c r="I403" i="1"/>
  <c r="J403" i="1" s="1"/>
  <c r="I405" i="1"/>
  <c r="J405" i="1" s="1"/>
  <c r="I407" i="1"/>
  <c r="J407" i="1" s="1"/>
  <c r="I409" i="1"/>
  <c r="J409" i="1" s="1"/>
  <c r="I411" i="1"/>
  <c r="I412" i="1"/>
  <c r="J412" i="1" s="1"/>
  <c r="I413" i="1"/>
  <c r="J413" i="1" s="1"/>
  <c r="H414" i="1"/>
  <c r="H415" i="1"/>
  <c r="H416" i="1"/>
  <c r="H417" i="1"/>
  <c r="H395" i="1"/>
  <c r="H397" i="1"/>
  <c r="H399" i="1"/>
  <c r="H401" i="1"/>
  <c r="H403" i="1"/>
  <c r="H405" i="1"/>
  <c r="H407" i="1"/>
  <c r="H409" i="1"/>
  <c r="H411" i="1"/>
  <c r="H412" i="1"/>
  <c r="H413" i="1"/>
  <c r="J411" i="1" l="1"/>
  <c r="I222" i="1"/>
  <c r="J222" i="1" s="1"/>
  <c r="I224" i="1"/>
  <c r="J224" i="1" s="1"/>
  <c r="I226" i="1"/>
  <c r="J226" i="1" s="1"/>
  <c r="I228" i="1"/>
  <c r="J228" i="1" s="1"/>
  <c r="I230" i="1"/>
  <c r="J230" i="1" s="1"/>
  <c r="I232" i="1"/>
  <c r="J232" i="1" s="1"/>
  <c r="I234" i="1"/>
  <c r="J234" i="1" s="1"/>
  <c r="I236" i="1"/>
  <c r="J236" i="1" s="1"/>
  <c r="I238" i="1"/>
  <c r="J238" i="1" s="1"/>
  <c r="I240" i="1"/>
  <c r="J240" i="1" s="1"/>
  <c r="I242" i="1"/>
  <c r="J242" i="1" s="1"/>
  <c r="I244" i="1"/>
  <c r="J244" i="1" s="1"/>
  <c r="I246" i="1"/>
  <c r="J246" i="1" s="1"/>
  <c r="I248" i="1"/>
  <c r="J248" i="1" s="1"/>
  <c r="I250" i="1"/>
  <c r="J250" i="1" s="1"/>
  <c r="I252" i="1"/>
  <c r="J252" i="1" s="1"/>
  <c r="I254" i="1"/>
  <c r="J254" i="1" s="1"/>
  <c r="I256" i="1"/>
  <c r="J256" i="1" s="1"/>
  <c r="I258" i="1"/>
  <c r="J258" i="1" s="1"/>
  <c r="I260" i="1"/>
  <c r="J260" i="1" s="1"/>
  <c r="I262" i="1"/>
  <c r="J262" i="1" s="1"/>
  <c r="I264" i="1"/>
  <c r="J264" i="1" s="1"/>
  <c r="I266" i="1"/>
  <c r="J266" i="1" s="1"/>
  <c r="I268" i="1"/>
  <c r="J268" i="1" s="1"/>
  <c r="I270" i="1"/>
  <c r="J270" i="1" s="1"/>
  <c r="I272" i="1"/>
  <c r="J272" i="1" s="1"/>
  <c r="I274" i="1"/>
  <c r="J274" i="1" s="1"/>
  <c r="I276" i="1"/>
  <c r="J276" i="1" s="1"/>
  <c r="I278" i="1"/>
  <c r="J278" i="1" s="1"/>
  <c r="I280" i="1"/>
  <c r="J280" i="1" s="1"/>
  <c r="I282" i="1"/>
  <c r="J282" i="1" s="1"/>
  <c r="I284" i="1"/>
  <c r="J284" i="1" s="1"/>
  <c r="I286" i="1"/>
  <c r="J286" i="1" s="1"/>
  <c r="I288" i="1"/>
  <c r="J288" i="1" s="1"/>
  <c r="I290" i="1"/>
  <c r="J290" i="1" s="1"/>
  <c r="I292" i="1"/>
  <c r="J292" i="1" s="1"/>
  <c r="I294" i="1"/>
  <c r="J294" i="1" s="1"/>
  <c r="I296" i="1"/>
  <c r="J296" i="1" s="1"/>
  <c r="I298" i="1"/>
  <c r="J298" i="1" s="1"/>
  <c r="I300" i="1"/>
  <c r="J300" i="1" s="1"/>
  <c r="I302" i="1"/>
  <c r="J302" i="1" s="1"/>
  <c r="I304" i="1"/>
  <c r="J304" i="1" s="1"/>
  <c r="I306" i="1"/>
  <c r="J306" i="1" s="1"/>
  <c r="I308" i="1"/>
  <c r="J308" i="1" s="1"/>
  <c r="I310" i="1"/>
  <c r="J310" i="1" s="1"/>
  <c r="I312" i="1"/>
  <c r="J312" i="1" s="1"/>
  <c r="I314" i="1"/>
  <c r="J314" i="1" s="1"/>
  <c r="I316" i="1"/>
  <c r="J316" i="1" s="1"/>
  <c r="I318" i="1"/>
  <c r="J318" i="1" s="1"/>
  <c r="I320" i="1"/>
  <c r="J320" i="1" s="1"/>
  <c r="H372" i="1"/>
  <c r="H222" i="1"/>
  <c r="H224" i="1"/>
  <c r="H226" i="1"/>
  <c r="H228" i="1"/>
  <c r="H230" i="1"/>
  <c r="H232" i="1"/>
  <c r="H234" i="1"/>
  <c r="H236" i="1"/>
  <c r="H238" i="1"/>
  <c r="H240" i="1"/>
  <c r="H242" i="1"/>
  <c r="H244" i="1"/>
  <c r="H246" i="1"/>
  <c r="H248" i="1"/>
  <c r="H250" i="1"/>
  <c r="H252" i="1"/>
  <c r="H254" i="1"/>
  <c r="H256" i="1"/>
  <c r="H258" i="1"/>
  <c r="H260" i="1"/>
  <c r="H262" i="1"/>
  <c r="H264" i="1"/>
  <c r="H266" i="1"/>
  <c r="H268" i="1"/>
  <c r="H270" i="1"/>
  <c r="H272" i="1"/>
  <c r="H274" i="1"/>
  <c r="H276" i="1"/>
  <c r="H278" i="1"/>
  <c r="H280" i="1"/>
  <c r="H282" i="1"/>
  <c r="H284" i="1"/>
  <c r="H286" i="1"/>
  <c r="H288" i="1"/>
  <c r="H290" i="1"/>
  <c r="H292" i="1"/>
  <c r="H294" i="1"/>
  <c r="H296" i="1"/>
  <c r="H298" i="1"/>
  <c r="H300" i="1"/>
  <c r="H302" i="1"/>
  <c r="H304" i="1"/>
  <c r="H306" i="1"/>
  <c r="H308" i="1"/>
  <c r="H310" i="1"/>
  <c r="H312" i="1"/>
  <c r="H314" i="1"/>
  <c r="H316" i="1"/>
  <c r="H318" i="1"/>
  <c r="H320" i="1"/>
  <c r="H322" i="1"/>
  <c r="H324" i="1"/>
  <c r="H326" i="1"/>
  <c r="H328" i="1"/>
  <c r="H330" i="1"/>
  <c r="H332" i="1"/>
  <c r="H334" i="1"/>
  <c r="H336" i="1"/>
  <c r="H338" i="1"/>
  <c r="H340" i="1"/>
  <c r="H342" i="1"/>
  <c r="H344" i="1"/>
  <c r="H346" i="1"/>
  <c r="H348" i="1"/>
  <c r="H350" i="1"/>
  <c r="H352" i="1"/>
  <c r="H354" i="1"/>
  <c r="H356" i="1"/>
  <c r="H358" i="1"/>
  <c r="H360" i="1"/>
  <c r="H362" i="1"/>
  <c r="H364" i="1"/>
  <c r="H366" i="1"/>
  <c r="H368" i="1"/>
  <c r="H370" i="1"/>
  <c r="H373" i="1"/>
  <c r="H375" i="1"/>
  <c r="H377" i="1"/>
  <c r="H379" i="1"/>
  <c r="H381" i="1"/>
  <c r="H383" i="1"/>
  <c r="H385" i="1"/>
  <c r="H387" i="1"/>
  <c r="H389" i="1"/>
  <c r="H391" i="1"/>
  <c r="H393" i="1"/>
  <c r="I120" i="1" l="1"/>
  <c r="J120" i="1" s="1"/>
  <c r="I122" i="1"/>
  <c r="J122" i="1" s="1"/>
  <c r="I124" i="1"/>
  <c r="J124" i="1" s="1"/>
  <c r="I126" i="1"/>
  <c r="J126" i="1" s="1"/>
  <c r="I130" i="1"/>
  <c r="J130" i="1" s="1"/>
  <c r="I132" i="1"/>
  <c r="J132" i="1" s="1"/>
  <c r="I134" i="1"/>
  <c r="J134" i="1" s="1"/>
  <c r="I136" i="1"/>
  <c r="J136" i="1" s="1"/>
  <c r="I138" i="1"/>
  <c r="J138" i="1" s="1"/>
  <c r="I140" i="1"/>
  <c r="J140" i="1" s="1"/>
  <c r="I142" i="1"/>
  <c r="J142" i="1" s="1"/>
  <c r="I144" i="1"/>
  <c r="J144" i="1" s="1"/>
  <c r="I146" i="1"/>
  <c r="J146" i="1" s="1"/>
  <c r="I148" i="1"/>
  <c r="J148" i="1" s="1"/>
  <c r="I150" i="1"/>
  <c r="J150" i="1" s="1"/>
  <c r="I152" i="1"/>
  <c r="J152" i="1" s="1"/>
  <c r="I154" i="1"/>
  <c r="J154" i="1" s="1"/>
  <c r="I156" i="1"/>
  <c r="J156" i="1" s="1"/>
  <c r="I158" i="1"/>
  <c r="J158" i="1" s="1"/>
  <c r="I160" i="1"/>
  <c r="J160" i="1" s="1"/>
  <c r="I162" i="1"/>
  <c r="J162" i="1" s="1"/>
  <c r="I164" i="1"/>
  <c r="J164" i="1" s="1"/>
  <c r="I166" i="1"/>
  <c r="J166" i="1" s="1"/>
  <c r="I168" i="1"/>
  <c r="J168" i="1" s="1"/>
  <c r="I170" i="1"/>
  <c r="J170" i="1" s="1"/>
  <c r="I172" i="1"/>
  <c r="J172" i="1" s="1"/>
  <c r="I174" i="1"/>
  <c r="J174" i="1" s="1"/>
  <c r="I176" i="1"/>
  <c r="J176" i="1" s="1"/>
  <c r="I178" i="1"/>
  <c r="J178" i="1" s="1"/>
  <c r="I180" i="1"/>
  <c r="J180" i="1" s="1"/>
  <c r="I182" i="1"/>
  <c r="J182" i="1" s="1"/>
  <c r="I184" i="1"/>
  <c r="J184" i="1" s="1"/>
  <c r="I186" i="1"/>
  <c r="J186" i="1" s="1"/>
  <c r="I188" i="1"/>
  <c r="J188" i="1" s="1"/>
  <c r="I190" i="1"/>
  <c r="J190" i="1" s="1"/>
  <c r="I192" i="1"/>
  <c r="J192" i="1" s="1"/>
  <c r="I194" i="1"/>
  <c r="J194" i="1" s="1"/>
  <c r="I196" i="1"/>
  <c r="J196" i="1" s="1"/>
  <c r="I198" i="1"/>
  <c r="J198" i="1" s="1"/>
  <c r="I200" i="1"/>
  <c r="J200" i="1" s="1"/>
  <c r="I202" i="1"/>
  <c r="J202" i="1" s="1"/>
  <c r="I204" i="1"/>
  <c r="J204" i="1" s="1"/>
  <c r="I206" i="1"/>
  <c r="J206" i="1" s="1"/>
  <c r="I208" i="1"/>
  <c r="J208" i="1" s="1"/>
  <c r="I210" i="1"/>
  <c r="J210" i="1" s="1"/>
  <c r="I212" i="1"/>
  <c r="J212" i="1" s="1"/>
  <c r="I214" i="1"/>
  <c r="J214" i="1" s="1"/>
  <c r="I216" i="1"/>
  <c r="J216" i="1" s="1"/>
  <c r="I218" i="1"/>
  <c r="J218" i="1" s="1"/>
  <c r="I220" i="1"/>
  <c r="J220" i="1" s="1"/>
  <c r="H124" i="1"/>
  <c r="H126" i="1"/>
  <c r="H130" i="1"/>
  <c r="H132" i="1"/>
  <c r="H134" i="1"/>
  <c r="H136" i="1"/>
  <c r="H138" i="1"/>
  <c r="H140" i="1"/>
  <c r="H142" i="1"/>
  <c r="H144" i="1"/>
  <c r="H146" i="1"/>
  <c r="H148" i="1"/>
  <c r="H150" i="1"/>
  <c r="H152" i="1"/>
  <c r="H154" i="1"/>
  <c r="H156" i="1"/>
  <c r="H158" i="1"/>
  <c r="H160" i="1"/>
  <c r="H162" i="1"/>
  <c r="H164" i="1"/>
  <c r="H166" i="1"/>
  <c r="H168" i="1"/>
  <c r="H170" i="1"/>
  <c r="H172" i="1"/>
  <c r="H174" i="1"/>
  <c r="H176" i="1"/>
  <c r="H178" i="1"/>
  <c r="H180" i="1"/>
  <c r="H182" i="1"/>
  <c r="H184" i="1"/>
  <c r="H186" i="1"/>
  <c r="H188" i="1"/>
  <c r="H190" i="1"/>
  <c r="H192" i="1"/>
  <c r="H194" i="1"/>
  <c r="H196" i="1"/>
  <c r="H198" i="1"/>
  <c r="H200" i="1"/>
  <c r="H202" i="1"/>
  <c r="H204" i="1"/>
  <c r="H206" i="1"/>
  <c r="H208" i="1"/>
  <c r="H210" i="1"/>
  <c r="H212" i="1"/>
  <c r="H214" i="1"/>
  <c r="H216" i="1"/>
  <c r="H218" i="1"/>
  <c r="H220" i="1"/>
  <c r="I116" i="1"/>
  <c r="J116" i="1" s="1"/>
  <c r="I118" i="1"/>
  <c r="J118" i="1" s="1"/>
  <c r="J110" i="1"/>
  <c r="J88" i="1"/>
  <c r="J90" i="1"/>
  <c r="I60" i="1"/>
  <c r="J60" i="1" s="1"/>
  <c r="I62" i="1"/>
  <c r="J62" i="1" s="1"/>
  <c r="I64" i="1"/>
  <c r="J64" i="1" s="1"/>
  <c r="I66" i="1"/>
  <c r="J66" i="1" s="1"/>
  <c r="I68" i="1"/>
  <c r="J68" i="1" s="1"/>
  <c r="I70" i="1"/>
  <c r="J70" i="1" s="1"/>
  <c r="I72" i="1"/>
  <c r="J72" i="1" s="1"/>
  <c r="I74" i="1"/>
  <c r="J74" i="1" s="1"/>
  <c r="I76" i="1"/>
  <c r="J76" i="1" s="1"/>
  <c r="I78" i="1"/>
  <c r="J78" i="1" s="1"/>
  <c r="I80" i="1"/>
  <c r="J80" i="1" s="1"/>
  <c r="I82" i="1"/>
  <c r="J82" i="1" s="1"/>
  <c r="I84" i="1"/>
  <c r="J84" i="1" s="1"/>
  <c r="I86" i="1"/>
  <c r="J86" i="1" s="1"/>
  <c r="I88" i="1"/>
  <c r="I90" i="1"/>
  <c r="I92" i="1"/>
  <c r="J92" i="1" s="1"/>
  <c r="I94" i="1"/>
  <c r="J94" i="1" s="1"/>
  <c r="I96" i="1"/>
  <c r="J96" i="1" s="1"/>
  <c r="I98" i="1"/>
  <c r="J98" i="1" s="1"/>
  <c r="I100" i="1"/>
  <c r="J100" i="1" s="1"/>
  <c r="I102" i="1"/>
  <c r="J102" i="1" s="1"/>
  <c r="I104" i="1"/>
  <c r="J104" i="1" s="1"/>
  <c r="I106" i="1"/>
  <c r="J106" i="1" s="1"/>
  <c r="I108" i="1"/>
  <c r="J108" i="1" s="1"/>
  <c r="I110" i="1"/>
  <c r="I112" i="1"/>
  <c r="J112" i="1" s="1"/>
  <c r="I114" i="1"/>
  <c r="J114" i="1" s="1"/>
  <c r="H122" i="1"/>
  <c r="H60" i="1"/>
  <c r="H62" i="1"/>
  <c r="H64" i="1"/>
  <c r="H66" i="1"/>
  <c r="H68" i="1"/>
  <c r="H70" i="1"/>
  <c r="H72" i="1"/>
  <c r="H74" i="1"/>
  <c r="H76" i="1"/>
  <c r="H78" i="1"/>
  <c r="H80" i="1"/>
  <c r="H82" i="1"/>
  <c r="H84" i="1"/>
  <c r="H86" i="1"/>
  <c r="H88" i="1"/>
  <c r="H90" i="1"/>
  <c r="H92" i="1"/>
  <c r="H94" i="1"/>
  <c r="H96" i="1"/>
  <c r="H98" i="1"/>
  <c r="H100" i="1"/>
  <c r="H102" i="1"/>
  <c r="H104" i="1"/>
  <c r="H106" i="1"/>
  <c r="H108" i="1"/>
  <c r="H110" i="1"/>
  <c r="H112" i="1"/>
  <c r="H114" i="1"/>
  <c r="H116" i="1"/>
  <c r="H118" i="1"/>
  <c r="H120" i="1"/>
  <c r="H54" i="1"/>
  <c r="H56" i="1"/>
  <c r="H58" i="1"/>
  <c r="I20" i="1"/>
  <c r="J20" i="1" s="1"/>
  <c r="I22" i="1"/>
  <c r="J22" i="1" s="1"/>
  <c r="I24" i="1"/>
  <c r="J24" i="1" s="1"/>
  <c r="I26" i="1"/>
  <c r="I28" i="1"/>
  <c r="J28" i="1" s="1"/>
  <c r="I30" i="1"/>
  <c r="J30" i="1" s="1"/>
  <c r="I32" i="1"/>
  <c r="J32" i="1" s="1"/>
  <c r="I34" i="1"/>
  <c r="J34" i="1" s="1"/>
  <c r="I36" i="1"/>
  <c r="J36" i="1" s="1"/>
  <c r="I38" i="1"/>
  <c r="J38" i="1" s="1"/>
  <c r="I40" i="1"/>
  <c r="J40" i="1" s="1"/>
  <c r="I42" i="1"/>
  <c r="J42" i="1" s="1"/>
  <c r="I44" i="1"/>
  <c r="J44" i="1" s="1"/>
  <c r="I46" i="1"/>
  <c r="J46" i="1" s="1"/>
  <c r="I48" i="1"/>
  <c r="J48" i="1" s="1"/>
  <c r="I50" i="1"/>
  <c r="J50" i="1" s="1"/>
  <c r="I52" i="1"/>
  <c r="J52" i="1" s="1"/>
  <c r="I54" i="1"/>
  <c r="J54" i="1" s="1"/>
  <c r="I56" i="1"/>
  <c r="J56" i="1" s="1"/>
  <c r="I58" i="1"/>
  <c r="J58" i="1" s="1"/>
  <c r="I18" i="1"/>
  <c r="J18" i="1" s="1"/>
  <c r="H48" i="1"/>
  <c r="H50" i="1"/>
  <c r="H52" i="1"/>
  <c r="H44" i="1"/>
  <c r="H46" i="1"/>
  <c r="H40" i="1"/>
  <c r="H42" i="1"/>
  <c r="H38" i="1"/>
  <c r="H36" i="1"/>
  <c r="H34" i="1"/>
  <c r="H32" i="1"/>
  <c r="H30" i="1"/>
  <c r="H28" i="1"/>
  <c r="H26" i="1"/>
  <c r="H24" i="1"/>
  <c r="H22" i="1"/>
  <c r="H20" i="1"/>
  <c r="H18" i="1"/>
  <c r="J26" i="1" l="1"/>
  <c r="L469" i="1"/>
  <c r="L471" i="1" s="1"/>
  <c r="L470" i="1" s="1"/>
</calcChain>
</file>

<file path=xl/sharedStrings.xml><?xml version="1.0" encoding="utf-8"?>
<sst xmlns="http://schemas.openxmlformats.org/spreadsheetml/2006/main" count="1880" uniqueCount="968">
  <si>
    <t>1.</t>
  </si>
  <si>
    <t>rink.</t>
  </si>
  <si>
    <t>Mato vnt.</t>
  </si>
  <si>
    <t>Bendrieji reikalavimai</t>
  </si>
  <si>
    <t>Pirkimo
dalies
Nr.</t>
  </si>
  <si>
    <t>1.1.1</t>
  </si>
  <si>
    <t>1.1.2</t>
  </si>
  <si>
    <t>1.1.3</t>
  </si>
  <si>
    <t>1.1.4</t>
  </si>
  <si>
    <t>1.1.5</t>
  </si>
  <si>
    <t>1.1.6</t>
  </si>
  <si>
    <t>1.1.7</t>
  </si>
  <si>
    <t>1.1.8</t>
  </si>
  <si>
    <t>Reikalaujami techniniai parametrai</t>
  </si>
  <si>
    <t>Įvykių matavimo greitis – ne mažiau  kaip 35000 įvykių per 1 sekundę.</t>
  </si>
  <si>
    <t>Tiriamojo mėginio pernaša į kitą tiriamą mėginį ne daugiau kaip 0,05%.</t>
  </si>
  <si>
    <t>Tyrimui atlikti turi tikti 2 ml mėgintuvėliai, 5 ml mėgintuvėliai, 50 ml mėgintuvėliai, 96 šulinėlių mikroplokštelės.</t>
  </si>
  <si>
    <t>Tėkmės citometro operacinė sistema ir programinė įranga pritaikyta siūlomam citometrui, kokybiniams ir kiekybiniams klinikiniams komerciniams ir vartotojų pagal poreikį laisvai kuriamiems protokolams, pateikiama su iš anksto paruoštais automatiniais protokolais (įskaitant kalibraciją, kompensaciją, kokybės kontrolę, surinkimą, analizę).</t>
  </si>
  <si>
    <t>Programinės įrangos duomenų kaupimo ir apdorojimo pajėgumas: vieno rinkimo metu iš vieno mėgintuvėlio surenkamų ir analizuojamų ląstelių skaičius naudojant citometrui specifinę taikomąją programinę įrangą – ne mažesnis kaip 5 mln. ląstelių.</t>
  </si>
  <si>
    <t>1. Perkančioji organizacija prekes planuoja pirkti pagal poreikį, kuris priklauso nuo aplinkybių, neprognozuojamų pirkimo metu (perkamų prekių kiekis priklauso nuo sutarties vykdymo metu iškylančio poreikio, keičiantis ligoninės poreikiams, pacientų skaičiui). Perkančioji organizacija neįsipareigoja išpirkti viso prekių kiekio.</t>
  </si>
  <si>
    <t>3. Sutarties vykdymo laikotarpiu apie bet kokius produktų pakeitimus, su produktais susijusius galimus nepageidaujamus įvykius keliančius pavojų tyrimų kokybei - pacientų saugumui, laboratorijos personalo saugumui, tiekėjas turi nedelsiant pranešti vartotojui.</t>
  </si>
  <si>
    <t>1 mato  vnt. įkainis be PVM, Eur</t>
  </si>
  <si>
    <t>1 mato vnt. įkainis su PVM, Eur</t>
  </si>
  <si>
    <t>Viso kaina be PVM, Eur</t>
  </si>
  <si>
    <t>SPS 1 priedas</t>
  </si>
  <si>
    <t>Jaučio serumo albuminas</t>
  </si>
  <si>
    <t>Fluorochromo BV786 išspinduliuotos šviesos spektro kompensacijos rutuliukai.</t>
  </si>
  <si>
    <t>Fluorochromo BB515 išspinduliuotos šviesos spektro kompensacijos rutuliukai.</t>
  </si>
  <si>
    <t xml:space="preserve">Fluorochromo BV421 išspinduliuotos šviesos spektro kompensacijos rutuliukai.                                           </t>
  </si>
  <si>
    <t xml:space="preserve">Fluorochromo BV510 išspinduliuotos šviesos spektro kompensacijos rutuliukai.                                          </t>
  </si>
  <si>
    <t>Fluorochromo BV711 išspinduliuotos šviesos spektro kompensacijos rutuliukai.</t>
  </si>
  <si>
    <t xml:space="preserve">5 fluorochromų (APC- R700, APC-H7, V450, V500-C, BV 605) išspinduliuotos šviesos spektro kompensacijos rutuliukai.    </t>
  </si>
  <si>
    <t xml:space="preserve">7 fluorochromų (FITC, PE, PerCP-Cy5.5, PerCP, PE-Cy7, APC, APC-Cy7) išspinduliuotos šviesos spektro kompensacijos rutuliukai. </t>
  </si>
  <si>
    <t>PAPILDOMOS PRIEMONĖS TĖKMĖS CITOMETRIJOS METODU ATLIEKAMIEMS TYRIMAS</t>
  </si>
  <si>
    <t>Tėkmės citometro išjungimo skystis</t>
  </si>
  <si>
    <t>REAGENTAI (MONOKLONIAI IR POLIKLONINIAI ANTIKŪNAI, BALTYMAI, DAŽAI) IR REAGENTŲ RINKINIAI TĖKMĖS CITOMETRIJOS METODU ATLIEKAMIEMS TYRIMAS</t>
  </si>
  <si>
    <t>Baltymas proteolizinas selektyviai besijungiantis su ląstelių membranoje esančiu GFI (glikozilintas fosfatidilinozitolis) inkariniu baltymu, sujungtas su fluorochromu  Alexa Fluor 488.</t>
  </si>
  <si>
    <t>Klonas: MφP9 (MφP-9)
Pakuotėje ne mažiau kaip 50 µg.</t>
  </si>
  <si>
    <t>Polistireno mikrosferų/rutuliukų skiedimo skystis</t>
  </si>
  <si>
    <t>8 pikų kalibravimo dalelės</t>
  </si>
  <si>
    <t>Mėginio hidrodinaminio fokusavimo skystis</t>
  </si>
  <si>
    <t xml:space="preserve"> </t>
  </si>
  <si>
    <t xml:space="preserve">Vidinė kokybės kontrolė (CD34+) </t>
  </si>
  <si>
    <t>Vidinė kokybės kontrolė (T, B, NK ląstelės)</t>
  </si>
  <si>
    <t>Stabilizuotų žmogaus leukocitų ir eritrocitų, žinomų verčių kontrolinė medžiaga skirta T limfocitų, B limfocitų ir NK ląstelių skaičiui/tūryje ir procentiniam kiekiui įvertinti tėkmės citometrijos metodu. 
Pakuotėje ne mažiau kaip 5 buteliukai po 2,5 ml kontrolinės medžiagos.</t>
  </si>
  <si>
    <t xml:space="preserve">Vidinė kokybės kontrolė (liekamieji leukocitai eritrocitų ir trombocitų masės produkte) </t>
  </si>
  <si>
    <t xml:space="preserve">Klonas: 1F11/TSLPR (1F11 ir AB81_85.1F11)
Koncentracija 0,2 mg/ml.
Pakuotėje – ne mažiau kaip 50 µg.                                                                                                          </t>
  </si>
  <si>
    <t xml:space="preserve">Klonas: HY101 (HY 101; HY-101)
Koncentracija 0,2 mg/ml.
Pakuotėje – ne mažiau kaip 50 µg.    </t>
  </si>
  <si>
    <t>6. Prekių, kurių kaina iki 3 Eur, vieneto įkainis pateikiamame pasiūlyme turi būti pateikiamas suapvalintas pagal aritmetikos taisykles ne daugiau kaip iki dešimt tūkstantųjų (keturi skaičiai po kablelio) skaičiaus dalių. Prekių, kurių kaina virš 3 Eur, vieneto įkainis pateikiamame pasiūlyme turi būti pateikiamas suapvalintas pagal aritmetikos taisykles iki šimtųjų (du skaičiai po kablelio) skaičiaus dalių. Kiekvienos pozicijos suma ir pirkimo dalies suma turi būti išreikšta cento tikslumu (du skaičiai po kablelio).</t>
  </si>
  <si>
    <t>7. Tiekėjas  įsipareigoja užtikrinti Prekių pristatymą gamintojo instrukcijoje numatytomis sąlygomis ir prisiima atsakomybę už netinkamomis sąlygomis transportuojant aktyvumą praradusias Prekes (reagentus). Pardavėjas užtikrina kokybės reikalavimų neatitinkančių Prekių grąžinimo ir išlaidų kompensavimo galimybę. Prekių galiojimas nuo pristatymo perkančiajai organizacijai dienos turi būti ne trumpesnis kaip 6 mėnesiai.</t>
  </si>
  <si>
    <t>Reagentų, papildomų priemonių, kontrolinių medžiagų pavadinimas</t>
  </si>
  <si>
    <t>Pradėtos naudoti priemonės pirminėje pakuotėje stabilumas (angl. on board stability) (dienomis)</t>
  </si>
  <si>
    <t>Viso kaina su PVM, Eur</t>
  </si>
  <si>
    <t>Techninės charakterikos, specialieiji reikalavimai.</t>
  </si>
  <si>
    <t xml:space="preserve"> 5-maleimido-eozinas (EMA)</t>
  </si>
  <si>
    <t xml:space="preserve">Klonas: 9F5
Koncentracija 0,2 mg/ml.
Pakuotėje – ne mažiau kaip 50 µg.  </t>
  </si>
  <si>
    <t>1.1</t>
  </si>
  <si>
    <t>1.2</t>
  </si>
  <si>
    <t>1.3</t>
  </si>
  <si>
    <t>1.4</t>
  </si>
  <si>
    <t>1.5</t>
  </si>
  <si>
    <t>1.6</t>
  </si>
  <si>
    <t>1.7</t>
  </si>
  <si>
    <t>1.8</t>
  </si>
  <si>
    <t>1.9</t>
  </si>
  <si>
    <t>1.11</t>
  </si>
  <si>
    <t>1.12</t>
  </si>
  <si>
    <t>1.13</t>
  </si>
  <si>
    <t>1.14</t>
  </si>
  <si>
    <t>1.15</t>
  </si>
  <si>
    <t>1.16</t>
  </si>
  <si>
    <t>1.17</t>
  </si>
  <si>
    <t>1.18</t>
  </si>
  <si>
    <t>1.19</t>
  </si>
  <si>
    <t>1.21</t>
  </si>
  <si>
    <t>1.22</t>
  </si>
  <si>
    <t>1.23</t>
  </si>
  <si>
    <t>1.24</t>
  </si>
  <si>
    <t>1.25</t>
  </si>
  <si>
    <t>1.26</t>
  </si>
  <si>
    <t>1.27</t>
  </si>
  <si>
    <t>1.28</t>
  </si>
  <si>
    <t>1.29</t>
  </si>
  <si>
    <t>1.31</t>
  </si>
  <si>
    <t>1.32</t>
  </si>
  <si>
    <t>1.33</t>
  </si>
  <si>
    <t>1.34</t>
  </si>
  <si>
    <t>1.35</t>
  </si>
  <si>
    <t>1.36</t>
  </si>
  <si>
    <t>1.37</t>
  </si>
  <si>
    <t>1.38</t>
  </si>
  <si>
    <t>1.39</t>
  </si>
  <si>
    <t>1.41</t>
  </si>
  <si>
    <t>1.42</t>
  </si>
  <si>
    <t>1.43</t>
  </si>
  <si>
    <t>1.45</t>
  </si>
  <si>
    <t>1.46</t>
  </si>
  <si>
    <t>1.47</t>
  </si>
  <si>
    <t>1.48</t>
  </si>
  <si>
    <t>1.49</t>
  </si>
  <si>
    <t>1.51</t>
  </si>
  <si>
    <t>1.52</t>
  </si>
  <si>
    <t>1.53</t>
  </si>
  <si>
    <t>1.54</t>
  </si>
  <si>
    <t>1.55</t>
  </si>
  <si>
    <t>1.56</t>
  </si>
  <si>
    <t>1.57</t>
  </si>
  <si>
    <t>1.58</t>
  </si>
  <si>
    <t>1.59</t>
  </si>
  <si>
    <t>1.61</t>
  </si>
  <si>
    <t>1.62</t>
  </si>
  <si>
    <t>1.63</t>
  </si>
  <si>
    <t>1.64</t>
  </si>
  <si>
    <t>1.65</t>
  </si>
  <si>
    <t>1.66</t>
  </si>
  <si>
    <t>1.67</t>
  </si>
  <si>
    <t>1.68</t>
  </si>
  <si>
    <t>1.69</t>
  </si>
  <si>
    <t>1.71</t>
  </si>
  <si>
    <t>1.72</t>
  </si>
  <si>
    <t>1.73</t>
  </si>
  <si>
    <t>1.74</t>
  </si>
  <si>
    <t>1.75</t>
  </si>
  <si>
    <t>1.76</t>
  </si>
  <si>
    <t>1.77</t>
  </si>
  <si>
    <t>1.78</t>
  </si>
  <si>
    <t>1.81</t>
  </si>
  <si>
    <t>1.82</t>
  </si>
  <si>
    <t>1.83</t>
  </si>
  <si>
    <t>1.84</t>
  </si>
  <si>
    <t>1.85</t>
  </si>
  <si>
    <t>1.86</t>
  </si>
  <si>
    <t>1.87</t>
  </si>
  <si>
    <t>1.88</t>
  </si>
  <si>
    <t>1.89</t>
  </si>
  <si>
    <t>1.91</t>
  </si>
  <si>
    <t>1.92</t>
  </si>
  <si>
    <t>1.93</t>
  </si>
  <si>
    <t>1.94</t>
  </si>
  <si>
    <t>1.95</t>
  </si>
  <si>
    <t>1.96</t>
  </si>
  <si>
    <t>1.97</t>
  </si>
  <si>
    <t>1.98</t>
  </si>
  <si>
    <t>1.99</t>
  </si>
  <si>
    <t>1.101</t>
  </si>
  <si>
    <t>1.102</t>
  </si>
  <si>
    <t>1.103</t>
  </si>
  <si>
    <t>1.104</t>
  </si>
  <si>
    <t>1.105</t>
  </si>
  <si>
    <t>1.106</t>
  </si>
  <si>
    <t>1.107</t>
  </si>
  <si>
    <t>1.108</t>
  </si>
  <si>
    <t>1.109</t>
  </si>
  <si>
    <t>1.111</t>
  </si>
  <si>
    <t>1.112</t>
  </si>
  <si>
    <t>1.113</t>
  </si>
  <si>
    <t>1.114</t>
  </si>
  <si>
    <t>1.115</t>
  </si>
  <si>
    <t>1.116</t>
  </si>
  <si>
    <t>1.117</t>
  </si>
  <si>
    <t>1.118</t>
  </si>
  <si>
    <t>1.119</t>
  </si>
  <si>
    <t>1.121</t>
  </si>
  <si>
    <t>1.122</t>
  </si>
  <si>
    <t>1.123</t>
  </si>
  <si>
    <t>1.124</t>
  </si>
  <si>
    <t>1.125</t>
  </si>
  <si>
    <t>1.126</t>
  </si>
  <si>
    <t>1.127</t>
  </si>
  <si>
    <t>1.128</t>
  </si>
  <si>
    <t>1.129</t>
  </si>
  <si>
    <t>1.131</t>
  </si>
  <si>
    <t>1.132</t>
  </si>
  <si>
    <t>1.133</t>
  </si>
  <si>
    <t>1.134</t>
  </si>
  <si>
    <t>1.135</t>
  </si>
  <si>
    <t>1.136</t>
  </si>
  <si>
    <t>1.137</t>
  </si>
  <si>
    <t>1.138</t>
  </si>
  <si>
    <t>1.139</t>
  </si>
  <si>
    <t>1.141</t>
  </si>
  <si>
    <t>1.142</t>
  </si>
  <si>
    <t>1.143</t>
  </si>
  <si>
    <t>1.144</t>
  </si>
  <si>
    <t>1.145</t>
  </si>
  <si>
    <t>1.146</t>
  </si>
  <si>
    <t>1.208</t>
  </si>
  <si>
    <t>1.209</t>
  </si>
  <si>
    <t>1.211</t>
  </si>
  <si>
    <t>1.212</t>
  </si>
  <si>
    <t>1.213</t>
  </si>
  <si>
    <t>1.214</t>
  </si>
  <si>
    <t>1.215</t>
  </si>
  <si>
    <t>1.216</t>
  </si>
  <si>
    <t>1.217</t>
  </si>
  <si>
    <t>1.218</t>
  </si>
  <si>
    <t>1.219</t>
  </si>
  <si>
    <t>1.221</t>
  </si>
  <si>
    <t>1.222</t>
  </si>
  <si>
    <t>1.223</t>
  </si>
  <si>
    <t>1.224</t>
  </si>
  <si>
    <t>1.225</t>
  </si>
  <si>
    <t>1.226</t>
  </si>
  <si>
    <t>1.227</t>
  </si>
  <si>
    <t>1.228</t>
  </si>
  <si>
    <t>1.229</t>
  </si>
  <si>
    <t>1.20</t>
  </si>
  <si>
    <t>1.30</t>
  </si>
  <si>
    <t>1.40</t>
  </si>
  <si>
    <t>1.50</t>
  </si>
  <si>
    <t>1.60</t>
  </si>
  <si>
    <t>1.70</t>
  </si>
  <si>
    <t>1.80</t>
  </si>
  <si>
    <t>1.90</t>
  </si>
  <si>
    <t>1.100</t>
  </si>
  <si>
    <t>1.110</t>
  </si>
  <si>
    <t>1.120</t>
  </si>
  <si>
    <t>1.130</t>
  </si>
  <si>
    <t>1.140</t>
  </si>
  <si>
    <t>1.147</t>
  </si>
  <si>
    <t>1.148</t>
  </si>
  <si>
    <t>1.149</t>
  </si>
  <si>
    <t>1.150</t>
  </si>
  <si>
    <t>1.151</t>
  </si>
  <si>
    <t>1.152</t>
  </si>
  <si>
    <t>1.153</t>
  </si>
  <si>
    <t>1.154</t>
  </si>
  <si>
    <t>1.155</t>
  </si>
  <si>
    <t>1.156</t>
  </si>
  <si>
    <t>1.157</t>
  </si>
  <si>
    <t>1.158</t>
  </si>
  <si>
    <t>1.159</t>
  </si>
  <si>
    <t>1.160</t>
  </si>
  <si>
    <t>1.161</t>
  </si>
  <si>
    <t>1.162</t>
  </si>
  <si>
    <t>1.163</t>
  </si>
  <si>
    <t>1.164</t>
  </si>
  <si>
    <t>1.165</t>
  </si>
  <si>
    <t>1.166</t>
  </si>
  <si>
    <t>1.167</t>
  </si>
  <si>
    <t>1.168</t>
  </si>
  <si>
    <t>1.169</t>
  </si>
  <si>
    <t>1.170</t>
  </si>
  <si>
    <t>1.171</t>
  </si>
  <si>
    <t>1.172</t>
  </si>
  <si>
    <t>1.173</t>
  </si>
  <si>
    <t>1.174</t>
  </si>
  <si>
    <t>1.175</t>
  </si>
  <si>
    <t>1.176</t>
  </si>
  <si>
    <t>1.177</t>
  </si>
  <si>
    <t>1.178</t>
  </si>
  <si>
    <t>1.179</t>
  </si>
  <si>
    <t>1.180</t>
  </si>
  <si>
    <t>1.181</t>
  </si>
  <si>
    <t>1.182</t>
  </si>
  <si>
    <t>1.183</t>
  </si>
  <si>
    <t>1.184</t>
  </si>
  <si>
    <t>1.185</t>
  </si>
  <si>
    <t>1.186</t>
  </si>
  <si>
    <t>1.187</t>
  </si>
  <si>
    <t>1.188</t>
  </si>
  <si>
    <t>1.189</t>
  </si>
  <si>
    <t>1.190</t>
  </si>
  <si>
    <t>1.191</t>
  </si>
  <si>
    <t>1.192</t>
  </si>
  <si>
    <t>1.193</t>
  </si>
  <si>
    <t>1.194</t>
  </si>
  <si>
    <t>1.195</t>
  </si>
  <si>
    <t>1.196</t>
  </si>
  <si>
    <t>1.197</t>
  </si>
  <si>
    <t>1.198</t>
  </si>
  <si>
    <t>1.199</t>
  </si>
  <si>
    <t>1.200</t>
  </si>
  <si>
    <t>1.201</t>
  </si>
  <si>
    <t>1.202</t>
  </si>
  <si>
    <t>1.203</t>
  </si>
  <si>
    <t>1.204</t>
  </si>
  <si>
    <t>1.205</t>
  </si>
  <si>
    <t>1.206</t>
  </si>
  <si>
    <t>1.207</t>
  </si>
  <si>
    <t>1.210</t>
  </si>
  <si>
    <t>1.220</t>
  </si>
  <si>
    <t>1.230</t>
  </si>
  <si>
    <t>Reagentų rinkinys vaisiaus eritrocitų kiekiui motinos kraujyje nustatyti</t>
  </si>
  <si>
    <t>Reagentų rinkinys plazminių ląstelių žymenų raiškai nustatyti</t>
  </si>
  <si>
    <t xml:space="preserve">Reagentų rinkinys B limfoblastų žymenų raiškai nustatyti
</t>
  </si>
  <si>
    <t xml:space="preserve">Reagentų rinkinys glikozilinto fosfatidilinozitolio (GFI) trūkumui įvertinti žmogaus kraujo ląstelėse (eritrocituose, monocituose ir granulocituose) 
</t>
  </si>
  <si>
    <r>
      <t>2.</t>
    </r>
    <r>
      <rPr>
        <b/>
        <sz val="11"/>
        <color theme="1"/>
        <rFont val="Times New Roman"/>
        <family val="1"/>
      </rPr>
      <t xml:space="preserve"> Tiekėjas kartu su pasiūlymu</t>
    </r>
    <r>
      <rPr>
        <sz val="11"/>
        <color theme="1"/>
        <rFont val="Times New Roman"/>
        <family val="1"/>
        <charset val="186"/>
      </rPr>
      <t xml:space="preserve"> turi pateikti dokumentus, įrodančius parduodamos prekės atitikimą kokybės ir techniniams reikalavimams, nurodytiems pirkimo dokumentų techninėje specifikacijoje: gamintojo parengtus katalogus, siūlomų prekių techninių charakteristikų aprašymus, prietaiso/ -ų vartotojo vadovą, reagentų ir pagalbinių priemonių aprašymus ir kitus objektyvius, pasiūlymo tinkamumą įrodančius dokumentus (pdf formatu) anglų kalba. Šiuose dokumentuose tiekėjas turi grafiškai nurodyti (t. y. pastebimai pažymėti – spalvotai markiruoti, ir/ar nurodyti rodyklėmis, ir/ar pabraukti) konkrečias teikiamų dokumentų vietas, kur aprašomos reikalaujamų techninių charakteristikų reikšmės bei įrašyti, kurį techninių reikalavimų punktą jos atitinka. Papildomai Tiekėjas gali teikti ir kitus objektyvius dokumentus bei kitą informaciją (pvz. nuotraukas, filmuotą medžiagą ir kt.). Tiekėjų ar gamintojų deklaracijos/patvirtinamieji raštai laikomi tinkamomis įrodinėjimo priemonėmis, jei taip numatyta techninėje specifikacijoje.</t>
    </r>
  </si>
  <si>
    <t>Tėkmės citometro optinė sistema  ne mažesnė kaip 12 parametrų.</t>
  </si>
  <si>
    <t>Šviesos šaltinių (lazerių) skaičius – ne mažiau kaip trys: 
mėlynas - sužadinančios bangos ilgis 488 nm,  
raudonas - sužadinančios bangos ilgis 633-640 nm, 
violetinis - sužadinančios bangos ilgis 395-415 nm.</t>
  </si>
  <si>
    <t>Priekinės ir šoninės šviesos sklaidos matavimas.</t>
  </si>
  <si>
    <t>Įrašo pasiūlymą teikiantis asmuo
(pastaba: šio reikalavimo atitikimui įrodyti kartu su pasiūlymu būtina pateikti prietaiso gamintojo parengtą prietaiso naudojimo instrukciją anglų kalba arba/ir gamintojo parengtą prietaiso techninę specifikaciją anglų kalba arba/ir programinės įrangos kūrėjo parengtą programinės įrangos naudojimo instrukciją anglų kalba).</t>
  </si>
  <si>
    <t>Reikalavimų atitikimas
Tiekėjas kartu su pasiūlymu privalo pateikti siūlomos įrangos gamintojo oficialią techninę dokumentaciją (prietaiso gamintojo parengtą prietaiso naudojimo instrukciją anglų kalba arba/ir gamintojo parengtą prietaiso techninę specifikaciją anglų kalba arba/ir programinės įrangos kūrėjo parengtą programinės įrangos naudojimo instrukciją anglų kalba) - konkrečiai tokią, kokia nurodyta prie kiekvieno punkto, įrodančią atitiktį reikalaujamiems techniniams parametrams ((dokumento pavadinimas, puslapio numeris ir/ar pan.) (dokumentacijoje tiksliai pažymima informacija, įrodanti atitikimą reikalaujamam techninam parametrui)); jei būtina - tiekėjo/gamintojo patvirtinimą. Tiekėjų ar gamintojų deklaracijos/patvirtinamieji raštai laikomi tinkamomis įrodinėjimo priemonėmis, jei taip numatyta techninėje specifikacijoje.</t>
  </si>
  <si>
    <t>TECHNINIAI REIKALAVIMAI PANAUDAI SUTEIKIAMIEMS PRIETAISAMS (ne mažiau kaip 2 vnt.) (tuo atveju kai prietaisai yra siūlomi panaudai)</t>
  </si>
  <si>
    <t>Papildomos priemonės skirtos tėkmės citometrų priežiūrai.</t>
  </si>
  <si>
    <r>
      <t xml:space="preserve">Reagentai ir pagalbinės priemonės tėkmės citometriniams tyrimams su prietaisais panaudai </t>
    </r>
    <r>
      <rPr>
        <b/>
        <sz val="11"/>
        <color theme="1"/>
        <rFont val="Times New Roman"/>
        <family val="1"/>
      </rPr>
      <t>(9882)</t>
    </r>
  </si>
  <si>
    <t>Tėkmės citometro dezinfekcinis skystis</t>
  </si>
  <si>
    <t>Fosfatinis buferinis 0,9 % natrio chlorido tirpalas su 0,1 % natrio azidu. 
Pakuotėje ne mažiau kaip 5 litrai.</t>
  </si>
  <si>
    <t>Mikrosferos tėkmės citometro elektroninės, optinės ir skysčių sistemos patikrai.</t>
  </si>
  <si>
    <t>Mikrosferos tėkmės citometro elektroninės, optinės ir skysčių sistemos kasdieninei patikrai.</t>
  </si>
  <si>
    <t>Reagentų rinkinys liekamųjų leukocitų, eritrocitų ir trombocitų kiekiui (skaičiui/tūryje) įvertinimui šviežiai šaldytoje plazmoje</t>
  </si>
  <si>
    <t xml:space="preserve">Reagentas CD19 chimerinių antigeno receptorių T limfocitams (CD19 CAR-T) aptikti tėkmės citomerijos metodu, sujungtas su fluorochromu PE. </t>
  </si>
  <si>
    <t>Monokloninis antikūnas, žmogaus ląstelių baltymo WASP (angl. Wiskott-Aldrich syndrome (WAS) protein) raiškai nustatyti, sujungtas su fluorochromu PE.</t>
  </si>
  <si>
    <t xml:space="preserve">Monokloninis antikūnas, žmogaus ląstelių molekulės disialogangliozido GD2 raiškai nustatyti, sujungtas su fluorochromu BV421. </t>
  </si>
  <si>
    <t xml:space="preserve">Monokloninis antikūnas, žmogaus ląstelių-trombocitų molekulės PAC-1 raiškai nustatyti, sujungtas su fluorochromu FITC.       </t>
  </si>
  <si>
    <t>Monokloninis antikūnas, žmogaus ląstelių molekulės NG2 (angl. Neuron glia antigen-2) raiškai nustatyti, sujungtas su fluorochromu PE.</t>
  </si>
  <si>
    <t>Monokloninis antikūnas, žmogaus ląstelių receptoriaus CXCR5 (angl. C-X-C chemokine receptor 5) raiškai nustatyti, sujungtas su fluorochromu PerCP-Cy5.5.</t>
  </si>
  <si>
    <t>Monokloninis antikūnas, žmogaus ląstelių-trombocitų molekulės glikopreino VI (GPVI) raiškai nustatyti, sujungtas su fluorochromu BV421.</t>
  </si>
  <si>
    <t xml:space="preserve">Monokloninis antikūnas, žmogaus ląstelių receptoriaus TCR C beta 2 (angl.  T cell antigen receptor C β 2) raiškai nustatyti, sujungtas su fluorochromu PE. </t>
  </si>
  <si>
    <t>Monokloninis antikūnas, žmogaus ląstelių receptoriaus TCR C beta 1 (angl.  T cell antigen receptor C β 1) raiškai nustatyti, sujungtas su fluorochromu FITC.</t>
  </si>
  <si>
    <t>Monokloninių antikūnų rinkinys, žmogaus ląstelių molekulės Perforino raiškai nustatyti, sujungtas su fluorochromu FITC.</t>
  </si>
  <si>
    <t>Monokloninis antikūnas, žmogaus ląstelių T limfocitų α/β receptoriaus (TCR-α/β, angl. T-cell receptor α/β) raiškai nustatyti, sujungtas su fluorochromu FITC.</t>
  </si>
  <si>
    <t>Monokloninis antikūnas, žmogaus ląstelių T limfocitų  γ/δ receptoriaus (TCR- γ/δ , angl. T-cell receptor  γ/δ ) raiškai nustatyti, sujungtas su fluorochromu PE.</t>
  </si>
  <si>
    <t>Monokloninis antikūnas, žmogaus ląstelių molekulės GranzimoB raiškai nustatyti, sujungtas su fluorochromu PE.</t>
  </si>
  <si>
    <t>Monokloninis antikūnas, žmogaus ląstelių diferenciacijos molekulės CD2 raiškai nustatyti, sujungtas su fluorochromu FITC.</t>
  </si>
  <si>
    <t>Monokloninis antikūnas, žmogaus ląstelių diferenciacijos molekulės CD2 raiškai nustatyti, sujungtas su fluorochromu PE.</t>
  </si>
  <si>
    <t>Monokloninis antikūnas, žmogaus ląstelių diferenciacijos molekulės CD2 raiškai nustatyti, sujungtas su fluorochromu APC.</t>
  </si>
  <si>
    <t>Monokloninis antikūnas, žmogaus ląstelių diferenciacijos molekulės CD2 raiškai nustatyti, sujungtas su fluorochromu PE-Cy7.</t>
  </si>
  <si>
    <t>Monokloninis antikūnas, žmogaus ląstelių diferenciacijos molekulės CD3 raiškai nustatyti, sujungtas su fluorochromu FITC.</t>
  </si>
  <si>
    <t>Monokloninis antikūnas, žmogaus ląstelių diferenciacijos molekulės CD3 raiškai nustatyti, sujungtas su fluorochromu PerCP-Cy5.5.</t>
  </si>
  <si>
    <t>Monokloninis antikūnas, žmogaus ląstelių diferenciacijos molekulės CD3 raiškai nustatyti, sujungtas su fluorochromu APC.</t>
  </si>
  <si>
    <t>Monokloninis antikūnas, žmogaus ląstelių diferenciacijos molekulės CD3 raiškai nustatyti, sujungtas su fluorochromu  PE-Cy7.</t>
  </si>
  <si>
    <t>Monokloninis antikūnas, žmogaus ląstelių diferenciacijos molekulės CD3 raiškai nustatyti, sujungtas su fluorochromu APC-H7.</t>
  </si>
  <si>
    <t>Monokloninis antikūnas, žmogaus ląstelių diferenciacijos molekulės CD3 raiškai nustatyti, sujungtas su fluorochromu V450.</t>
  </si>
  <si>
    <t>Monokloninis antikūnas, žmogaus ląstelių diferenciacijos molekulės CD3 raiškai nustatyti, sujungtas su fluorochromu V500.</t>
  </si>
  <si>
    <t>Monokloninis antikūnas, žmogaus ląstelių diferenciacijos molekulės CD4 raiškai nustatyti, sujungtas su fluorochromu FITC.</t>
  </si>
  <si>
    <t>Monokloninis antikūnas žmogaus ląstelių diferenciacijos molekulės CD4 raiškai nustatyti, sujungtas su fluorochromu PE.</t>
  </si>
  <si>
    <t>Monokloninis antikūnas, žmogaus ląstelių diferenciacijos molekulės CD4 raiškai nustatyti, sujungtas su fluorochromu PE.</t>
  </si>
  <si>
    <t>Monokloninis antikūnas, žmogaus ląstelių diferenciacijos molekulės CD4 raiškai nustatyti, sujungtas su fluorochromu PE-Cy7.</t>
  </si>
  <si>
    <t>Monokloninis antikūnas, žmogaus ląstelių diferenciacijos molekulės CD4 raiškai nustatyti, sujungtas su fluorochromu APC-Cy7.</t>
  </si>
  <si>
    <t>Monokloninis antikūnas, žmogaus ląstelių diferenciacijos molekulės CD4 raiškai nustatyti, sujungtas su fluorochromu BV421.</t>
  </si>
  <si>
    <t>Monokloninis antikūnas, žmogaus ląstelių diferenciacijos molekulės CD5 raiškai nustatyti, sujungtas su fluorochromu FITC.</t>
  </si>
  <si>
    <t>Monokloninis antikūnas, žmogaus ląstelių diferenciacijos molekulės CD5 raiškai nustatyti, sujungtas su fluorochromu PE.</t>
  </si>
  <si>
    <t>Monokloninis antikūnas, žmogaus ląstelių diferenciacijos molekulės CD5 raiškai nustatyti, sujungtas su fluorochromu PE-Cy7.</t>
  </si>
  <si>
    <t>Monokloninis antikūnas, žmogaus ląstelių diferenciacijos molekulės CD5 raiškai nustatyti, sujungtas su fluorochromu V450.</t>
  </si>
  <si>
    <t>Monokloninis antikūnas, žmogaus ląstelių diferenciacijos molekulės CD7 raiškai nustatyti, sujungtas su fluorochromu FITC.</t>
  </si>
  <si>
    <t>Monokloninis antikūnas, žmogaus ląstelių diferenciacijos molekulės CD7 raiškai nustatyti, sujungtas su fluorochromu PE.</t>
  </si>
  <si>
    <t>Monokloninis antikūnas, žmogaus ląstelių diferenciacijos molekulės CD7 raiškai nustatyti, sujungtas su fluorochromu APC.</t>
  </si>
  <si>
    <t>Monokloninis antikūnas, žmogaus ląstelių diferenciacijos molekulės CD7 raiškai nustatyti, sujungtas su fluorochromu BV421.</t>
  </si>
  <si>
    <t>Monokloninis antikūnas, žmogaus ląstelių diferenciacijos molekulės CD8 raiškai nustatyti, sujungtas su fluorochromu PE.</t>
  </si>
  <si>
    <t>Monokloninis antikūnas, žmogaus ląstelių diferenciacijos molekulės CD8 raiškai nustatyti, sujungtas su fluorochromu PE-Cy7.</t>
  </si>
  <si>
    <t>Monokloninis antikūnas, žmogaus ląstelių diferenciacijos molekulės CD8 raiškai nustatyti, sujungtas su fluorochromu APC-Cy7.</t>
  </si>
  <si>
    <t>Monokloninis antikūnas, žmogaus ląstelių diferenciacijos molekulės CD8 raiškai nustatyti, sujungtas su fluorochromu V500.</t>
  </si>
  <si>
    <t>Monokloninis antikūnas, žmogaus ląstelių diferenciacijos molekulės CD10 raiškai nustatyti, sujungtas su fluorochromu FITC.</t>
  </si>
  <si>
    <t>Monokloninis antikūnas, žmogaus ląstelių diferenciacijos molekulės CD10 raiškai nustatyti, sujungtas su fluorochromu PE.</t>
  </si>
  <si>
    <t>Monokloninis antikūnas, žmogaus ląstelių diferenciacijos molekulės CD10 raiškai nustatyti, sujungtas su fluorochromu PE-Cy7.</t>
  </si>
  <si>
    <t>Monokloninis antikūnas, žmogaus ląstelių diferenciacijos molekulės CD10 raiškai nustatyti, sujungtas su fluorochromu APC.</t>
  </si>
  <si>
    <t>Monokloninis antikūnas, žmogaus ląstelių diferenciacijos molekulės CD11a raiškai nustatyti, sujungtas su fluorochromu PE.</t>
  </si>
  <si>
    <t>Monokloninis antikūnas, žmogaus ląstelių diferenciacijos molekulės CD11b raiškai nustatyti, sujungtas su fluorochromu APC-Cy7.</t>
  </si>
  <si>
    <t>Monokloninis antikūnas, žmogaus ląstelių diferenciacijos molekulės CD11c raiškai nustatyti, sujungtas su fluorochromu APC.</t>
  </si>
  <si>
    <t>Monokloninis antikūnas, žmogaus ląstelių diferenciacijos molekulės CD11c raiškai nustatyti, sujungtas su fluorochromu PE-Cy7.</t>
  </si>
  <si>
    <t>Monokloninis antikūnas, žmogaus ląstelių diferenciacijos molekulės CD13 raiškai nustatyti, sujungtas su fluorochromu PE.</t>
  </si>
  <si>
    <t>Monokloninis antikūnas, žmogaus ląstelių diferenciacijos molekulės CD13 raiškai nustatyti, sujungtas su fluorochromu APC.</t>
  </si>
  <si>
    <t>Monokloninis antikūnas, žmogaus ląstelių diferenciacijos molekulės CD14 raiškai nustatyti, sujungtas su fluorochromu APC-Cy7.</t>
  </si>
  <si>
    <t>Monokloninis antikūnas, žmogaus ląstelių diferenciacijos molekulės CD14 raiškai nustatyti, sujungtas su fluorochromu APC-eFluor 780.</t>
  </si>
  <si>
    <t>Monokloninis antikūnas, žmogaus ląstelių diferenciacijos molekulės CD14 raiškai nustatyti, sujungtas su fluorochromu BV786.</t>
  </si>
  <si>
    <t>Monokloninis antikūnas, žmogaus ląstelių diferenciacijos molekulės CD14 raiškai nustatyti, sujungtas su fluorochromu R718.</t>
  </si>
  <si>
    <t>Monokloninis antikūnas, žmogaus ląstelių diferenciacijos molekulės CD15 raiškai nustatyti, sujungtas su fluorochromu FITC.</t>
  </si>
  <si>
    <t>Monokloninis antikūnas, žmogaus ląstelių diferenciacijos molekulės CD15 raiškai nustatyti, sujungtas su fluorochromu PerCP/Cy5.5.</t>
  </si>
  <si>
    <t>Monokloninis antikūnas, žmogaus ląstelių diferenciacijos molekulės CD16 raiškai nustatyti, sujungtas su fluorochromu PE.</t>
  </si>
  <si>
    <t>Monokloninis antikūnas, žmogaus ląstelių diferenciacijos molekulės CD16 raiškai nustatyti, sujungtas su fluorochromu APC-H7.</t>
  </si>
  <si>
    <t>Monokloninis antikūnas, žmogaus ląstelių diferenciacijos molekulės CD16 raiškai nustatyti, sujungtas su fluorochromu V450.</t>
  </si>
  <si>
    <t>Monokloninis antikūnas, žmogaus ląstelių diferenciacijos molekulės CD16 raiškai nustatyti, sujungtas su fluorochromu BV605.</t>
  </si>
  <si>
    <t>Monokloninis antikūnas, žmogaus ląstelių diferenciacijos molekulės CD19 raiškai nustatyti, sujungtas su fluorochromu PerCP-Cy5.5.</t>
  </si>
  <si>
    <t>Monokloninis antikūnas, žmogaus ląstelių diferenciacijos molekulės CD19 raiškai nustatyti, sujungtas su fluorochromu PE-Cy7.</t>
  </si>
  <si>
    <t>Monokloninis antikūnas, žmogaus ląstelių diferenciacijos molekulės CD19 raiškai nustatyti, sujungtas su fluorochromu PC7 (PE-Cy7).</t>
  </si>
  <si>
    <t>Monokloninis antikūnas, žmogaus ląstelių diferenciacijos molekulės CD19 raiškai nustatyti, sujungtas su fluorochromu APC-Cy7.</t>
  </si>
  <si>
    <t>Monokloninis antikūnas, žmogaus ląstelių diferenciacijos molekulės CD19 raiškai nustatyti, sujungtas su fluorochromu BV510.</t>
  </si>
  <si>
    <t>Monokloninis antikūnas, žmogaus ląstelių diferenciacijos molekulės CD20 raiškai nustatyti, sujungtas su fluorochromu PerCP-Cy5.5.</t>
  </si>
  <si>
    <t>Monokloninis antikūnas, žmogaus ląstelių diferenciacijos molekulės CD20 raiškai nustatyti, sujungtas su fluorochromu V450.</t>
  </si>
  <si>
    <t>Monokloninis antikūnas, žmogaus ląstelių diferenciacijos molekulės CD20 raiškai nustatyti, sujungtas su fluorochromu Pacific Blue.</t>
  </si>
  <si>
    <t>Monokloninis antikūnas, žmogaus ląstelių diferenciacijos molekulės CD22 raiškai nustatyti, sujungtas su fluorochromu APC.</t>
  </si>
  <si>
    <t>Monokloninis antikūnas, žmogaus ląstelių diferenciacijos molekulės CD22 raiškai nustatyti, sujungtas su fluorochromu PE-Cy7.</t>
  </si>
  <si>
    <t>Monokloninis antikūnas, žmogaus ląstelių diferenciacijos molekulės CD23 raiškai nustatyti, sujungtas su fluorochromu PE.</t>
  </si>
  <si>
    <t>Monokloninis antikūnas, žmogaus ląstelių diferenciacijos molekulės CD23 raiškai nustatyti, sujungtas su fluorochromu PE-Cy7.</t>
  </si>
  <si>
    <t>Monokloninis antikūnas, žmogaus ląstelių diferenciacijos molekulės CD24 raiškai nustatyti, sujungtas su fluorochromu PE.</t>
  </si>
  <si>
    <t>Monokloninis antikūnas, žmogaus ląstelių diferenciacijos molekulės CD24 raiškai nustatyti, sujungtas su fluorochromu APC.</t>
  </si>
  <si>
    <t>Monokloninis antikūnas, žmogaus ląstelių diferenciacijos molekulės CD24 raiškai nustatyti, sujungtas su fluorochromu BV605.</t>
  </si>
  <si>
    <t>Monokloninis antikūnas, žmogaus ląstelių diferenciacijos molekulės CD25 raiškai nustatyti, sujungtas su fluorochromu FITC.</t>
  </si>
  <si>
    <t>Monokloninis antikūnas, žmogaus ląstelių diferenciacijos molekulės CD26 raiškai nustatyti, sujungtas su fluorochromu PE.</t>
  </si>
  <si>
    <t>Monokloninis antikūnas, žmogaus ląstelių diferenciacijos molekulės CD27 raiškai nustatyti, sujungtas su fluorochromu BV510.</t>
  </si>
  <si>
    <t>Monokloninis antikūnas, žmogaus ląstelių diferenciacijos molekulės CD30 raiškai nustatyti, sujungtas su fluorochromu PE.</t>
  </si>
  <si>
    <t>Monokloninis antikūnas, žmogaus ląstelių diferenciacijos molekulės CD31 raiškai nustatyti, sujungtas su fluorochromu FITC.</t>
  </si>
  <si>
    <t>Monokloninis antikūnas, žmogaus ląstelių diferenciacijos molekulės CD33 raiškai nustatyti, sujungtas su fluorochromu PE.</t>
  </si>
  <si>
    <t>Monokloninis antikūnas, žmogaus ląstelių diferenciacijos molekulės CD33 raiškai nustatyti, sujungtas su fluorochromu APC.</t>
  </si>
  <si>
    <t>Monokloninis antikūnas, žmogaus ląstelių diferenciacijos molekulės CD33 raiškai nustatyti, sujungtas su fluorochromu PE-Cy7.</t>
  </si>
  <si>
    <t>Monokloninis antikūnas, žmogaus ląstelių diferenciacijos molekulės CD34 raiškai nustatyti, sujungtas su fluorochromu PerCP-Cy5.5.</t>
  </si>
  <si>
    <t>Monokloninis antikūnas, žmogaus ląstelių diferenciacijos molekulės CD36 raiškai nustatyti, sujungtas su fluorochromu FITC.</t>
  </si>
  <si>
    <t>Monokloninis antikūnas, žmogaus ląstelių diferenciacijos molekulės CD36 raiškai nustatyti, sujungtas su fluorochromu PE.</t>
  </si>
  <si>
    <t>Monokloninis antikūnas, žmogaus ląstelių diferenciacijos molekulės CD36 raiškai nustatyti, sujungtas su fluorochromu APC.</t>
  </si>
  <si>
    <t>Polikloninis antikūnas, žmogaus ląstelių diferenciacijos molekulės CD38ME raiškai nustatyti, sujungtas su fluorochromu FITC.</t>
  </si>
  <si>
    <t>Monokloninis antikūnas, žmogaus ląstelių diferenciacijos molekulės CD38 raiškai nustatyti, sujungtas su fluorochromu FITC.</t>
  </si>
  <si>
    <t>Monokloninis antikūnas, žmogaus ląstelių diferenciacijos molekulės CD38 raiškai nustatyti, sujungtas su fluorochromu PE-Cy7.</t>
  </si>
  <si>
    <t>Monokloninis antikūnas, žmogaus ląstelių diferenciacijos molekulės CD38 raiškai nustatyti, sujungtas su fluorochromu APC-H7.</t>
  </si>
  <si>
    <t>Monokloninis antikūnas, žmogaus ląstelių diferenciacijos molekulės CD38 raiškai nustatyti, sujungtas su fluorochromu APC-A750.</t>
  </si>
  <si>
    <t>Monokloninis antikūnas, žmogaus ląstelių diferenciacijos molekulės CD41a raiškai nustatyti, sujungtas su fluorochromu PE.</t>
  </si>
  <si>
    <t>Monokloninis antikūnas, žmogaus ląstelių diferenciacijos molekulės CD41a raiškai nustatyti, sujungtas su fluorochromu PerCP-Cy5.5.</t>
  </si>
  <si>
    <t>Monokloninis antikūnas, žmogaus ląstelių diferenciacijos molekulės CD42a raiškai nustatyti, sujungtas su fluorochromu PerCP.</t>
  </si>
  <si>
    <t>Monokloninis antikūnas, žmogaus ląstelių diferenciacijos molekulės CD42b raiškai nustatyti, sujungtas su fluorochromu APC.</t>
  </si>
  <si>
    <t>Monokloninis antikūnas, žmogaus ląstelių diferenciacijos molekulės CD43 raiškai nustatyti, sujungtas su fluorochromu FITC.</t>
  </si>
  <si>
    <t>Monokloninis antikūnas, žmogaus ląstelių diferenciacijos molekulės CD45 raiškai nustatyti, sujungtas su fluorochromu PerCP-Cy5.5.</t>
  </si>
  <si>
    <t>Monokloninis antikūnas, žmogaus ląstelių diferenciacijos molekulės CD45 raiškai nustatyti, sujungtas su fluorochromu APC-H7.</t>
  </si>
  <si>
    <t>Monokloninis antikūnas, žmogaus ląstelių diferenciacijos molekulės CD45 raiškai nustatyti, sujungtas su fluorochromu V450</t>
  </si>
  <si>
    <t>Monokloninis antikūnas, žmogaus ląstelių diferenciacijos molekulės CD45 raiškai nustatyti, sujungtas su fluorochromu V500.</t>
  </si>
  <si>
    <t>Monokloninis antikūnas, žmogaus ląstelių diferenciacijos molekulės CD45 raiškai nustatyti, sujungtas su fluorochromu V500-C.</t>
  </si>
  <si>
    <t>Monokloninis antikūnas, žmogaus ląstelių diferenciacijos molekulės CD45RA raiškai nustatyti, sujungtas su fluorochromu APC-H7.</t>
  </si>
  <si>
    <t>Monokloninis antikūnas, žmogaus ląstelių diferenciacijos molekulės CD48 raiškai nustatyti, sujungtas su fluorochromu FITC.</t>
  </si>
  <si>
    <t>Monokloninis antikūnas, žmogaus ląstelių diferenciacijos molekulės CD49b raiškai nustatyti, sujungtas su fluorochromu PE.</t>
  </si>
  <si>
    <t>Monokloninis antikūnas, žmogaus ląstelių diferenciacijos molekulės CD49f raiškai nustatyti, sujungtas su fluorochromu PE.</t>
  </si>
  <si>
    <t>Monokloninis antikūnas, žmogaus ląstelių diferenciacijos molekulės CD49f raiškai nustatyti, sujungtas su fluorochromu BV421.</t>
  </si>
  <si>
    <t>Monokloninis antikūnas, žmogaus ląstelių diferenciacijos molekulės CD52 raiškai nustatyti, sujungtas su fluorochromu PE.</t>
  </si>
  <si>
    <t>Monokloninis antikūnas, žmogaus ląstelių diferenciacijos molekulės CD55 raiškai nustatyti, sujungtas su fluorochromu APC.</t>
  </si>
  <si>
    <t>Monokloninis antikūnas, žmogaus ląstelių diferenciacijos molekulės CD56 raiškai nustatyti, sujungtas su fluorochromu FITC.</t>
  </si>
  <si>
    <t>Monokloninis antikūnas, žmogaus ląstelių diferenciacijos molekulės CD56 raiškai nustatyti, sujungtas su fluorochromu PE.</t>
  </si>
  <si>
    <t>Monokloninis antikūnas, žmogaus ląstelių diferenciacijos molekulės CD56 raiškai nustatyti, sujungtas su fluorochromu APC.</t>
  </si>
  <si>
    <t>Monokloninis antikūnas, žmogaus ląstelių diferenciacijos molekulės CD56 raiškai nustatyti, sujungtas su fluorochromu PE-Cy7.</t>
  </si>
  <si>
    <t>Monokloninis antikūnas, žmogaus ląstelių diferenciacijos molekulės CD56 (NCAM-1) raiškai nustatyti, sujungtas su fluorochromu V450.</t>
  </si>
  <si>
    <t>Monokloninis antikūnas, žmogaus ląstelių diferenciacijos molekulės CD56 raiškai nustatyti, sujungtas su fluorochromu BV605.</t>
  </si>
  <si>
    <t>Monokloninis antikūnas, žmogaus ląstelių diferenciacijos molekulės CD57 raiškai nustatyti, sujungtas su fluorochromu FITC.</t>
  </si>
  <si>
    <t>Monokloninis antikūnas, žmogaus ląstelių diferenciacijos molekulės CD59 raiškai nustatyti, sujungtas su fluorochromu PE.</t>
  </si>
  <si>
    <t>Monokloninis antikūnas, žmogaus ląstelių diferenciacijos molekulės CD61 raiškai nustatyti, sujungtas su fluorochromu FITC.</t>
  </si>
  <si>
    <t>Monokloninis antikūnas, žmogaus ląstelių diferenciacijos molekulės CD61 raiškai nustatyti, sujungtas su fluorochromu APC.</t>
  </si>
  <si>
    <t>Monokloninis antikūnas, žmogaus ląstelių diferenciacijos molekulės CD62P raiškai nustatyti, sujungtas su fluorochromu APC.</t>
  </si>
  <si>
    <t>Monokloninis antikūnas, žmogaus ląstelių diferenciacijos molekulės CD63 raiškai nustatyti, sujungtas su fluorochromu PE.</t>
  </si>
  <si>
    <t>Monokloninis antikūnas, žmogaus ląstelių diferenciacijos molekulės CD64 raiškai nustatyti, sujungtas su fluorochromu FITC.</t>
  </si>
  <si>
    <t>Monokloninis antikūnas, žmogaus ląstelių diferenciacijos molekulės CD64 raiškai nustatyti, sujungtas su fluorochromu PE.</t>
  </si>
  <si>
    <t>Monokloninis antikūnas, žmogaus ląstelių diferenciacijos molekulės CD64 raiškai nustatyti, sujungtas su fluorochromu PE-Cy7.</t>
  </si>
  <si>
    <t>Monokloninis antikūnas, žmogaus ląstelių diferenciacijos molekulės CD65 raiškai nustatyti, sujungtas su fluorochromu PerCP-Vio700.</t>
  </si>
  <si>
    <t>Monokloninis antikūnas, žmogaus ląstelių diferenciacijos molekulės CD66c raiškai nustatyti, sujungtas su fluorochromu PE.</t>
  </si>
  <si>
    <t>Monokloninis antikūnas, žmogaus ląstelių diferenciacijos molekulės CD70 raiškai nustatyti, sujungtas su fluorochromu BB515.</t>
  </si>
  <si>
    <t>Monokloninis antikūnas, žmogaus ląstelių diferenciacijos molekulės CD71 raiškai nustatyti, sujungtas su fluorochromu APC.</t>
  </si>
  <si>
    <t>Monokloninis antikūnas, žmogaus ląstelių diferenciacijos molekulės CD71 raiškai nustatyti, sujungtas su fluorochromu APC-H7.</t>
  </si>
  <si>
    <t>Monokloninis antikūnas, žmogaus ląstelių diferenciacijos molekulės CD73 raiškai nustatyti, sujungtas su fluorochromu PE.</t>
  </si>
  <si>
    <t>Monokloninis antikūnas, žmogaus ląstelių diferenciacijos molekulės CD79a raiškai nustatyti, sujungtas su fluorochromu PE.</t>
  </si>
  <si>
    <t>Monokloninis antikūnas, žmogaus ląstelių diferenciacijos molekulės CD79b raiškai nustatyti, sujungtas su fluorochromu PerCP Cy5.5.</t>
  </si>
  <si>
    <t>Monokloninis antikūnas, žmogaus ląstelių diferenciacijos molekulės CD79b raiškai nustatyti, sujungtas su fluorochromu APC.</t>
  </si>
  <si>
    <t>Monokloninis antikūnas, žmogaus ląstelių diferenciacijos molekulės CD81 raiškai nustatyti, sujungtas su fluorochromu FITC.</t>
  </si>
  <si>
    <t>Monokloninis antikūnas, žmogaus ląstelių diferenciacijos molekulės CD81 raiškai nustatyti, sujungtas su fluorochromu APC-H7.</t>
  </si>
  <si>
    <t>Monokloninis antikūnas, žmogaus ląstelių diferenciacijos molekulės CD81 raiškai nustatyti, sujungtas su fluorochromu APC-C750.</t>
  </si>
  <si>
    <t>Monokloninis antikūnas, žmogaus ląstelių diferenciacijos molekulės CD90 raiškai nustatyti, sujungtas su fluorochromu FITC.</t>
  </si>
  <si>
    <t>Monokloninis antikūnas, žmogaus ląstelių diferenciacijos molekulės CD94 raiškai nustatyti, sujungtas su fluorochromu APC.</t>
  </si>
  <si>
    <t>Monokloninis antikūnas, žmogaus ląstelių diferenciacijos molekulės CD95 raiškai nustatyti, sujungtas su fluorochromu PE.</t>
  </si>
  <si>
    <t>Monokloninis antikūnas, žmogaus ląstelių diferenciacijos molekulės CD96 raiškai nustatyti, sujungtas su fluorochromu PE.</t>
  </si>
  <si>
    <t>Monokloninis antikūnas, žmogaus ląstelių diferenciacijos molekulės CD96 raiškai nustatyti, sujungtas su fluorochromu APC.</t>
  </si>
  <si>
    <t>Monokloninis antikūnas, žmogaus ląstelių diferenciacijos molekulės CD99 raiškai nustatyti, sujungtas su fluorochromu FITC.</t>
  </si>
  <si>
    <t>Monokloninis antikūnas, žmogaus ląstelių diferenciacijos molekulės CD99 raiškai nustatyti, sujungtas su fluorochromu PE.</t>
  </si>
  <si>
    <t>Monokloninis antikūnas, žmogaus ląstelių diferenciacijos molekulės CD99 raiškai nustatyti, sujungtas su fluorochromu APC.</t>
  </si>
  <si>
    <t>Monokloninis antikūnas, žmogaus ląstelių diferenciacijos molekulės CD103 raiškai nustatyti, sujungtas su fluorochromu PE.</t>
  </si>
  <si>
    <t>Monokloninis antikūnas, žmogaus ląstelių diferenciacijos molekulės CD105 raiškai nustatyti, sujungtas su fluorochromu APC.</t>
  </si>
  <si>
    <t>Monokloninis antikūnas, žmogaus ląstelių diferenciacijos molekulės CD117 raiškai nustatyti, sujungtas su fluorochromu PE.</t>
  </si>
  <si>
    <t>Monokloninis antikūnas, žmogaus ląstelių diferenciacijos molekulės CD117 raiškai nustatyti, sujungtas su fluorochromu PE-Cy7.</t>
  </si>
  <si>
    <t>Monokloninis antikūnas, žmogaus ląstelių diferenciacijos molekulės CD117 raiškai nustatyti, sujungtas su fluorochromu APC.</t>
  </si>
  <si>
    <t>Monokloninis antikūnas, žmogaus ląstelių diferenciacijos molekulės CD117 raiškai nustatyti, sujungtas su fluorochromu APC-Cy7.</t>
  </si>
  <si>
    <t>Monokloninis antikūnas, žmogaus ląstelių diferenciacijos molekulės CD117 raiškai nustatyti, sujungtas su fluorochromu BV605.</t>
  </si>
  <si>
    <t>Monokloninis antikūnas, žmogaus ląstelių diferenciacijos molekulės CD123 raiškai nustatyti, sujungtas su fluorochromu PE.</t>
  </si>
  <si>
    <t>Monokloninis antikūnas, žmogaus ląstelių diferenciacijos molekulės CD123 raiškai nustatyti, sujungtas su fluorochromu APC.</t>
  </si>
  <si>
    <t>Monokloninis antikūnas, žmogaus ląstelių diferenciacijos molekulės CD123 raiškai nustatyti, sujungtas su fluorochromu Red718.</t>
  </si>
  <si>
    <t>Monokloninis antikūnas, žmogaus ląstelių diferenciacijos molekulės CD133/1 raiškai nustatyti, sujungtas su fluorochromu APC.</t>
  </si>
  <si>
    <t>Monokloninis antikūnas, žmogaus ląstelių diferenciacijos molekulės CD138 raiškai nustatyti, sujungtas su fluorochromu BV421.</t>
  </si>
  <si>
    <t>Monokloninis antikūnas, žmogaus ląstelių diferenciacijos molekulės CD157 raiškai nustatyti, sujungtas su fluorochromu PE.</t>
  </si>
  <si>
    <t>Monokloninis antikūnas, žmogaus ląstelių diferenciacijos molekulės CD158 (KIR2DL1/S1/S3/S5) raiškai nustatyti, sujungtas su fluorochromu PE-Cy7.</t>
  </si>
  <si>
    <t>Monokloninis antikūnas, žmogaus ląstelių diferenciacijos molekulės CD158b raiškai nustatyti, sujungtas su fluorochromu BV510.</t>
  </si>
  <si>
    <t>Monokloninis antikūnas, žmogaus ląstelių diferenciacijos molekulės CD158e (KIR3DL1) raiškai nustatyti, sujungtas su fluorochromu FITC.</t>
  </si>
  <si>
    <t>Monokloninis antikūnas, žmogaus ląstelių diferenciacijos molekulės CD200 raiškai nustatyti, sujungtas su fluorochromu PE-Cy7.</t>
  </si>
  <si>
    <t>Monokloninis antikūnas, žmogaus ląstelių diferenciacijos molekulės CD235a raiškai nustatyti, sujungtas su fluorochromu FITC.</t>
  </si>
  <si>
    <t>Monokloninis antikūnas, žmogaus ląstelių diferenciacijos molekulės CD279 raiškai nustatyti, sujungtas su fluorochromu PE.</t>
  </si>
  <si>
    <t>Monokloninis antikūnas, žmogaus ląstelių diferenciacijos molekulės CD304 raiškai nustatyti, sujungtas su fluorochromu PE.</t>
  </si>
  <si>
    <t>Monokloninis antikūnas, žmogaus ląstelių diferenciacijos molekulės CD371 raiškai nustatyti, sujungtas su fluorochromu PE.</t>
  </si>
  <si>
    <t>Tarpusavyje suderintų monokloninių antikūnų rinkinys, žmogaus ląstelių diferenciacijos molekulių CD45/CD34 raiškai nustatyti, sujungtas su fluorochromais FITC/PE.</t>
  </si>
  <si>
    <t>Monokloninis antikūnas, žmogaus leukocitų antigeno komplekso DR potipio (ŽLA-DR) raiškai nustatyti, sujungtas su fluorochromu FITC.</t>
  </si>
  <si>
    <t>Monokloninis antikūnas, žmogaus leukocitų antigeno komplekso DR potipio (ŽLA-DR) raiškai nustatyti, sujungtas su fluorochromu APC.</t>
  </si>
  <si>
    <t>Monokloninis antikūnas, žmogaus leukocitų antigeno komplekso DR potipio (ŽLA-DR) raiškai nustatyti, sujungtas su fluorochromu PE-Cy7.</t>
  </si>
  <si>
    <t>Monokloninis antikūnas, žmogaus leukocitų antigeno komplekso DR potipio (ŽLA-DR) raiškai nustatyti, sujungtas su fluorochromu V450.</t>
  </si>
  <si>
    <t>Monokloninis antikūnas, žmogaus leukocitų antigeno komplekso DR potipio (ŽLA-DR) raiškai nustatyti, sujungtas su fluorochromu V500.</t>
  </si>
  <si>
    <t>Monokloninis antikūnas, žmogaus ląstelių diferenciacijos molekulės IREM-2 raiškai nustatyti, sujungtas su fluorochromu APC.</t>
  </si>
  <si>
    <t>Monokloninis antikūnas, žmogaus ląstelių terminalinės deoksinukleotidiltransferazės (TdT)  raiškai nustatyti, sujungtas su fluorochromu BV421.</t>
  </si>
  <si>
    <t xml:space="preserve">Polikloninis antikūnas, žmogaus ląstelių baltymo, susijusio su X chromosoma ir slopinančio  apoptozę (XIAP, angl. X-linked Inhibitor of Apoptosis Protein) raiškai nustatyti, sujungtas su fluorochromu FITC. </t>
  </si>
  <si>
    <t xml:space="preserve">Monokloninis antikūnas, žmogaus ląstelių molekulės SAP (SLAM -susijusio baltymo (angl. Signaling Lymphocytic Activation Molecule)) raiškai nustatyti, sujungtas su fluorochromu PE. </t>
  </si>
  <si>
    <t>Monokloninis antikūnas, žmogaus ląstelių imunoglobulinų lambda lengvųjų grandinių raiškai nustatyti, sujungtas su fluorochromu APC C750.</t>
  </si>
  <si>
    <t>Polikloninis antikūnas žmogaus ląstelių imunoglobulinų lambda lengvųjų grandinių raiškai nustatyti, sujungtas su fluorochromu PE.</t>
  </si>
  <si>
    <t>Polikloninis antikūnas žmogaus ląstelių imunoglobulinų kappa lengvųjų grandinių raiškai nustatyti, sujungtas su fluorochromu APC.</t>
  </si>
  <si>
    <t>Monokloninis antikūnas žmogaus ląstelių molekulės MFG-E8 (angl. milk fat globule-EGF factor) raiškai nustatyti, sujungtas su fluorochromu Alexa Fluor 488.</t>
  </si>
  <si>
    <t>Monokloninis antikūnas žmogaus ląstelių IgM sunkiųjų grandinių raiškai nustatyti, sujungtas su fluorochromu PE.</t>
  </si>
  <si>
    <t>Monokloninis antikūnas žmogaus ląstelių receptoriaus TSLP (angl. Thymic Stromal Lymphopoietin Receptor) raiškai nustatyti, sujungtas su fluorochromu BV510.</t>
  </si>
  <si>
    <t>Monokloninis antikūnas, žmogaus ląstelių molekulės mieloperoksidazės (MPO) raiškai nustatyti, sujungtas su fluorochromu FITC.</t>
  </si>
  <si>
    <t>Monokloninis antikūnas, žmogaus ląstelių molekulės TCL1 (angl. T cell leukemia/lymphoma 1) raiškai nustatyti, sujungtas su fluorochromu APC.</t>
  </si>
  <si>
    <t>Monokloninis antikūnas, žmogaus ląstelių molekulės Bcl-2 (angl. B-cell lymphoma 2) raiškai nustatyti, sujungtas su fluorochromu PE.</t>
  </si>
  <si>
    <t>Monokloninis antikūnas, žmogaus ląstelių diferenciacijos molekulės CD1a raiškai nustatyti, sujungtas su fluorochromu APC.</t>
  </si>
  <si>
    <t xml:space="preserve">Klonas: SN3
Kiekis vienam tyrimui ne didesnis kaip 0,5 μg
Pakuotėje – ne mažiau kaip 100 μg.
</t>
  </si>
  <si>
    <t>Klonas: RPA-2.10
Kiekis vienam tyrimui ne didesnis kaip 20 µl.
Pakuotėje – ne mažiau kaip 100 tyrimų.</t>
  </si>
  <si>
    <t>Klonas: LT2
Kiekis vienam tyrimui ne didesnis kaip 20 µl.
Pakuotėje – ne mažiau kaip 100 tyrimų.</t>
  </si>
  <si>
    <t>Klonas: HI149
Kiekis vienam tyrimui ne didesnis kaip 20 µl.
Pakuotėje – ne mažiau kaip 100 tyrimų.</t>
  </si>
  <si>
    <t>Klonas: S5.2 
Kiekis vienam tyrimui ne didesnis kaip 20 µl.
Pakuotėje – ne mažiau kaip 100 tyrimų.</t>
  </si>
  <si>
    <t>Klonas: L303.1 (L303)
Kiekis vienam tyrimui ne didesnis kaip 5 µl.
Pakuotėje – ne mažiau kaip 100 tyrimų.</t>
  </si>
  <si>
    <t>Klonas: SK7 (Leu-4)
Kiekis vienam tyrimui ne didesnis kaip 20 µl.
Pakuotėje – ne mažiau kaip 50 tyrimų.</t>
  </si>
  <si>
    <t xml:space="preserve">Klonas: SK7 (Leu-4)
Kiekis vienam tyrimui ne didesnis kaip 20 µl.
Pakuotėje – ne mažiau kaip 50 tyrimų. </t>
  </si>
  <si>
    <t>Klonas: SK7 (Leu-4)
Kiekis vienam tyrimui ne didesnis kaip 5 µl.
Pakuotėje – ne mažiau kaip 100 tyrimų.</t>
  </si>
  <si>
    <t>Klonas: SK7
Kiekis vienam tyrimui ne didesnis kaip 5 µl.
Pakuotėje – ne mažiau kaip 100 tyrimų.</t>
  </si>
  <si>
    <t>Klonas: UCHT1 (UCHT-1; UCHT 1)
Kiekis vienam tyrimui ne didesnis kaip 5 µl.
Pakuotėje – ne mažiau kaip 120 tyrimų.</t>
  </si>
  <si>
    <t>Klonas: UCHT1 (UCHT-1; UCHT 1)
Kiekis vienam tyrimui ne didesnis kaip 5 µl.
Pakuotėje – ne mažiau kaip 100 tyrimų.</t>
  </si>
  <si>
    <t>Klonas: SK3 (Leu3a)
Kiekis vienam tyrimui ne didesnis kaip 20 µl.
Pakuotėje – ne mažiau kaip 100 tyrimų.</t>
  </si>
  <si>
    <t>Klonas: MEM-241
Kiekis vienam tyrimui ne didesnis kaip 20 µl.
Pakuotėje – ne mažiau kaip 100 tyrimų.</t>
  </si>
  <si>
    <t>Klonas: SK3 (Leu3a)
Kiekis vienam tyrimui ne didesnis kaip 5 µl.
Pakuotėje – ne mažiau kaip 100 tyrimų.</t>
  </si>
  <si>
    <t>Klonas:  SK3 (Leu3a)
Kiekis vienam tyrimui ne didesnis kaip 5 µl.
Pakuotėje – ne mažiau kaip 100 tyrimų.</t>
  </si>
  <si>
    <t>Klonas: L17F12
Kiekis vienam tyrimui ne didesnis kaip 20 µl.
Pakuotėje – ne mažiau kaip 100 tyrimų.</t>
  </si>
  <si>
    <t>Klonas: L17F12
Kiekis vienam tyrimui ne didesnis kaip 5 µl.
Pakuotėje – ne mažiau kaip 100 tyrimų.</t>
  </si>
  <si>
    <t>Klonas: CD7-6B7
Kiekis vienam tyrimui ne didesnis kaip 2 µl.
Pakuotėje – ne mažiau kaip 100 tyrimų.</t>
  </si>
  <si>
    <t>Klonas: M-T701
Kiekis vienam tyrimui ne didesnis kaip 20 µl.
Pakuotėje – ne mažiau kaip 50 tyrimų.</t>
  </si>
  <si>
    <t>Klonas: MEM-186
Kiekis vienam tyrimui ne didesnis kaip 20 µl.
Pakuotėje – ne mažiau kaip 100 tyrimų.</t>
  </si>
  <si>
    <t>Klonas: M-T701
Kiekis vienam tyrimui ne didesnis kaip 5 µl.
Pakuotėje – ne mažiau kaip 100 tyrimų.</t>
  </si>
  <si>
    <t>Klonas: eBio124-1D1 (124-1D1)
Kiekis vienam tyrimui ne didesnis kaip 5 µl.
Pakuotėje – ne mažiau kaip 100 tyrimų.</t>
  </si>
  <si>
    <t>Klonas: M-T701                                                                         
Kiekis vienam tyrimui ne didesnis kaip 5 µl.
Pakuotėje – ne mažiau kaip 100 tyrimų.</t>
  </si>
  <si>
    <t>Klonas: SK1 (Leu-2a; Leu2a)
Kiekis vienam tyrimui ne didesnis kaip 20 µl.
Pakuotėje – ne mažiau kaip 100 tyrimų.</t>
  </si>
  <si>
    <t>Klonas: SK1 (Leu-2a; Leu2a)
Kiekis vienam tyrimui ne didesnis kaip 5 µl.
Pakuotėje – ne mažiau kaip 100 tyrimų.</t>
  </si>
  <si>
    <t>Klonas: SK1(Leu-2a; Leu2a)
Kiekis vienam tyrimui ne didesnis kaip 5 µl.
Pakuotėje – ne mažiau kaip 50 tyrimų.</t>
  </si>
  <si>
    <t>Klonas: LT10
Kiekis vienam tyrimui ne didesnis kaip 20 µl.
Pakuotėje – ne mažiau kaip 100 tyrimų.</t>
  </si>
  <si>
    <t>Klonas: W8E7
Kiekis vienam tyrimui ne didesnis kaip 20 µl.
Pakuotėje – ne mažiau kaip 100 tyrimų.</t>
  </si>
  <si>
    <t>Klonas: HI10a
Kiekis vienam tyrimui ne didesnis kaip 20 µl.
Pakuotėje – ne mažiau kaip 50 tyrimų.</t>
  </si>
  <si>
    <t>Klonas: HI10a
Kiekis vienam tyrimui ne didesnis kaip 5 µl.
Pakuotėje – ne mažiau kaip 100 tyrimų.</t>
  </si>
  <si>
    <t>Klonas: G43-25B
Kiekis vienam tyrimui ne didesnis kaip 20 µl.
Pakuotėje – ne mažiau kaip 100 tyrimų.</t>
  </si>
  <si>
    <t>Klonas: MEM-25
Kiekis vienam tyrimui ne didesnis kaip 20 µl.
Pakuotėje – ne mažiau kaip 100 tyrimų.</t>
  </si>
  <si>
    <t xml:space="preserve">Klonas: ICRF44 (44)
Kiekis vienam tyrimui ne didesnis kaip 5 µl.
Pakuotėje – ne mažiau kaip 100 tyrimų. </t>
  </si>
  <si>
    <t>Klonas: SHCL-3 (S-HCL-3)
Kiekis vienam tyrimui ne didesnis kaip 5 µl.
Pakuotėje – ne mažiau kaip 100 tyrimų.</t>
  </si>
  <si>
    <t>Klonas: B-ly6
Kiekis vienam tyrimui ne didesnis kaip 5 µl.
Pakuotėje – ne mažiau kaip 50 tyrimų.</t>
  </si>
  <si>
    <t>Klonas: L138 (Leu-M7)
Kiekis vienam tyrimui ne didesnis kaip 20 µl.
Pakuotėje – ne mažiau kaip 100 tyrimų.</t>
  </si>
  <si>
    <t>Klonas: WM15
Kiekis vienam tyrimui ne didesnis kaip 10 µl.
Pakuotėje – ne mažiau kaip 100 tyrimų.</t>
  </si>
  <si>
    <t>Klonas: MφP9 (MφP-9)
Kiekis vienam tyrimui ne didesnis kaip 5 µl.
Pakuotėje – ne mažiau kaip 100 tyrimų.</t>
  </si>
  <si>
    <t>Klonas: 61D3
Kiekis vienam tyrimui ne didesnis kaip 5 µl.
Pakuotėje – ne mažiau kaip 25 tyrimų.</t>
  </si>
  <si>
    <t>Klonas: M5E2 
Kiekis vienam tyrimui ne didesnis kaip 5 µl.
Pakuotėje – ne mažiau kaip 100 tyrimų.</t>
  </si>
  <si>
    <t>Klonas: MMA
Kiekis vienam tyrimui ne didesnis kaip 20 µl.
Pakuotėje – ne mažiau kaip 100 tyrimų.</t>
  </si>
  <si>
    <t>Klonas: MEM-158
Kiekis vienam tyrimui ne didesnis kaip 4 µl.
Pakuotėje – ne mažiau kaip 100 tyrimų.</t>
  </si>
  <si>
    <t>Klonas: B73.1
Kiekis vienam tyrimui ne didesnis kaip 20 µl.
Pakuotėje – ne mažiau kaip 100 tyrimų.</t>
  </si>
  <si>
    <t>Klonas: 3G8
Kiekis vienam tyrimui ne didesnis kaip 5 µl.
Pakuotėje – ne mažiau kaip 100 tyrimų.</t>
  </si>
  <si>
    <t>Klonas: LT19
Kiekis vienam tyrimui ne didesnis kaip 20 µl.
Pakuotėje – ne mažiau kaip 100 tyrimų.</t>
  </si>
  <si>
    <t>Klonas: HIB19
Kiekis vienam tyrimui ne didesnis kaip 5 µl.
Pakuotėje – ne mažiau kaip 100 tyrimų.</t>
  </si>
  <si>
    <t>Klonas: SJ25C1 (SJ25-C1)
Kiekis vienam tyrimui ne didesnis kaip 5 µl.
Pakuotėje – ne mažiau kaip 100 tyrimų.</t>
  </si>
  <si>
    <t>Klonas: J3-119
Kiekis vienam tyrimui ne didesnis kaip 10 µl.
Pakuotėje – ne mažiau kaip 100 tyrimų.</t>
  </si>
  <si>
    <t>Klonas: L27
Kiekis vienam tyrimui ne didesnis kaip 20 µl.
Pakuotėje – ne mažiau kaip 50 tyrimų.</t>
  </si>
  <si>
    <t>Klonas: L27
Kiekis vienam tyrimui ne didesnis kaip 5 µl.
Pakuotėje – ne mažiau kaip 100 tyrimų.</t>
  </si>
  <si>
    <t>Klonas: 2H7
Kiekis vienam tyrimui ne didesnis kaip 5 µl.
Pakuotėje – ne mažiau kaip 100 tyrimų.</t>
  </si>
  <si>
    <t>Klonas: S-HCL-1 (S-HCL1)
Kiekis vienam tyrimui ne didesnis kaip 5 µl.
Pakuotėje – ne mažiau kaip 100 tyrimų.</t>
  </si>
  <si>
    <t>Klonas: HIB22
Kiekis vienam tyrimui ne didesnis kaip 5 µl.
Pakuotėje – ne mažiau kaip 100 tyrimų.</t>
  </si>
  <si>
    <t>Klonas: EBVCS-5 (EBVCS 5)
Kiekis vienam tyrimui ne didesnis kaip 20 µl.
Pakuotėje – ne mažiau kaip 50 tyrimų.</t>
  </si>
  <si>
    <t>Klonas: M-L233
Kiekis vienam tyrimui ne didesnis kaip 5 µl.
Pakuotėje – ne mažiau kaip 50 tyrimų.</t>
  </si>
  <si>
    <t>Klonas: ML5
Kiekis vienam tyrimui ne didesnis kaip 20 µl.
Pakuotėje – ne mažiau kaip 100 tyrimų.</t>
  </si>
  <si>
    <t>Klonas: ML5
Kiekis vienam tyrimui ne didesnis kaip 5 µl.
Pakuotėje – ne mažiau kaip 100 tyrimų.</t>
  </si>
  <si>
    <t>Klonas: 2A3
Kiekis vienam tyrimui ne didesnis kaip 20 µl.
Pakuotėje – ne mažiau kaip 100 tyrimų.</t>
  </si>
  <si>
    <t>Klonas: L272
Kiekis vienam tyrimui ne didesnis kaip 20 µl.
Pakuotėje – ne mažiau kaip 50 tyrimų.</t>
  </si>
  <si>
    <t>Klonas: O323
Kiekis vienam tyrimui ne didesnis kaip 5 µl.
Pakuotėje – ne mažiau kaip 100 tyrimų.</t>
  </si>
  <si>
    <t>Klonas: BerH8 (Ber-H8)
Kiekis vienam tyrimui ne didesnis kaip 20 µl.
Pakuotėje – ne mažiau kaip 100 tyrimų.</t>
  </si>
  <si>
    <t>Klonas: WM59 (WM-59)
Kiekis vienam tyrimui ne didesnis kaip 20 µl.
Pakuotėje – ne mažiau kaip 100 tyrimų.</t>
  </si>
  <si>
    <t>Klonas: P67.6
Kiekis vienam tyrimui ne didesnis kaip 20 µl.
Pakuotėje – ne mažiau kaip 100 tyrimų.</t>
  </si>
  <si>
    <t>Klonas: P67.6
Kiekis vienam tyrimui ne didesnis kaip 5 µl.
Pakuotėje – ne mažiau kaip 100 tyrimų.</t>
  </si>
  <si>
    <t>Klonas: 8G12 (HPCA2) 
Kiekis vienam tyrimui ne didesnis kaip 20 µl.
Pakuotėje – ne mažiau kaip 50 tyrimų.</t>
  </si>
  <si>
    <t>Klonas: CB38 (NL07)
Kiekis vienam tyrimui ne didesnis kaip 20 µl.
Pakuotėje – ne mažiau kaip 100 tyrimų.</t>
  </si>
  <si>
    <t>Klonas:  CB38 (NL07)
Kiekis vienam tyrimui ne didesnis kaip 20 µl.
Pakuotėje – ne mažiau kaip 100 tyrimų.</t>
  </si>
  <si>
    <t>Klonas: polikloninis multi-epitopinis CD38
Kiekis vienam tyrimui ne didesnis kaip 5 µl.
Pakuotėje – ne mažiau kaip 50 tyrimų.</t>
  </si>
  <si>
    <t>Klonas: HB7 (HB-7)
Kiekis vienam tyrimui ne didesnis kaip 20 µl.
Pakuotėje – ne mažiau kaip 50 tyrimų.</t>
  </si>
  <si>
    <t>Klonas: HB7 (HB-7)
Kiekis vienam tyrimui ne didesnis kaip 5 µl.
Pakuotėje – ne mažiau kaip 100 tyrimų.</t>
  </si>
  <si>
    <t>Klonas: LS198-4-3
Kiekis vienam tyrimui ne didesnis kaip 10 µl.
Pakuotėje – ne mažiau kaip 50 tyrimų.</t>
  </si>
  <si>
    <t>Klonas: HIP8
Kiekis vienam tyrimui ne didesnis kaip 20 µl.
Pakuotėje – ne mažiau kaip 100 tyrimų.</t>
  </si>
  <si>
    <t>Klonas: HIP8
Kiekis vienam tyrimui ne didesnis kaip 20 µl.
Pakuotėje – ne mažiau kaip 50 tyrimų.</t>
  </si>
  <si>
    <t>Klonas: Beb1
Kiekis vienam tyrimui ne didesnis kaip 20 µl.
Pakuotėje – ne mažiau kaip 50 tyrimų.</t>
  </si>
  <si>
    <t>Klonas: HIP1
Kiekis vienam tyrimui ne didesnis kaip 20 µl.
Pakuotėje – ne mažiau kaip 100 tyrimų.</t>
  </si>
  <si>
    <t>Klonas: 1G10
Kiekis vienam tyrimui ne didesnis kaip 20 µl.
Pakuotėje – ne mažiau kaip 100 tyrimų.</t>
  </si>
  <si>
    <t>Klonas: 2D1
Kiekis vienam tyrimui ne didesnis kaip 20 µl.
Pakuotėje – ne mažiau kaip 50 tyrimų.</t>
  </si>
  <si>
    <t>Klonas: 2D1
Kiekis vienam tyrimui ne didesnis kaip 5 µl.
Pakuotėje – ne mažiau kaip 100 tyrimų.</t>
  </si>
  <si>
    <t>Klonas: HI30
Kiekis vienam tyrimui ne didesnis kaip 5 µl.
Pakuotėje – ne mažiau kaip 120 tyrimų.</t>
  </si>
  <si>
    <t>Klonas: HI30
Kiekis vienam tyrimui ne didesnis kaip 5 µl.
Pakuotėje – ne mažiau kaip 100 tyrimų.</t>
  </si>
  <si>
    <t>Klonas: HI100
Kiekis vienam tyrimui ne didesnis kaip 5 µl.
Pakuotėje – ne mažiau kaip 50 tyrimų.</t>
  </si>
  <si>
    <t>Klonas: BJ40
Kiekis vienam tyrimui ne didesnis kaip 5 µl.
Pakuotėje – ne mažiau kaip 100 tyrimų.</t>
  </si>
  <si>
    <t>Klonas: 12F1                                                                             
Kiekis vienam tyrimui ne didesnis kaip 20 µl.
Pakuotėje – ne mažiau kaip 100 tyrimų.</t>
  </si>
  <si>
    <t>Klonas: GoH3                                                                                
Kiekis vienam tyrimui ne didesnis kaip 20 µl.
Pakuotėje – ne mažiau kaip 100 tyrimų.</t>
  </si>
  <si>
    <t>Klonas: GoH3
Kiekis vienam tyrimui ne didesnis kaip 5 µl.
Pakuotėje – ne mažiau kaip 100 tyrimų.</t>
  </si>
  <si>
    <t>Klonas: 4C8
Kiekis vienam tyrimui ne didesnis kaip 5 µl.
Pakuotėje – ne mažiau kaip 50 tyrimų.</t>
  </si>
  <si>
    <t>Klonas: JS11                                                                              
Kiekis vienam tyrimui ne didesnis kaip 5 µl.
Pakuotėje – ne mažiau kaip 100 tyrimų.</t>
  </si>
  <si>
    <t>Klonas: REA196 | NCAM16.2
Kiekis vienam tyrimui ne didesnis kaip 2 µl.
Pakuotėje – ne mažiau kaip 100 tyrimų.</t>
  </si>
  <si>
    <t>Klonas: LT56
Kiekis vienam tyrimui ne didesnis kaip 10 µl.
Pakuotėje – ne mažiau kaip 100 tyrimų.</t>
  </si>
  <si>
    <t>Klonas: C5.9
Kiekis vienam tyrimui ne didesnis kaip 5 µl.
Pakuotėje – ne mažiau kaip 200 tyrimų.</t>
  </si>
  <si>
    <t>Klonas: NCAM16.2 (NCAM 16)
Kiekis vienam tyrimui ne didesnis kaip 5 µl.
Pakuotėje – ne mažiau kaip 100 tyrimų.</t>
  </si>
  <si>
    <t>Klonas: B159
Kiekis vienam tyrimui ne didesnis kaip 5 µl.
Pakuotėje – ne mažiau kaip 120 tyrimų.</t>
  </si>
  <si>
    <t>Klonas: HNK-1 (HNK1)
Kiekis vienam tyrimui ne didesnis kaip 20 µl.
Pakuotėje – ne mažiau kaip 100 tyrimų.</t>
  </si>
  <si>
    <t>Klonas: MEM-43
Kiekis vienam tyrimui ne didesnis kaip 5 µl.
Pakuotėje – ne mažiau kaip 100 tyrimų.</t>
  </si>
  <si>
    <t>Klonas: RUU-PL7F12
Kiekis vienam tyrimui ne didesnis kaip 20 µl.
Pakuotėje – ne mažiau kaip 100 tyrimų.</t>
  </si>
  <si>
    <t>Klonas: VI-PL2 (VIPL2)
Kiekis vienam tyrimui ne didesnis kaip 5 µl.
Pakuotėje – ne mažiau kaip 100 tyrimų.</t>
  </si>
  <si>
    <t>Klonas: AK-4 (AK4 arba AK 4)
Kiekis vienam tyrimui ne didesnis kaip 20 µl.
Pakuotėje – ne mažiau kaip 100 tyrimų.</t>
  </si>
  <si>
    <t>Klonas: H5C6
Kiekis vienam tyrimui ne didesnis kaip 20 µl.
Pakuotėje – ne mažiau kaip 100 tyrimų.</t>
  </si>
  <si>
    <t>Klonas: 10.1
Kiekis vienam tyrimui ne didesnis kaip 20 µl.
Pakuotėje – ne mažiau kaip 100 tyrimų.</t>
  </si>
  <si>
    <t>Klonas: 10.1
Kiekis vienam tyrimui ne didesnis kaip 20 µl.
Pakuotėje – ne mažiau kaip 50 tyrimų.</t>
  </si>
  <si>
    <t>Klonas: 10.1
Kiekis vienam tyrimui ne didesnis kaip 5 µl.
Pakuotėje – ne mažiau kaip 50 tyrimų.</t>
  </si>
  <si>
    <t>Klonas: WIM8
Kiekis vienam tyrimui ne didesnis kaip 10 µl.
Pakuotėje – ne mažiau kaip 30 tyrimų.</t>
  </si>
  <si>
    <t>Klonas: Ki-24
Kiekis vienam tyrimui ne didesnis kaip 5 µl.
Pakuotėje – ne mažiau kaip 100 tyrimų.</t>
  </si>
  <si>
    <t>Klonas: MEM-75
Kiekis vienam tyrimui ne didesnis kaip 10 µl.
Pakuotėje – ne mažiau kaip 100 tyrimų.</t>
  </si>
  <si>
    <t>Klonas: M-A712
Kiekis vienam tyrimui ne didesnis kaip 5 µl.
Pakuotėje – ne mažiau kaip 100 tyrimų.</t>
  </si>
  <si>
    <t>Klonas: AD2
Kiekis vienam tyrimui ne didesnis kaip 20 µl.
Pakuotėje – ne mažiau kaip 100 tyrimų.</t>
  </si>
  <si>
    <t>Klonas: HM47
Kiekis vienam tyrimui ne didesnis kaip 20 µl.
Pakuotėje – ne mažiau kaip 100 tyrimų.</t>
  </si>
  <si>
    <t>Klonas: CB3-1
Kiekis vienam tyrimui ne didesnis kaip 5 µl.
Pakuotėje – ne mažiau kaip 100 tyrimų.</t>
  </si>
  <si>
    <t>Klonas: 3A2-2E7 (SN8)
Kiekis vienam tyrimui ne didesnis kaip 5 µl.
Pakuotėje – ne mažiau kaip 100 tyrimų.</t>
  </si>
  <si>
    <t>Klonas: JS-81 (JS81)
Kiekis vienam tyrimui ne didesnis kaip 20 µl.
Pakuotėje – ne mažiau kaip 100 tyrimų.</t>
  </si>
  <si>
    <t>Klonas: JS-81 (JS81)
Kiekis vienam tyrimui ne didesnis kaip 5 µl.
Pakuotėje – ne mažiau kaip 100 tyrimų.</t>
  </si>
  <si>
    <t>Klonas: M38
Kiekis vienam tyrimui ne didesnis kaip 3 µl.
Pakuotėje – ne mažiau kaip 50 tyrimų.</t>
  </si>
  <si>
    <t>Klonas: DG3
Kiekis vienam tyrimui ne didesnis kaip 2 µl.
Pakuotėje – ne mažiau kaip 100 tyrimų.</t>
  </si>
  <si>
    <t>Klonas: HP-3D9
Kiekis vienam tyrimui ne didesnis kaip 20 µl.
Pakuotėje – ne mažiau kaip 100 tyrimų.</t>
  </si>
  <si>
    <t>Klonas: DX2
Kiekis vienam tyrimui ne didesnis kaip 5 µl.
Pakuotėje – ne mažiau kaip 100 tyrimų.</t>
  </si>
  <si>
    <t>Klonas: 6F9
Kiekis vienam tyrimui ne didesnis kaip 5 µl.
Pakuotėje – ne mažiau kaip 50 tyrimų.</t>
  </si>
  <si>
    <t>Klonas: NK92.39
Kiekis vienam tyrimui ne didesnis kaip 5 µl.
Pakuotėje – ne mažiau kaip 100 tyrimų.</t>
  </si>
  <si>
    <t>Klonas: TÜ12
Kiekis vienam tyrimui ne didesnis kaip 20 µl.
Pakuotėje – ne mažiau kaip 100 tyrimų.</t>
  </si>
  <si>
    <t>Klonas: 3B2/TA8
Kiekis vienam tyrimui ne didesnis kaip 10 µl.
Pakuotėje – ne mažiau kaip 100 tyrimų.</t>
  </si>
  <si>
    <t>Klonas: Ber-ACT8
Kiekis vienam tyrimui ne didesnis kaip 20 µl.
Pakuotėje – ne mažiau kaip 50 tyrimų.</t>
  </si>
  <si>
    <t>Klonas: 43A4E1
Kiekis vienam tyrimui ne didesnis kaip 10 µl.
Pakuotėje – ne mažiau kaip 100 tyrimų.</t>
  </si>
  <si>
    <t>Klonas: 104D2
Kiekis vienam tyrimui ne didesnis kaip 20 µl.
Pakuotėje – ne mažiau kaip 50 tyrimų.</t>
  </si>
  <si>
    <t>Klonas: 104D2
Kiekis vienam tyrimui ne didesnis kaip 5 µl.
Pakuotėje – ne mažiau kaip 100 tyrimų.</t>
  </si>
  <si>
    <t>Klonas: 104D2 
Kiekis vienam tyrimui ne didesnis kaip 5 µl.
Pakuotėje – ne mažiau kaip 50 tyrimų.</t>
  </si>
  <si>
    <t>Klonas: AC145
Kiekis vienam tyrimui ne didesnis kaip 2 µl.
Pakuotėje – ne mažiau kaip 100 tyrimų.</t>
  </si>
  <si>
    <t>Klonas: 9F5
Kiekis vienam tyrimui ne didesnis kaip 5 µl.
Pakuotėje – ne mažiau kaip 100 tyrimų.</t>
  </si>
  <si>
    <t>Klonas: AC133
Kiekis vienam tyrimui ne didesnis kaip 2 µl.
Pakuotėje – ne mažiau kaip 100 tyrimų.</t>
  </si>
  <si>
    <t>Klonas: MI15
Kiekis vienam tyrimui ne didesnis kaip 5 µl.
Pakuotėje – ne mažiau kaip 50 tyrimų.</t>
  </si>
  <si>
    <t>Klonas: SY/11B5 
Kiekis vienam tyrimui ne didesnis kaip 5 µl.
Pakuotėje – ne mažiau kaip 50 tyrimų.</t>
  </si>
  <si>
    <t>Klonas: HP-MA4
Kiekis vienam tyrimui ne didesnis kaip 5 µl.
Pakuotėje – ne mažiau kaip 100 tyrimų.</t>
  </si>
  <si>
    <t>Klonas: DX9
Kiekis vienam tyrimui ne didesnis kaip 2 µl.
Pakuotėje – ne mažiau kaip 100 tyrimų.</t>
  </si>
  <si>
    <t>Klonas: MRC OX-104
Kiekis vienam tyrimui ne didesnis kaip 5 µl.
Pakuotėje – ne mažiau kaip 50 tyrimų.</t>
  </si>
  <si>
    <t>Klonas: 11E4B-7-6 (KC16)
Kiekis vienam tyrimui ne didesnis kaip 20 µl.
Pakuotėje – ne mažiau kaip 100 tyrimų.</t>
  </si>
  <si>
    <t>Klonas: MIH4
Kiekis vienam tyrimui ne didesnis kaip 20 µl.
Pakuotėje – ne mažiau kaip 100 tyrimų.</t>
  </si>
  <si>
    <t>Klonas: 12C2
Kiekis vienam tyrimui ne didesnis kaip 5 µl.
Pakuotėje – ne mažiau kaip 100 tyrimų.</t>
  </si>
  <si>
    <t>Klonas: 50C1
Kiekis vienam tyrimui ne didesnis kaip 5 µl.
Pakuotėje – ne mažiau kaip 100 tyrimų.</t>
  </si>
  <si>
    <t>Klonai: 2D1/8G12 atitinkamai CD45/CD34
Kiekis vienam tyrimui ne didesnis kaip 20 µl.
Pakuotėje – ne mažiau kaip 50 tyrimų.</t>
  </si>
  <si>
    <t>Klonas: L243
Kiekis vienam tyrimui ne didesnis kaip 20 µl.
Pakuotėje – ne mažiau kaip 100 tyrimų.</t>
  </si>
  <si>
    <t>Klonas: L243
Kiekis vienam tyrimui ne didesnis kaip 5 µl.
Pakuotėje – ne mažiau kaip 100 tyrimų.</t>
  </si>
  <si>
    <t>Klonas: G46-6 (L243)
Kiekis vienam tyrimui ne didesnis kaip 5 µl.
Pakuotėje – ne mažiau kaip 50 tyrimų.</t>
  </si>
  <si>
    <t>Klonas: G46-6 (L243)
Kiekis vienam tyrimui ne didesnis kaip 5 µl.
Pakuotėje – ne mažiau kaip 100 tyrimų.</t>
  </si>
  <si>
    <t>Klonas: UP-H2
Kiekis vienam tyrimui ne didesnis kaip 5 µl.
Pakuotėje – ne mažiau kaip 100 tyrimų.</t>
  </si>
  <si>
    <t>Klonas: E17-1519
Kiekis vienam tyrimui ne didesnis kaip 5 µl.
Pakuotėje – ne mažiau kaip 100 tyrimų.</t>
  </si>
  <si>
    <t>Klonas: XLP-1D12
Kiekis vienam tyrimui ne didesnis kaip 5 µl.
Pakuotėje – ne mažiau kaip 100 tyrimų.</t>
  </si>
  <si>
    <t>Klonas: 1-115-2
Kiekis vienam tyrimui ne didesnis kaip 5 µl.
Pakuotėje – ne mažiau kaip 100 tyrimų.</t>
  </si>
  <si>
    <t>Klonas: G20-127
Kiekis vienam tyrimui ne didesnis kaip 20 µl.
Pakuotėje – ne mažiau kaip 100 tyrimų.</t>
  </si>
  <si>
    <t xml:space="preserve">Klonas: MPO-7
Kiekis vienam tyrimui ne didesnis kaip 10 µl.
Pakuotėje – ne mažiau kaip 100 tyrimų.
   </t>
  </si>
  <si>
    <t>Klonas: eBio 1-21 (1-21)   
Kiekis vienam tyrimui ne didesnis kaip 5 µl.
Pakuotėje – ne mažiau kaip 100 tyrimų.</t>
  </si>
  <si>
    <t xml:space="preserve">Klonas: Bcl-2/100 (100)
Kiekis vienam tyrimui ne didesnis kaip 20 µl.
Pakuotėje – ne mažiau kaip 50 tyrimų. </t>
  </si>
  <si>
    <t xml:space="preserve">Klonas: GB11
Kiekis vienam tyrimui ne didesnis kaip 5 µl.
Pakuotėje – ne mažiau kaip 100 tyrimų. </t>
  </si>
  <si>
    <t xml:space="preserve">Rinkinį turi sudaryti:
1. Monokloninis antikūnas
Klonas: δG9
Kiekis vienam tyrimui ne didesnis kaip 20 µl.
Pakuotėje – ne mažiau kaip 100 tyrimų. 
2. Izotipinė kontrolė
Klonas: 27-35
Kiekis vienam tyrimui ne didesnis kaip 20 µl.
Pakuotėje – ne mažiau kaip 100 tyrimų.  </t>
  </si>
  <si>
    <t xml:space="preserve">Klonas: WT31
Kiekis vienam tyrimui ne didesnis kaip 20 µl.
Pakuotėje – ne mažiau kaip 100 tyrimų.  
</t>
  </si>
  <si>
    <t xml:space="preserve">Klonas: 11F2
Kiekis vienam tyrimui ne didesnis kaip 20 µl.
Pakuotėje – ne mažiau kaip 100 tyrimų. </t>
  </si>
  <si>
    <t xml:space="preserve">Klonas: RF8B2.                                                                      
Kiekis vienam tyrimui ne didesnis kaip 5 µl.
Pakuotėje – ne mažiau kaip 50 tyrimų.  </t>
  </si>
  <si>
    <t xml:space="preserve">Klonas: 7.1
Kiekis vienam tyrimui ne didesnis kaip 20 µl.
Pakuotėje – ne mažiau kaip 100 tyrimų. </t>
  </si>
  <si>
    <t xml:space="preserve">Klonas: PAC-1 (PAC1)                                                                
Kiekis vienam tyrimui ne didesnis kaip 20 µl.
Pakuotėje – ne mažiau kaip 50 tyrimų.   </t>
  </si>
  <si>
    <t xml:space="preserve">Klonas: 14.G2a
Kiekis vienam tyrimui ne didesnis kaip 5 µl.
Pakuotėje – ne mažiau kaip 50 tyrimų.  </t>
  </si>
  <si>
    <t>Paruoštas naudoti nukleorūgšties dažas negyvybingų ląstelių kiekiui nustatyti tėkmės citometrijos metodu. Dėl minimalaus spektrų persidengimo 7 - AAD galima naudoti kartu su monokloniniais antikūnais sujungtais su fluorochromais FITC ir PE.
Kiekis vienam tyrimui ne didesnis kaip 5 µl.
Pakuotėje ne mažiau kaip 2 ml.</t>
  </si>
  <si>
    <t>Rekombinantinis žmogaus CD19 baltymas (amino rūgščių žiedas 20–291) išreikštas HEK293 ląstelėse ir sujungtas su žmogaus IgG Fc fragmentu (CD19-Fc) CD19 CAR-T limfocitams aptikti. 
Pakuotėje ne mažiau kaip 100 tyrimų.</t>
  </si>
  <si>
    <t xml:space="preserve">Rinkinį turi sudaryti:  
1. Liofilizuotų monokloninių antikūnų rinkinys (Nr.1) žmogaus ląstelių diferenciacijos molekulių sujungtų su fluorochromais CD20 Pacific Blue (klonas 2H7)/ CD45 OC515 (klonas GA90)/ FITC 81(klonas M38) /CD66c/CD123 PE (klonai 12/6H6) /CD34 PerCP-Cy5.5 (klonas 581)/ CD19 PE-Cy7 (klonas SA287)/ CD10 APC (klonas HI10a)/ CD38 APC-C750 (klonas LD38) raiškai nustatyti. 
Rinkinį (Nr.1) turi sudaryti ne mažiau kaip 4 liofilizuotų reagentų buteliukai, kiekviename ne mažiau kaip 5 tyrimai. 
2. Liofilizuotų monokloninių antikūnų rinkinys (Nr.2) žmogaus ląstelių diferenciacijos molekulių sujungtų su fluorochromais CD20 Pacific Blue (klonas 2H7)/ CD45 OC515 (klonas GA90)/ FITC 81(klonas M38) /CD73/CD304 PE (klonai AD-2/12C2) /CD34 PerCP-Cy5.5 (klonas 581)/ CD19 PE-Cy7 (klonas SA287)/ CD10 APC (klonas HI10a)/ CD38 APC-C750 (klonas LD38) raiškai nustatyti. 
Rinkinį (Nr.2) turi sudaryti ne mažiau kaip 4 liofilizuotų reagentų buteliukai, kiekviename ne mažiau kaip 5 tyrimai. 
</t>
  </si>
  <si>
    <t>Rinkinį turi sudaryti:  
1. Liofilizuotų monokloninių antikūnų rinkinys (Nr.1) žmogaus ląstelių diferenciacijos molekulių sujungtų su fluorochromais CD38 FITC (klonas multiepitopinis) /CD56 PE (klonas C5.9) /CD45 PerCP-Cy5.5 (klonas EO1)/ CD19 PE-Cy7 (klonas SA287)/ CD117 APC (klonas 104D2)/ CD81 APC-C750 (klonas M38) raiškai nustatyti. Rinkinį (Nr.1) turi sudaryti ne mažiau kaip 4 liofilizuotų reagentų buteliukai, kiekviename ne mažiau kaip 5 tyrimai. 
2. Liofilizuotų monokloninių antikūnų rinkinys (Nr.1) žmogaus ląstelių diferenciacijos molekulių sujungtų su fluorochromais CD38 FITC (klonas multiepitopinis) /CD56 PE (klonas C5.9) /CD45 PerCP-Cy5.5 (klonas EO1)/ CD19 PE-Cy7 (klonas SA287)/ kappa APC (klonas nenurodomas)/ lambda APC-C750 (klonas nenurodomas) raiškai nustatyti. Rinkinį (Nr.1) turi sudaryti ne mažiau kaip 4 liofilizuotų reagentų buteliukai, kiekviename ne mažiau kaip 5 tyrimai.
3. Monokloninis antikūnas, žmogaus ląstelių diferenciacijos molekulės CD138 raiškai nustatyti, sujungtas su fluorochromu BV421. 
Klonas MI15. 
Kiekis vienam tyrimui ne didesnis kaip 3 µl.
Pakuotėje – ne mažiau kaip 50 tyrimų. 
4. Monokloninis antikūnas, žmogaus ląstelių diferenciacijos molekulės CD27 raiškai nustatyti, sujungtas su fluorochromu BV510. 
Klonas O323. 
Kiekis vienam tyrimui ne didesnis kaip 10 µl.
Pakuotėje – ne mažiau kaip 50 tyrimų. 
5. Eritrocitus lizuojančio tirpalo koncentratas (10x).
6. Rinkinys ląstelių fiksavimui ir ląstelių sienelės pralaidumui padidinti.
Rinkinį turi sudaryti 2 atskiri reagentai: reagentas A skirtas ląstelėms fiksuoti ir reagentas B skirtas ląstelių sienelės pralaidumui padidinti.</t>
  </si>
  <si>
    <t>Reagentų rinkinys liekamųjų leukocitų kiekiui (skaičiui/tūryje) įvertinimui eritrocitų ir/arba trombocitų masėje</t>
  </si>
  <si>
    <t xml:space="preserve">Polistireninių mikrosferų, sujungtų su fluorochromais, vienodų kiekių, įvaraus dydžio ir intensyvumo (3 µm ryškių, 3 µm vidutinio intensyvumo, 2 µm blankių) suspencija fosfatiniame buferiniame tirpale. Mikrosferos tėkmės citometro elektroninės, optinės ir skysčių sistemos kasdieninei patikrai, prietaiso stabilumo stebėjimui, fluorescencijos kompensacijos optimizavimui bei detektorių įtampų sureguliavimui.
Mikrosferos turi būti suderinamos su tėkmės citometro programine įranga. 
Pakuotėje ne mažiau kaip 50 tyrimų.                                                                                                                                                                                                                                                     </t>
  </si>
  <si>
    <t>Fosfatinis buferinis druskos tirpalas su baltymų stabilizatoriais ir 0,1% natrio azidu.
Pakuotėje ne mažiau kaip 35 ml.</t>
  </si>
  <si>
    <t xml:space="preserve">Polistireno mikrodalelių rinkinys, fluorescencijos kompensavimo nustatymams optimizuoti. </t>
  </si>
  <si>
    <t>Tirpalas ląstelių sienelės pralaidumui padidinti</t>
  </si>
  <si>
    <t>Buferinis tirpalas ląstelėms plauti</t>
  </si>
  <si>
    <t>Buferinis tirpalas eritrocitams lizuoti</t>
  </si>
  <si>
    <t>Hipotoninis tirpalas eritrocitams lizuoti</t>
  </si>
  <si>
    <t>Buferinis, formaldehido ir dietilenglikolio turintis tirpalo koncentratas (10x) eritrocitams lizuoti nepažeidžiant kitų mėginio ląstelių. Tirpalas gali būti naudojamas mėginius ruošiant lizavimo/plovimo arba lizavimo/be plovimo metodais. 
Pakuotėje ne mažiau kaip 100 ml tirpalo koncentrato, galimybė atlikti ne mažiau kaip 500 tyrimų (lizavimo/plovimo metodas), ne mažiau kaip 2000 tyrimų (lizavimo /be plovimo metodas).</t>
  </si>
  <si>
    <t>Hipotoninio tirpalo koncentratas (10x) naudojamas viso kraujo ir/arba kaulų čiulpų ėminio/mėginio eritrocitų osmosinei lizei, prieš mėginio inkubavimą su monokloniniais antikūnais, kai analizei būtinas didelis ląstelių skaičius. 
Pakuotėje ne mažiau kaip 100 ml tirpalo koncentrato, galimybė atlikti ne mažiau kaip 20 tyrimų.</t>
  </si>
  <si>
    <t>Buferinis, amonio chlorido pagrindu pagamintas tirpalo koncentratas (10x) eritrocitams lizuoti nepažeidžiant kitų mėginio ląstelių.   
Pakuotėje ne mažiau kaip 100 ml tirpalo koncentrato, galimybė atlikti ne mažiau kaip 500 tyrimų.</t>
  </si>
  <si>
    <t>21% PVM suma Eur:</t>
  </si>
  <si>
    <t>5. Visoms nurodytoms konkrečioms medžiagoms ir/ar konkretiems prekių pavadinimams taikoma „arba lygiavertis“. Tiekėjas, siūlantis lygiavertę prekę, privalo patikimomis priemonėmis įrodyti, kad siūloma prekė yra lygiavertė ir visiškai atitinka techninėje specifikacijoje keliamus reikalavimus. Lygiavertį pasiūlymą teikiantis tiekėjas privalo nemokamai suteikti verifikavimui atlikti reikalingus reagentus ir priemones.</t>
  </si>
  <si>
    <t>Liofilizuotas fluorescentinis dažas žmogaus eritrocitų membranos baltymų kiekiui įvertinti. Maksimali dažo fluorescencinė spinduliuotė turi būti 540,0–550,0 nm ribose. Ne mažiau kaip 93% grynumo. 
Pakuotėje ne mažiau kaip 25 mg.</t>
  </si>
  <si>
    <t xml:space="preserve">7-aminoaktinomicinas D (7-AAD)  </t>
  </si>
  <si>
    <r>
      <t>Ne mažiau kaip 50 μg (10</t>
    </r>
    <r>
      <rPr>
        <vertAlign val="superscript"/>
        <sz val="11"/>
        <rFont val="Times New Roman"/>
        <family val="1"/>
      </rPr>
      <t xml:space="preserve">-6 </t>
    </r>
    <r>
      <rPr>
        <sz val="11"/>
        <rFont val="Times New Roman"/>
        <family val="1"/>
      </rPr>
      <t>M koncentracijos) proteolizino fosfatiniame buferiniame-albumino tirpale. 
Pakuotėje ne mažiau 100 tyrimų.</t>
    </r>
  </si>
  <si>
    <r>
      <t>8-nių skirtingų fluorescencijos intensyvumų, 3.0-3.4 µm dydžio kalibravimo dalelės, skirtos pradinės PMT (</t>
    </r>
    <r>
      <rPr>
        <i/>
        <sz val="11"/>
        <rFont val="Times New Roman"/>
        <family val="1"/>
      </rPr>
      <t>angl. photomultiplier tube</t>
    </r>
    <r>
      <rPr>
        <sz val="11"/>
        <rFont val="Times New Roman"/>
        <family val="1"/>
      </rPr>
      <t>) charakteristikos ir tikslinės MFI (</t>
    </r>
    <r>
      <rPr>
        <i/>
        <sz val="11"/>
        <rFont val="Times New Roman"/>
        <family val="1"/>
      </rPr>
      <t>angl. mean fluorescence intensity</t>
    </r>
    <r>
      <rPr>
        <sz val="11"/>
        <rFont val="Times New Roman"/>
        <family val="1"/>
      </rPr>
      <t>) vertės nustatymui, bei tėkmės citometro veikimo stebėjimui. Koncentracija ne mažesnė kaip 1x10</t>
    </r>
    <r>
      <rPr>
        <vertAlign val="superscript"/>
        <sz val="11"/>
        <rFont val="Times New Roman"/>
        <family val="1"/>
      </rPr>
      <t>7</t>
    </r>
    <r>
      <rPr>
        <sz val="11"/>
        <rFont val="Times New Roman"/>
        <family val="1"/>
      </rPr>
      <t>dalelių/ml.
Pakuotėje ne mažiau kaip 5 ml.</t>
    </r>
  </si>
  <si>
    <t>3,0 µm dydžio išdžiovinti ir sujungti su fluorochromais polistireno rutuliukai vienkartiniuose 12x75 mm mėgintuvėiuose, fluorochromų (FITC, PE, PerCP-Cy5.5, PerCP, PE-Cy7, APC, APC-Cy7)  išspinduliuotos šviesos spektro persidengimui kompensuoti.  
Sandarioje pakuotėje ne mažiau kaip 5 vienkartiniai mėgintuvėliai kiekvienam nurodytam fluorochromui. Iš viso ne mažiau kaip 35 mėgintuvėliai.</t>
  </si>
  <si>
    <t>Mėgintuvėliai ląstelių skaičiui/tūryje nustatyti</t>
  </si>
  <si>
    <t>Apvaliadugniai, 12x75 mm dydžio vienkartiniai mėgintuvėliai, sandarioje pakuotėje, įvairių mėginių lastelių skaičiui/tūryje apskaičiuoti, su žinomu (nurodomu ant pakuotės) liofilizuotų fluorescentinių rutuliukų kiekiu, esančiu mėgintuvėlio dugne, po metaliniu laikikliu. 
Pakuotėje ne mažiau kaip 50 tyrimų.</t>
  </si>
  <si>
    <t>Rinkinys ląstelėms fiksuoti ir ląstelių sienelės pralaidumui padidinti</t>
  </si>
  <si>
    <t>Rinkinį turi sudaryti 2 atskiri reagentai: reagentas A – įvairių ėminių ląstelėms fiksuoti ir reagentas B – įvairių ėminių ląstelių sienelės pralaidumui padidinti. Rinkinys turi palengvinti antikūnų patekimą į tarpląstelines struktūras ir nepažeisti ląstelių morfologinių šviesos sklaidos savybių. 
Rinkinyje ne mažiau kaip 200 tyrimų.</t>
  </si>
  <si>
    <t>Paruoštas naudoti, neturintis natrio azido ir autofluorescencinių medžiagų, užtikrinantis tolygią ląstelių tėkmę tėkmės citometro kameroje.
Pakuotėje ne mažiau kaip 20 litrų.</t>
  </si>
  <si>
    <t>Paruoštas naudoti.
Pakuotėje ne mažiau kaip 5 litrai.</t>
  </si>
  <si>
    <t>Paruoštas naudoti, pagamintas vandens pagrindu, turintis hipochlorito rūgšties ir natrio hidroksido.
Pakuotėje ne mažiau kaip 5 litrai.</t>
  </si>
  <si>
    <t xml:space="preserve">Polistireninių mikrosferų, sujungtų su fluorochromais, vienodų kiekių, įvairaus dydžio ir intensyvumo (3 µm ryškių, 3 µm vidutinio intensyvumo, 2 µm blankių) suspencija fosfatiniame buferiniame tirpale. Mikrosferos tėkmės citometro elektroninės, optinės ir skysčių sistemos kasdieninei patikrai, prietaiso stabilumo stebėjimui, fluorescencijos kompensacijos optimizavimui bei detektorių įtampų sureguliavimui.
Mikrosferos turi būti suderinamos su tėkmės citometro programine įranga.  
Pakuotėje ne mažiau kaip 150 tyrimų.  </t>
  </si>
  <si>
    <t xml:space="preserve">Rinkinį turi sudaryti:
1. Polistireno mikrodalelės prieš pelės imunoglobulino κ lengvąją grandinę (Ig, k), kurios jungiasi su bet kuriuo pelės κ lengvąją grandinę turinčiu imunoglobulinu. Pakuotėje ne mažiau kaip 6 ml.
2. Polistireno mikrodalelės neturinčios jungimosi su imunoglobulinais gebos (neigiama kontrolė). Pakuotėje ne mažiau kaip 6 ml. </t>
  </si>
  <si>
    <t>Tirpalo koncentratas (10x) turi būti sudarytas iš &lt;15% formaldehido, &lt;50% dietilenglikolio ir ląstelių sienelių pralaidumą didinančios medžiagos, palengvinančios antikūnų patekimą į tarpląstelines struktūras. 
Pakuotėje ne mažiau kaip 500 tyrimų.</t>
  </si>
  <si>
    <t>Papildomos priemonės mėginių paruošimui.</t>
  </si>
  <si>
    <t>Papildomos priemonės vidaus kokybės kontrolei, kalibravimui, elektroninės, optinės ir skysčių sistemos patikrai, išspinduliuotos šviesos spektro kompensavimui.</t>
  </si>
  <si>
    <t>REAGENTAI IR PAGALBINĖS PRIEMONĖS TĖKMĖS CITOMETRINIAMS TYRIMAMS SU PRIETAISAIS PANAUDAI, 36-ių mėnesių laikotarpui:
Jei panaudai yra siūlomi tie patys prietaisai, kurie jau yra naudojami perkančiosios organizacijos (PO) laboratorijoje ((tėkmės citometrai "FACSCanto II 3LSR 4/2/2" (1 vnt.) ir  "FACSLyric 3-Laser 12-Color Instrument" (1 vnt.), gamintojas Becton Dickinson), tuomet papildomai dar dviejų prietaisų siūlyti nereikia. Tokiu atveju tik pasirašoma nauja panaudos sutartis tiems patiems prietaisams. Kitu atveju (kai panaudai siūlomų analizatorių PO laboratorijoje nėra) panaudai siūlomi prietaisai ne vėliau kaip per 4 mėnesius nuo sutarties pasirašymo momento turi būti pristatyti į PO laboratoriją. Techniniai reikalavimai panaudai teikiamiems prietaisams yra nurodyti 1.1.1 - 1.1.8 punktuose.
Kartu su prietaisais panaudai tiekėjas turi papildomai suteikti 2 kompiuterius su "Microsoft Windows operacine sistema, FACSDiva 9.0" arba lygiaverte programine įranga, panaudai. Lygiavertė programinė įranga turi būti pajėgi apdoroti ir analizuoti duomenis, kurie yra gaunami panaudai siūlomais prietaisais.</t>
  </si>
  <si>
    <t>Tiekėjas konkrečiai išvardina, kiek vnt. tėkmės citometrų siūlo, nurodo gamintoją (-us), modelį (-ius) / tipą (-us), kilmės šalį, pagaminimo metus: /pildo tiekėjas/.</t>
  </si>
  <si>
    <t>tyr.</t>
  </si>
  <si>
    <t>µg</t>
  </si>
  <si>
    <t>ml</t>
  </si>
  <si>
    <t>Klonas: KOR-SA3544
Pakuotėje – ne mažiau kaip 1 ml.</t>
  </si>
  <si>
    <t>mg</t>
  </si>
  <si>
    <t>µl</t>
  </si>
  <si>
    <t>vnt.</t>
  </si>
  <si>
    <t>3,0 µm dydžio išdžiovinti ir sujungti su fluorochromais polistireno rutuliukai vienkartiniame 12x75 mm mėgintuvėlyje, fluorochromo BV421 išspinduliuotos šviesos spektro persidengimui kompensuoti. 
Sandarioje pakuotėje ne mažiau kaip 5 vienetai vienkartinių mėgintuvėlių.</t>
  </si>
  <si>
    <t>3,0 µm dydžio išdžiovinti ir sujungti su fluorochromais polistireno rutuliukai vienkartiniame 12x75 mm mėgintuvėlyje, fluorochromo BV510 išspinduliuotos šviesos spektro persidengimui kompensuoti.  
Sandarioje pakuotėje ne mažiau kaip 5 vienetai vienkartinių mėgintuvėlių.</t>
  </si>
  <si>
    <t>3,0 µm dydžio išdžiovinti ir sujungti su fluorochromais polistireno rutuliukai vienkartiniame 12x75 mm mėgintuvėlyje, fluorochromo BV711 išspinduliuotos šviesos spektro persidengimui kompensuoti. 
Sandarioje pakuotėje ne mažiau kaip 5 vienetai vienkartinių mėgintuvėlių.</t>
  </si>
  <si>
    <t>3,0 µm dydžio išdžiovinti ir sujungti su fluorochromais polistireno rutuliukai vienkartiniame 12x75 mm mėgintuvėlyje, skirti  fluorochromo BV786 išspinduliuotos šviesos spektro persidengimui kompensuoti. 
Sandarioje pakuotėje ne mažiau kaip 5 vienetai vienkartinių mėgintuvėlių.</t>
  </si>
  <si>
    <t xml:space="preserve">3,0 µm dydžio išdžiovinti ir sujungti su fluorochromais polistireno rutuliukai vienkartiniame 12x75 mm mėgintuvėlyje, fluorochromo BB515 išspinduliuotos šviesos spektro persidengimui kompensuoti. 
Sandarioje pakuotėje ne mažiau kaip 5 vienetai vienkartinių mėgintuvėlių. </t>
  </si>
  <si>
    <t>L</t>
  </si>
  <si>
    <t>g</t>
  </si>
  <si>
    <t>Klonas: F-5
Koncentracija 200 μg/ml
Pakuotėje – ne mažiau kaip 1 ml.</t>
  </si>
  <si>
    <t>Klonas: D-1 
Koncentracija 200 μg/ml
Pakuotėje – ne mažiau kaip 1 ml.</t>
  </si>
  <si>
    <t>Klonas: JOVI.1 
Koncentracija 200 μg/ml
Pakuotėje – ne mažiau kaip 1 ml.</t>
  </si>
  <si>
    <t>Atsižvelgiant į nurodytą poreikį, pasiūlymas turi būti teikiamas tokiomis pakuotėmis kokiomis bus išrašomos sąskaitos.</t>
  </si>
  <si>
    <t>pak.</t>
  </si>
  <si>
    <t>1.10</t>
  </si>
  <si>
    <t>1.44</t>
  </si>
  <si>
    <t>1.79</t>
  </si>
  <si>
    <t>3,0 µm dydžio išdžiovinti ir sujungti su fluorochromais polistireno rutuliukai vienkartiniuose 12x75 mm mėgintuvėliuose, fluorochromų (APC- R700, APC-H7, V450, V500-C, BV 605) išspinduliuotos šviesos spektro persidengimui kompensuoti. 
Sandarioje pakuotėje ne mažiau kaip 5 vienkartiniai mėgintuvėliai kiekvienam nurodytam fluorochromui. Iš viso ne mažiau kaip 25 mėgintuvėliai.</t>
  </si>
  <si>
    <t>Rinkinį turi sudaryti:
1. ne mažiau kaip 25 vienkartiniai mėgintuvėliai su liofilizuotų monokloninių antikūnų rinkiniu, žmogaus ląstelių (eritrocitų) diferenciacijos molekulių sujungtų su fluorochromais CD235a FITC (klonas JC159) /CD59 PE (klonas MEM-43) /CD71 APC (klonas MEM-75) raiškai nustatyti.
2. ne mažiau kaip 25 vienkartiniai mėgintuvėliai su liofilizuotu baltymo proteolizinolio ir liofilizuotų monokloninių antikūnų rinkiniu, GFI inkarinio baltymo sujungto su fluorochromu Alexa Fluor 488 (klonas nenurodomas) ir žmogaus ląstelių (monocitų ir granulocitų) diferenciacijos molekulių sujungtų su fluorochromais CD157 PE (klonas Sy11B5) /CD45 PerCP-Cy5.5 (klonas 2D1)/CD64 PeCy7 (klonas 10.1)/CD24 APC (klonas SN3)/CD14 APC-Cy7 (klonas MEM-15)/CD15 Pacific Blue (klonas MEM-158) raiškai nustatyti. 
3. Ne mažiau kaip 15 ml koncentruoto (10×) formaldehido pagrindu pagaminto buferinio tirpalo eritrocitams lizuoti.</t>
  </si>
  <si>
    <t>Siūlomos prekės pavadinimas, gamintojas, katalogo Nr., nuoroda į gamintojo katalogo puslapį.</t>
  </si>
  <si>
    <t>TECHNINĖ SPECIFIKACIJA IR ĮKAINIAI</t>
  </si>
  <si>
    <t>Pasiūlymo kaina be PVM Eur:</t>
  </si>
  <si>
    <t>Pasiūlymo kaina su PVM Eur:</t>
  </si>
  <si>
    <t>PVM tarifas%</t>
  </si>
  <si>
    <t xml:space="preserve">Preliminarus  kiekis </t>
  </si>
  <si>
    <r>
      <t xml:space="preserve">4. Reikalavimas taikomas tuo atveju, kai reagentai ir pagalbinės priemonės yra siūlomi kartu su prietaisais panaudai. Tiekėjas turi būti gamintojo įgaliotas tiekti reagentus ir atlikti panaudai siūlomų prietaisų techninę priežiūrą ir remontą. </t>
    </r>
    <r>
      <rPr>
        <b/>
        <sz val="11"/>
        <color theme="1"/>
        <rFont val="Times New Roman"/>
        <family val="1"/>
        <charset val="186"/>
      </rPr>
      <t>Tiekėjas kartu su pasiūlymu turi pateikti dokumentą</t>
    </r>
    <r>
      <rPr>
        <sz val="11"/>
        <color theme="1"/>
        <rFont val="Times New Roman"/>
        <family val="1"/>
        <charset val="186"/>
      </rPr>
      <t xml:space="preserve">, patvirtinantį, kad tiekėjas yra oficialus siūlomų prekių gamintojo atstovas arba turi rašytinį susitarimą su tokiu atstovu dėl prekybos siūlomomis prekėmis, t. y. turi prekių gamintojo suteiktas teises arba lygiavertį dokumentą (pateikiama skaitmeninė dokumento kopija). </t>
    </r>
    <r>
      <rPr>
        <b/>
        <sz val="11"/>
        <color theme="1"/>
        <rFont val="Times New Roman"/>
        <family val="1"/>
        <charset val="186"/>
      </rPr>
      <t>Tiekėjas kartu su pasiūlymu turi pateikti dokumentą</t>
    </r>
    <r>
      <rPr>
        <sz val="11"/>
        <color theme="1"/>
        <rFont val="Times New Roman"/>
        <family val="1"/>
        <charset val="186"/>
      </rPr>
      <t>, patvirtinantį, kad tiekėjas yra gamintojo įgaliotas atlikti panaudos būdu siūlomos įrangos techninį aptarnavimą, arba turi rašytinį susitarimą su kitu ūkio subjektu, kuris yra gamintojo įgaliotas atlikti šios įrangos techninį aptarnavimą (pateikiama skaitmeninė dokumento kopija).</t>
    </r>
  </si>
  <si>
    <r>
      <t xml:space="preserve">8. Tiekėjas </t>
    </r>
    <r>
      <rPr>
        <b/>
        <sz val="11"/>
        <color theme="1"/>
        <rFont val="Times New Roman"/>
        <family val="1"/>
        <charset val="186"/>
      </rPr>
      <t>kartu su pasiūlymu privalo pateikti</t>
    </r>
    <r>
      <rPr>
        <sz val="11"/>
        <color theme="1"/>
        <rFont val="Times New Roman"/>
        <family val="1"/>
      </rPr>
      <t xml:space="preserve"> reagentų ir pagalbinių priemonių naudojimo instrukcijas (anglų kalba) parengtas gamintojo ir saugos duomenų lapus (anglų kalba) parengtus gamintojo.</t>
    </r>
  </si>
  <si>
    <t>Klonas: CH-L
Koncentracija 0,2 mg/ml.
Pakuotėje – ne mažiau kaip 50 µg.</t>
  </si>
  <si>
    <t>Klonas: SJ25C1 (SJ25-C1)
Kiekis vienam tyrimui ne didesnis kaip 20 µl.
Pakuotėje – ne mažiau kaip 50 tyrimų.</t>
  </si>
  <si>
    <t xml:space="preserve">Klonas: SAM.2.rMAb (KFN)
Koncentracija 0,2 mg/ml.
Kiekis vienam tyrimui ne didesnis kaip 0,5 µg.
Pakuotėje – ne mažiau kaip 0,1 mg. </t>
  </si>
  <si>
    <t>Klonas: Polikloninis
Kiekis vienam tyrimui ne didesnis kaip 3 µg. 
Koncentracija 1 mg/ml.
Pakuotėje – ne mažiau kaip 100 µl.</t>
  </si>
  <si>
    <t>Rinkinį turi sudaryti:
1. Monokloninis antikūnas, skirtas žmogaus vaisiaus eritrocitų hemoglobino (HbF) raiškai nustatyti, sujungtas su fluorochromu PE. 
Kiekis vienam tyrimui ne didesnis kaip 10 µl.
Pakuotėje – ne mažiau kaip 100 tyrimų.
2. Ląstelių membranų pralaidumą didinančio tirpalo koncentratas (10x), ne mažiau kaip 40 ml.
3. Ląstelių suspendavimo buferio koncentratas (10x), ne mažiau kaip 40 ml.
Rinkinyje ne mažiau kaip 100 tyrimų.
Kartu su rinkiniu turi būti tiekiamas ir 8% glutaro aldehido tirpalas, ne mažiau kaip 10 ml.</t>
  </si>
  <si>
    <t>Stabilizuotų žmogaus leukocitų, eritrocitų ir CD34+ ląstelių, ne mažiau kaip dviejų lygių, žinomų verčių kontrolinė medžiaga CD34+ ląstelių skaičiui/tūryje ir procentiniam kiekiui įvertinti tėkmės citometrijos metodu. Žemų verčių CD34+ kontrolinėje medžiagoje turi būti ne mažiau kaip 10 ląstelių/µl, aukštų verčių CD34+ kontrolinėje medžiagoje turi būti ne mažiau kaip 35 ląstelės/µl.
Pakuotėje ne mažiau kaip 2 buteliukai po 2 ml kiekvieno lygio kontrolinės medžiagos.</t>
  </si>
  <si>
    <t>Stabilizuotų žmogaus leukocitų ir žinduolių eritrocitų arba trombocitų, ne mažiau kaip dviejų lygių, žinomų verčių kontrolinė medžiaga liekamųjų leukocitų skaičiui/tūryje ir procentiniam kiekiui įvertinti eritrocitų ir trombocitų masės produktuose tėkmės citometrijos metodu. 
Rinkinį turi sudaryti ne mažiau kaip 2 buteliukai po 3 ml kiekvieno lygio kontrolinės medžiagos liekamųjų leukocitų kiekiui įvertinti eritrocitų masės produkte ir ne mažiau kaip 2 buteliukai po 3 ml kiekvieno lygio kontrolinės medžiagos liekamųjų leukocitų kiekiui įvertinti trombocitų masės produkte.</t>
  </si>
  <si>
    <t>Rinkinį turi sudaryti:
1. Reagentai - tiazolo oranžinis dažiklis stabilizuotame buferiniame tirpale ir tarpusavyje suderintų monokloninių antikūnų rinkinys, žmogaus ląstelių diferenciacijos molekulių sujungtų su fluorochromais CD235a FITC (klonas GAR-2 (HIR-2))/CD41a PerCP-Cy5.5 (klonas HIP8) raiškai nustatyti. 
2. 12x75 mm dydžio vienkartiniai mėgintuvėliai, su žinomu, 4,2 µm dydžio, liofilizuotų polistireninių mikrosferų kiekiu esančiu mėgintuvėlio dugne, po metaliniu laikikliu, sandarioje pakuotėje.
Rinkinyje ne mažiau kaip 50 tyrimų.</t>
  </si>
  <si>
    <t>Rinkinį turi sudaryti:
1. Reagentas (propidžio jodididas kartu su RNRaze buferiniame stabilizuotame tirpale). 
2. 12x75 mm dydžio vienkartiniai mėgintuvėliai, su žinomu, 4,2 µm dydžio, liofilizuotų polistireninių mikrosferų kiekiu esančiu mėgintuvėlio dugne, po metaliniu laikikliu, sandarioje pakuotėje.
Rinkinyje ne mažiau kaip 50 tyrimų.</t>
  </si>
  <si>
    <t>Klonas: Polikloninis
Kiekis vienam tyrimui ne didesnis kaip 10 µl.
Pakuotėje – ne mažiau kaip 100 tyrimų.</t>
  </si>
  <si>
    <t>Liofilizuotas, pH7, grynumas ne mažesnis kaip 98%. 
Pakuotėje ne mažiau kaip 500 g.</t>
  </si>
  <si>
    <t>Monokloninis antikūnas, žmogaus ląstelių diferenciacijos molekulės CD19 raiškai nustatyti, sujungtas su fluorochromu PE.</t>
  </si>
  <si>
    <t>Stabilumo / galiojimo trukmė pateikiama ant prekės pakuotės.</t>
  </si>
  <si>
    <t>Stabilumo / galiojimo trukmė pateikiama ant prekės pakuotės.
Atskieskas tirpalas stabilus 30 d.</t>
  </si>
  <si>
    <t>Stabilumo / galiojimo trukmė pateikiama ant prekės pakuotės.
Atidarytos pakuotės stabilios 30 d. Atidaryti reagentai stabilūs 1 val.</t>
  </si>
  <si>
    <t>Pakuotė stabili 1 metus nuo atidarymo datos.</t>
  </si>
  <si>
    <t>Pakuotė stabili 30 d. arba 21 terminius ciklus nuo atidarymo datos.</t>
  </si>
  <si>
    <t>Stabilumo / galiojimo trukmė pateikiama ant prekės pakuotės. Pakuotė stabili 9 terminius ciklus nuo atidarymo datos.</t>
  </si>
  <si>
    <t>Stabilumo / galiojimo trukmė pateikiama ant prekės pakuotės.
Atidarytos pakuotės stabilios 49 d.</t>
  </si>
  <si>
    <t>Stabilumo / galiojimo trukmė pateikiama ant prekės pakuotės.
Atidarytos pakuotės stabilios 28 d.</t>
  </si>
  <si>
    <t>Stabilumas - 30 d. kambario temperatūroje, arba 1 metus -20C.</t>
  </si>
  <si>
    <t>Atidarytos pakuotės stabilumas - 180 d.</t>
  </si>
  <si>
    <t>Stabilumo / galiojimo trukmė  - 1 metus nuo pakuotės siuntos.</t>
  </si>
  <si>
    <t>Stabilumo / galiojimo trukmė  - 1 metus nuo atidarymo datos.</t>
  </si>
  <si>
    <t>BD Pharmingen™ APC Mouse Anti-Human CD1a, BD Biosciences, 559775, https://www.bdbiosciences.com/en-dk/products/reagents/flow-cytometry-reagents/research-reagents/single-color-antibodies-ruo/apc-mouse-anti-human-cd1a.559775</t>
  </si>
  <si>
    <t>BD™ CD2 FITC, BD Biosciences, 347404, https://www.bdbiosciences.com/en-dk/products/reagents/flow-cytometry-reagents/clinical-diagnostics/single-color-antibodies-asr-ivd-ce-ivd/cd2-fitc.347404?tab=product_details</t>
  </si>
  <si>
    <t>BD Pharmingen™ PE Mouse Anti-Human CD2, BD Biosciences, 555327. https://www.bdbiosciences.com/en-dk/products/reagents/flow-cytometry-reagents/research-reagents/single-color-antibodies-ruo/pe-mouse-anti-human-cd2.555327</t>
  </si>
  <si>
    <t>Anti-Hu CD2 PE, Exbio, 1P-492-T100, https://www.exbio.cz/research-product/antibodies/cd-and-related-antigens/anti-hu-cd2-pe-1</t>
  </si>
  <si>
    <t>BD™ CD2 APC, BD Biosciences, 341024, https://www.bdbiosciences.com/en-dk/products/reagents/flow-cytometry-reagents/clinical-diagnostics/single-color-antibodies-asr-ivd-ce-ivd/cd2-apc.341024?tab=product_details</t>
  </si>
  <si>
    <t>BD™ CD2 PE-Cy™7, BD Biosciences, 335821, https://www.bdbiosciences.com/en-dk/products/reagents/flow-cytometry-reagents/clinical-diagnostics/single-color-antibodies-asr-ivd-ce-ivd/cd2-pe-cy-7.335821?tab=product_details</t>
  </si>
  <si>
    <t>BD™ CD3 FITC, BD Biosciences, 345763, https://www.bdbiosciences.com/en-dk/products/reagents/flow-cytometry-reagents/clinical-diagnostics/single-color-antibodies-asr-ivd-ce-ivd/cd3-fitc.345763?tab=product_details</t>
  </si>
  <si>
    <t>BD™ CD3 PerCP-Cy™5.5, BD Biosciences, 332771, https://www.bdbiosciences.com/en-dk/products/reagents/flow-cytometry-reagents/clinical-diagnostics/single-color-antibodies-asr-ivd-ce-ivd/cd3-percp-cy-5-5.332771?tab=product_details</t>
  </si>
  <si>
    <t>BD™ CD3 APC, BD Biosciences, 345767, https://www.bdbiosciences.com/en-dk/products/reagents/flow-cytometry-reagents/clinical-diagnostics/single-color-antibodies-asr-ivd-ce-ivd/cd3-apc.345767?tab=product_details</t>
  </si>
  <si>
    <t>BD™ CD3 PE-Cy™7, BD Biosciences, 341111, https://www.bdbiosciences.com/en-dk/products/reagents/flow-cytometry-reagents/clinical-diagnostics/single-color-antibodies-asr-ivd-ce-ivd/cd3-pe-cy-7.341111</t>
  </si>
  <si>
    <t>BD Pharmingen™ APC-H7 Mouse Anti-Human CD3, BD Biosciences, 560176, https://www.bdbiosciences.com/en-dk/products/reagents/flow-cytometry-reagents/research-reagents/single-color-antibodies-ruo/apc-h7-mouse-anti-human-cd3.560176?tab=product_details</t>
  </si>
  <si>
    <t>BD Horizon™ V450 Mouse Anti-Human CD3, BD Biosciences, 560365, https://www.bdbiosciences.com/en-dk/products/reagents/flow-cytometry-reagents/research-reagents/single-color-antibodies-ruo/v450-mouse-anti-human-cd3.560365?tab=product_details</t>
  </si>
  <si>
    <t>BD Horizon™ V500 Mouse Anti-Human CD3, BD Biosciences, 561416, https://www.bdbiosciences.com/en-dk/products/reagents/flow-cytometry-reagents/research-reagents/single-color-antibodies-ruo/v500-mouse-anti-human-cd3.561416</t>
  </si>
  <si>
    <t>BD™ CD4 FITC, BD Biosciences, 345768, https://www.bdbiosciences.com/en-dk/products/reagents/flow-cytometry-reagents/clinical-diagnostics/single-color-antibodies-asr-ivd-ce-ivd/cd4-fitc.345768?tab=product_details</t>
  </si>
  <si>
    <t>BD™ CD4 PE, BD Biosciences, 345769, https://www.bdbiosciences.com/en-dk/products/reagents/flow-cytometry-reagents/clinical-diagnostics/single-color-antibodies-asr-ivd-ce-ivd/cd4-pe.345769</t>
  </si>
  <si>
    <t>Anti-Hu CD4 PE, Exbio, 1P-359-T100, https://www.exbio.cz/research-product/antibodies/cd-and-related-antigens/anti-hu-cd4-pe</t>
  </si>
  <si>
    <t>Anti-Hu CD7 PE, Exbio, 1P-206-T100, https://www.exbio.cz/research-product/antibodies/cd-and-related-antigens/anti-hu-cd7-pe</t>
  </si>
  <si>
    <t>Anti-Hu CD10 FITC, Exbio, 1F-413-T100,https://www.exbio.cz/research-product/antibodies/cd-and-related-antigens/anti-hu-cd10-fitc</t>
  </si>
  <si>
    <t>Anti-Hu CD11a PE, Exbio, 1P-210-T100, https://www.exbio.cz/research-product/antibodies/cd-and-related-antigens/anti-hu-cd11a-pe</t>
  </si>
  <si>
    <t>Anti-Hu CD13 APC, Exbio, 1A-396-T100, https://www.exbio.cz/research-product/antibodies/cd-and-related-antigens/anti-hu-cd13-apc</t>
  </si>
  <si>
    <t>Anti-Hu CD19 PE, Exbio, 1P-305-T100, https://www.exbio.cz/research-product/antibodies/cd-and-related-antigens/anti-hu-cd19-pe-1</t>
  </si>
  <si>
    <t>Anti-Hu CD56 PE, Exbio, 1P-789-T100, https://www.exbio.cz/research-product/antibodies/cd-and-related-antigens/anti-hu-cd56-pe-1</t>
  </si>
  <si>
    <t>Anti-Hu CD71 APC, Exbio, 1A-235-T100, https://www.exbio.cz/research-product/antibodies/cd-and-related-antigens/anti-hu-cd71-apc</t>
  </si>
  <si>
    <t>Anti-Hu CD99 PE, Exbio, 1P-658-T100, https://www.exbio.cz/research-product/antibodies/cd-and-related-antigens/anti-hu-cd99-pe</t>
  </si>
  <si>
    <t>Anti-Hu CD99 APC, Exbio, 1A-658-T100, https://www.exbio.cz/research-product/antibodies/cd-and-related-antigens/anti-hu-cd99-apc</t>
  </si>
  <si>
    <t>DryFlowEx PNH High-Sensitivity Assay Kit, Exbio, ED7750, https://www.exbio.cz/clinical-products/hematology/kits/dryflowex-pnh-high-sensitivity-assay-kit</t>
  </si>
  <si>
    <t>BD™ CD4 PE-Cy™7, BD Biosciences, 348809, https://www.bdbiosciences.com/en-dk/products/reagents/flow-cytometry-reagents/clinical-diagnostics/single-color-antibodies-asr-ivd-ce-ivd/cd4-pe-cy-7.348809</t>
  </si>
  <si>
    <t>BD™ CD4 APC-Cy™7, BD Biosciences, 341115, https://www.bdbiosciences.com/en-dk/products/reagents/flow-cytometry-reagents/clinical-diagnostics/single-color-antibodies-asr-ivd-ce-ivd/cd4-apc-cy-7.341115</t>
  </si>
  <si>
    <t>BD Horizon™ BV421 Mouse Anti-Human CD4, BD Biosciences, 566907, https://www.bdbiosciences.com/en-dk/products/reagents/flow-cytometry-reagents/research-reagents/single-color-antibodies-ruo/bv421-mouse-anti-human-cd4.566907</t>
  </si>
  <si>
    <t>BD™ CD5 FITC, BD Biosciences, 345781, https://www.bdbiosciences.com/en-dk/search-results?query=345781&amp;tab=products</t>
  </si>
  <si>
    <t>BD™ CD5 PE, BD Biosciences, 345782, https://www.bdbiosciences.com/en-dk/products/reagents/flow-cytometry-reagents/clinical-diagnostics/single-color-antibodies-asr-ivd-ce-ivd/cd5-pe.345782?tab=product_details</t>
  </si>
  <si>
    <t>BD™ CD5 PE-Cy™7, BD Biosciences, 348810, https://www.bdbiosciences.com/en-dk/products/reagents/flow-cytometry-reagents/clinical-diagnostics/single-color-antibodies-asr-ivd-ce-ivd/cd5-pe-cy-7.348810</t>
  </si>
  <si>
    <t>BD Horizon™ V450 Mouse Anti-Human CD5, BD Biosciences, 644487, https://www.bdbiosciences.com/en-dk/search-results?query=644487&amp;tab=products</t>
  </si>
  <si>
    <t>CD7 Antibody, anti-human, Vio® Bright FITC, Miltenyi Biotec, 130-123-864, https://www.miltenyibiotec.com/UN-en/products/cd7-antibody-anti-human-cd7-6b7.html#Conjugate=Vio-Bright-FITC:size=100-tests-in-200-uL</t>
  </si>
  <si>
    <t>BD™ CD7 PE, BD Biosciences, 332774, https://www.bdbiosciences.com/en-dk/products/reagents/flow-cytometry-reagents/clinical-diagnostics/single-color-antibodies-asr-ivd-ce-ivd/cd7-pe.332774</t>
  </si>
  <si>
    <t>CD56 Antibody, anti-human, REAfinity™, Miltenyi, 130-114-549, https://www.miltenyibiotec.com/UN-en/products/cd56-antibody-anti-human-reafinity-rea196.html#Conjugate=FITC:size=100-tests-in-200-uL</t>
  </si>
  <si>
    <t>CD65 Antibody, anti-human, PerCP-Vio® 700, Miltenyi Biotec, 130-108-267, https://www.miltenyibiotec.com/UN-en/products/cd65-antibody-anti-human-vim8.html#Conjugate=PerCP-Vio-700:size=30-tests-in-300-uL</t>
  </si>
  <si>
    <t>CD90 Antibody, anti-human, FITC, Miltenyi Biotec, 130-117-684, https://www.miltenyibiotec.com/UN-en/products/cd90-antibody-anti-human-dg3.html#Conjugate=FITC:size=100-tests-in-200-uL</t>
  </si>
  <si>
    <t>CD105 Antibody, anti-human, APC, Miltenyi Biotec, 130-094-926, https://www.miltenyibiotec.com/UN-en/products/cd105-antibody-anti-human-43a4e1.html#Conjugate=APC:size=100-tests-in-1-mL</t>
  </si>
  <si>
    <t>CD123 Antibody, anti-human, PE, Miltenyi Biotec, 130-113-326, https://www.miltenyibiotec.com/UN-en/products/cd123-antibody-anti-human-ac145.html#Conjugate=PE:size=100-tests-in-200-uL</t>
  </si>
  <si>
    <t>CD133/1 Antibody, anti-human, APC, Miltenyi Biotec, 130-113-106, https://www.miltenyibiotec.com/UN-en/products/cd133-1-antibody-anti-human-ac133.html#Conjugate=APC:size=100-tests-in-200-uL</t>
  </si>
  <si>
    <t>CD158e (KIR3DL1) Antibody, anti-human, FITC, Miltenyi Biotec, 130-123-668, https://www.miltenyibiotec.com/UN-en/products/cd158e-kir3dl1-antibody-anti-human-dx9.html#Conjugate=FITC:size=100-tests-in-200-uL</t>
  </si>
  <si>
    <t>BD™ APC Mouse Anti-Human CD7, BD Biosciences, 653311, https://www.bdbiosciences.com/en-dk/products/reagents/flow-cytometry-reagents/clinical-discovery-research/single-color-antibodies-ruo-gmp/apc-mouse-anti-human-cd7.653311?tab=product_details</t>
  </si>
  <si>
    <t>CD7 Monoclonal Antibody (eBio124-1D1 (124-1D1)), APC, eBioscience™, Thermo Fisher, 17-0079-42, https://www.thermofisher.com/antibody/product/CD7-Antibody-clone-eBio124-1D1-124-1D1-Monoclonal/17-0079-42</t>
  </si>
  <si>
    <t>CD14 Monoclonal Antibody (61D3), APC-eFluor™ 780, eBioscience™ , Thermo Fisher, 47-0149-41, https://www.thermofisher.com/antibody/product/CD14-Antibody-clone-61D3-Monoclonal/47-0149-41</t>
  </si>
  <si>
    <t>CD59 Monoclonal Antibody (MEM-43), PE, Thermo Fisher, MHCD5904, https://www.thermofisher.com/antibody/product/CD59-Antibody-clone-MEM-43-Monoclonal/MHCD5904</t>
  </si>
  <si>
    <t>TCL1 Monoclonal Antibody (eBio1-21 (1-21)), APC, eBioscience™, Thermo Fisher, 17-6699-42, https://www.thermofisher.com/antibody/product/TCL1-Antibody-clone-eBio1-21-1-21-Monoclonal/17-6699-42</t>
  </si>
  <si>
    <t>FIX &amp; PERM™ Cell Permeabilization Kit, Thermo Fisher, GAS004, https://www.thermofisher.com/order/catalog/product/GAS004</t>
  </si>
  <si>
    <t>SAP (SLAM-Associated Protein) Monoclonal Antibody (XLP-1D12), PE, eBioscience™, Invitrogen, 12-9787-42,https://www.thermofisher.com/antibody/product/SAP-SLAM-Associated-Protein-Antibody-clone-XLP-1D12-Monoclonal/12-9787-42</t>
  </si>
  <si>
    <t>BD Horizon™ BV421 Mouse Anti-Human CD7, BD Biosciences, 562635, https://www.bdbiosciences.com/en-dk/products/reagents/flow-cytometry-reagents/research-reagents/single-color-antibodies-ruo/bv421-mouse-anti-human-cd7.562635</t>
  </si>
  <si>
    <t>BD™ CD8 PE, BD Biosciences, 345773, https://www.bdbiosciences.com/en-dk/products/reagents/flow-cytometry-reagents/clinical-diagnostics/single-color-antibodies-asr-ivd-ce-ivd/cd8-pe.345773</t>
  </si>
  <si>
    <t>BD™ CD8 PE-Cy™7, BD Biosciences, 335822, https://www.bdbiosciences.com/en-dk/products/reagents/flow-cytometry-reagents/clinical-diagnostics/single-color-antibodies-asr-ivd-ce-ivd/cd8-pe-cy-7.335822?tab=product_details</t>
  </si>
  <si>
    <t>BD™ CD8 APC-Cy™7, BD Biosciences, 348813, https://www.bdbiosciences.com/en-dk/products/reagents/flow-cytometry-reagents/clinical-diagnostics/single-color-antibodies-asr-ivd-ce-ivd/cd8-apc-cy-7.348813</t>
  </si>
  <si>
    <t>BD Horizon™ V500 Mouse Anti-Human CD8, BD Biosciences, 561618, https://www.bdbiosciences.com/en-dk/products/reagents/flow-cytometry-reagents/research-reagents/single-color-antibodies-ruo/v500-mouse-anti-human-cd8.561618</t>
  </si>
  <si>
    <t>BD™ FITC Mouse Anti-Human CD10, BD Biosciences, 347503, https://www.bdbiosciences.com/en-dk/products/reagents/flow-cytometry-reagents/clinical-discovery-research/single-color-antibodies-ruo-gmp/fitc-mouse-anti-human-cd10.347503</t>
  </si>
  <si>
    <t>BD™ CD10 PE, BD Biosciences, 332776, https://www.bdbiosciences.com/en-dk/products/reagents/flow-cytometry-reagents/clinical-diagnostics/single-color-antibodies-asr-ivd-ce-ivd/cd10-pe.332776</t>
  </si>
  <si>
    <t>BD™ CD10 PE-Cy™7, BD Biosciences, 341112, https://www.bdbiosciences.com/en-dk/products/reagents/flow-cytometry-reagents/clinical-diagnostics/single-color-antibodies-asr-ivd-ce-ivd/cd10-pe-cy-7.341112</t>
  </si>
  <si>
    <t>BD™ CD10 APC, BD Biosciences, 332777, https://www.bdbiosciences.com/en-dk/products/reagents/flow-cytometry-reagents/clinical-diagnostics/single-color-antibodies-asr-ivd-ce-ivd/cd10-apc.332777</t>
  </si>
  <si>
    <t>BD Pharmingen™ PE Mouse Anti-Human CD11a, BD Biosciences, 555380, https://www.bdbiosciences.com/en-dk/products/reagents/flow-cytometry-reagents/research-reagents/single-color-antibodies-ruo/pe-mouse-anti-human-cd11a.555380?tab=product_details</t>
  </si>
  <si>
    <t>BD Pharmingen™ APC-Cy™7 Mouse Anti-Human CD11b, BD Biosciences, 557754, https://www.bdbiosciences.com/en-dk/products/reagents/flow-cytometry-reagents/research-reagents/single-color-antibodies-ruo/apc-cy-7-mouse-anti-human-cd11b.557754</t>
  </si>
  <si>
    <t>BD™ CD11c APC, BD Biosciences, 333144, https://www.bdbiosciences.com/en-dk/products/reagents/flow-cytometry-reagents/clinical-diagnostics/single-color-antibodies-asr-ivd-ce-ivd/cd11c-apc.333144?tab=product_details</t>
  </si>
  <si>
    <t>BD Pharmingen™ PE-Cy™7 Mouse Anti-Human CD11c, BD Biosciences, 561356, https://www.bdbiosciences.com/en-dk/products/reagents/flow-cytometry-reagents/research-reagents/single-color-antibodies-ruo/pe-cy-7-mouse-anti-human-cd11c.561356</t>
  </si>
  <si>
    <t>BD™ CD13 PE, BD Biosciences, 347406, https://www.bdbiosciences.com/en-dk/products/reagents/flow-cytometry-reagents/clinical-diagnostics/single-color-antibodies-asr-ivd-ce-ivd/cd13-pe.347406?tab=product_details</t>
  </si>
  <si>
    <t>BD™ CD14 APC-Cy™7, BD Biosciences, 333951, https://www.bdbiosciences.com/en-dk/products/reagents/flow-cytometry-reagents/clinical-diagnostics/single-color-antibodies-asr-ivd-ce-ivd/cd14-apc-cy-7.333951</t>
  </si>
  <si>
    <t>BD Horizon™ BV786 Mouse Anti-Human CD14, BD Biosciences, 563698, https://www.bdbiosciences.com/en-dk/products/reagents/flow-cytometry-reagents/research-reagents/single-color-antibodies-ruo/bv786-mouse-anti-human-cd14.563698</t>
  </si>
  <si>
    <t>BD OptiBuild™ R718 Mouse Anti-Human CD14, BD Biosciences, 752101, https://www.bdbiosciences.com/en-dk/products/reagents/flow-cytometry-reagents/research-reagents/single-color-antibodies-ruo/r718-mouse-anti-human-cd14.752101</t>
  </si>
  <si>
    <t>BD™ CD15 FITC, BD Biosciences, 332778, https://www.bdbiosciences.com/en-dk/products/reagents/flow-cytometry-reagents/clinical-diagnostics/single-color-antibodies-asr-ivd-ce-ivd/cd15-fitc.332778?tab=product_details</t>
  </si>
  <si>
    <t>BD™ CD16 PE, BD Biosciences, 332779, https://www.bdbiosciences.com/en-dk/products/reagents/flow-cytometry-reagents/clinical-diagnostics/single-color-antibodies-asr-ivd-ce-ivd/cd16-pe.332779</t>
  </si>
  <si>
    <t>BD Pharmingen™ APC-H7 Mouse Anti-Human CD16, BD Biosciences, 560195, https://www.bdbiosciences.com/en-dk/products/reagents/flow-cytometry-reagents/research-reagents/single-color-antibodies-ruo/apc-h7-mouse-anti-human-cd16.560195</t>
  </si>
  <si>
    <t>BD Horizon™ V450 Mouse Anti-Human CD16, BD Biosciences, 644489, https://www.bdbiosciences.com/en-dk/products/reagents/flow-cytometry-reagents/clinical-discovery-research/single-color-antibodies-ruo-gmp/v450-mouse-anti-human-cd16.644489</t>
  </si>
  <si>
    <t>BD Horizon™ BV605 Mouse Anti-Human CD16, BD Biosciences, 563172, https://www.bdbiosciences.com/en-dk/products/reagents/flow-cytometry-reagents/research-reagents/single-color-antibodies-ruo/bv605-mouse-anti-human-cd16.563172?tab=product_details</t>
  </si>
  <si>
    <t>PerCP/Cy5.5® Anti-CD15 antibody [MEM-158], Abcam, ab234266, https://www.abcam.com/en-us/products/primary-antibodies/percp-cy55-cd15-antibody-mem-158-ab234266</t>
  </si>
  <si>
    <t>BD™ CD19 PerCP-Cy™5.5, BD Biosciences, 332780, https://www.bdbiosciences.com/en-dk/products/reagents/flow-cytometry-reagents/clinical-diagnostics/single-color-antibodies-asr-ivd-ce-ivd/cd19-percp-cy-5-5.332780</t>
  </si>
  <si>
    <t>PE/Cyanine7 anti-human CD19 Antibody, Biolegend, 302216, https://www.biolegend.com/en-gb/products/pe-cyanine7-anti-human-cd19-antibody-1911</t>
  </si>
  <si>
    <t>APC/Cyanine7 anti-human CD19 Antibody, Biolegend, 302218, https://www.biolegend.com/en-gb/products/apc-cyanine7-anti-human-cd19-antibody-1910</t>
  </si>
  <si>
    <t>BD™ CD19 PE-Cy™7, BD Biosciences, 341113,https://www.bdbiosciences.com/en-dk/products/reagents/flow-cytometry-reagents/clinical-diagnostics/single-color-antibodies-asr-ivd-ce-ivd/cd19-pe-cy-7.341113</t>
  </si>
  <si>
    <t>CD19-PC7, J3-119, 100 Tests, CE, Beckman Coulter, IM3628, https://www.beckman.com/reagents/coulter-flow-cytometry/antibodies-and-kits/single-color-antibodies/cd19/im3628</t>
  </si>
  <si>
    <t>Brilliant Violet 510™ anti-human CD19 Antibody, Biolegend, 302242, https://www.biolegend.com/en-gb/products/brilliant-violet-510-anti-human-cd19-antibody-8004</t>
  </si>
  <si>
    <t>GMP Pacific Blue™ anti-human CD20 Antibody, Biolegend, 260216, https://www.biolegend.com/en-gb/products/gmp-pacific-blue-anti-human-cd20-antibody-22944</t>
  </si>
  <si>
    <t>BD™ CD20 PerCP-Cy™5.5, BD Biosciences, 332781, https://www.bdbiosciences.com/en-dk/products/reagents/flow-cytometry-reagents/clinical-diagnostics/single-color-antibodies-asr-ivd-ce-ivd/cd20-percp-cy-5-5.332781</t>
  </si>
  <si>
    <t>BD Horizon™ CD20 V450, BD Biosciences, 655872, https://www.bdbiosciences.com/en-dk/products/reagents/flow-cytometry-reagents/clinical-diagnostics/single-color-antibodies-asr-ivd-ce-ivd/cd20-v450.655872</t>
  </si>
  <si>
    <t>Brilliant Violet 510™ anti-human CD27 Antibody, Biolegend, 302836, https://www.biolegend.com/en-gb/products/brilliant-violet-510-anti-human-cd27-antibody-8005</t>
  </si>
  <si>
    <t>FITC anti-human CD48 Antibody, Biolegend, 336706, https://www.biolegend.com/en-gb/products/fitc-anti-human-cd48-antibody-5358</t>
  </si>
  <si>
    <t>Brilliant Violet 421™ anti-human/mouse CD49f Antibody, Biolegend, 313624, https://www.biolegend.com/en-gb/products/brilliant-violet-421-anti-human-mouse-cd49f-antibody-8644</t>
  </si>
  <si>
    <t>APC anti-human CD55 Antibody, Biolegend, 311312,https://www.biolegend.com/en-gb/products/apc-anti-human-cd55-antibody-1792</t>
  </si>
  <si>
    <t>PerCP/Cyanine5.5 anti-human CD79b (Igβ) Antibody, Biolegend, 341408, https://www.biolegend.com/en-gb/products/percp-cyanine5-5-anti-human-cd79b-igbeta-antibody-5937</t>
  </si>
  <si>
    <t>PE anti-human CD95 (Fas) Antibody, Biolegend, 305608, https://www.biolegend.com/en-gb/products/pe-anti-human-cd95-fas-antibody-643</t>
  </si>
  <si>
    <t>APC anti-human CD96 (TACTILE) Antibody, Biolegend, 338410, https://www.biolegend.com/en-gb/products/apc-anti-human-cd96-tactile-antibody-12180</t>
  </si>
  <si>
    <t>BD Pharmingen™ APC Mouse Anti-Human CD94, BD Biosciences, 559876, https://www.bdbiosciences.com/en-dk/products/reagents/flow-cytometry-reagents/research-reagents/single-color-antibodies-ruo/apc-mouse-anti-human-cd94.559876</t>
  </si>
  <si>
    <t>BD Pharmingen™ PE Mouse anti-Human CD96, BD Biosciences, 562379, https://www.bdbiosciences.com/en-dk/products/reagents/flow-cytometry-reagents/research-reagents/single-color-antibodies-ruo/pe-mouse-anti-human-cd96.562379</t>
  </si>
  <si>
    <t>BD Pharmingen™ FITC Mouse Anti-Human CD99, BD Biosciences, 555688, https://www.bdbiosciences.com/en-dk/products/reagents/flow-cytometry-reagents/research-reagents/single-color-antibodies-ruo/fitc-mouse-anti-human-cd99.555688</t>
  </si>
  <si>
    <t>APC/Cyanine7 anti-human CD117 (c-kit) Antibody, Biolegend, 313228, https://www.biolegend.com/en-gb/products/apc-cyanine7-anti-human-cd117-c-kit-antibody-12166</t>
  </si>
  <si>
    <t>BD Horizon™ BV605 Mouse Anti-Human CD117, BD Biosciences, 562687. https://www.bdbiosciences.com/en-dk/products/reagents/flow-cytometry-reagents/research-reagents/single-color-antibodies-ruo/bv605-mouse-anti-human-cd117.562687</t>
  </si>
  <si>
    <t>BD™ CD117 APC, BD Biosciences, 333233, https://www.bdbiosciences.com/en-dk/products/reagents/flow-cytometry-reagents/clinical-diagnostics/single-color-antibodies-asr-ivd-ce-ivd/cd117-apc.333233</t>
  </si>
  <si>
    <t>BD™ CD117 PE-Cy™7, BD Biosciences, 339217, https://www.bdbiosciences.com/en-dk/products/reagents/flow-cytometry-reagents/clinical-diagnostics/single-color-antibodies-asr-ivd-ce-ivd/cd117-pe-cy-7.339217</t>
  </si>
  <si>
    <t>BD™ CD117 PE, BD Biosciences, 332785, https://www.bdbiosciences.com/en-dk/products/reagents/flow-cytometry-reagents/clinical-diagnostics/single-color-antibodies-asr-ivd-ce-ivd/cd117-pe.332785?tab=product_details</t>
  </si>
  <si>
    <t>PE/Cyanine7 anti-human CD158 (KIR2DL1/S1/S3/S5) Antibody, Biolegend, 339512, https://www.biolegend.com/en-gb/products/pe-cyanine7-anti-human-cd158-kir2dl1-s1-s3-s5-antibody-11760</t>
  </si>
  <si>
    <t>BD OptiBuild™ BV510 Mouse Anti-Human CD158b, BD Biosciences, 743452, https://www.bdbiosciences.com/en-dk/products/reagents/flow-cytometry-reagents/research-reagents/single-color-antibodies-ruo/bv510-mouse-anti-human-cd158b.743452?tab=product_details</t>
  </si>
  <si>
    <t>BD Pharmingen™ PE Mouse anti-Human CD157, BD Biosciences, 564214,https://www.bdbiosciences.com/en-dk/products/reagents/flow-cytometry-reagents/research-reagents/single-color-antibodies-ruo/pe-mouse-anti-human-cd157.564214</t>
  </si>
  <si>
    <t>BD Horizon™ BV421 Mouse Anti-Human CD138, BD Biosciences, 562935, https://www.bdbiosciences.com/en-dk/products/reagents/flow-cytometry-reagents/research-reagents/single-color-antibodies-ruo/bv421-mouse-anti-human-cd138.562935</t>
  </si>
  <si>
    <t>PE anti-human CD304 (Neuropilin-1) Antibody, Biolegend, 354504, https://www.biolegend.com/en-gb/products/pe-anti-human-cd304-neuropilin-1-antibody-7901</t>
  </si>
  <si>
    <t>BD Pharmingen™ PE Mouse Anti-Human CD279, BD Biosciences, 557946, https://www.bdbiosciences.com/en-dk/products/reagents/flow-cytometry-reagents/research-reagents/single-color-antibodies-ruo/pe-mouse-anti-human-cd279.557946?tab=product_details</t>
  </si>
  <si>
    <t>BD Pharmingen™ PE-Cy™7 Mouse Anti-Human CD200, BD Biosciences, 562125,https://www.bdbiosciences.com/en-dk/products/reagents/flow-cytometry-reagents/research-reagents/single-color-antibodies-ruo/pe-cy-7-mouse-anti-human-cd200.562125</t>
  </si>
  <si>
    <t>CD235a-FITC, 11E4B-7-6, 100 Tests, CE, Beckman Coulter, B49206, https://www.beckman.com/reagents/coulter-flow-cytometry/antibodies-and-kits/single-color-antibodies/cd235a/b49206</t>
  </si>
  <si>
    <t>PE anti-human CD371 (CLEC12A) Antibody, Biolegend, 353604, https://www.biolegend.com/en-gb/products/pe-anti-human-cd371-clec12a-antibody-7585</t>
  </si>
  <si>
    <t>APC/Fire™ 750 anti-human Ig light chain λ Antibody, Biolegend, 374606, https://www.biolegend.com/en-gb/products/apc-fire-750-anti-human-ig-light-chain-lambda-antibody-22214</t>
  </si>
  <si>
    <t>BD™ CD22 APC, BD Biosciences, 333145, https://www.bdbiosciences.com/en-dk/products/reagents/flow-cytometry-reagents/clinical-diagnostics/single-color-antibodies-asr-ivd-ce-ivd/cd22-apc.333145?tab=product_details</t>
  </si>
  <si>
    <t>BD Pharmingen™ PE-Cy™7 Mouse Anti-Human CD22, BD Biosciences, 563941, https://www.bdbiosciences.com/en-dk/products/reagents/flow-cytometry-reagents/research-reagents/single-color-antibodies-ruo/pe-cy-7-mouse-anti-human-cd22.563941?tab=product_details</t>
  </si>
  <si>
    <t>BD™ CD23 PE, BD Biosciences, 332782,https://www.bdbiosciences.com/en-dk/products/reagents/flow-cytometry-reagents/clinical-diagnostics/single-color-antibodies-asr-ivd-ce-ivd/cd23-pe.332782</t>
  </si>
  <si>
    <t>BD Pharmingen™ PE-Cy™7 Mouse Anti-Human CD23, BD Biosciences, 561167, https://www.bdbiosciences.com/en-dk/products/reagents/flow-cytometry-reagents/research-reagents/single-color-antibodies-ruo/pe-cy-7-mouse-anti-human-cd23.561167</t>
  </si>
  <si>
    <t>BD Pharmingen™ PE Mouse Anti-Human CD24, BD Biosciences, 555428,https://www.bdbiosciences.com/en-dk/products/reagents/flow-cytometry-reagents/research-reagents/single-color-antibodies-ruo/pe-mouse-anti-human-cd24.555428</t>
  </si>
  <si>
    <t>Anti-Human CD24, APC, (clone: SN3) (Mouse IgG1, κ), Cedarlane,  CL7668APC, https://www.cedarlanelabs.com/Products/Detail/CL7668APC?lob=AllProducts</t>
  </si>
  <si>
    <t>FLAER (Alexa 488 proaerolysin variant) liquid format-IVD, Cedarlane Labs, FL2S-C, https://www.cedarlanelabs.com/Products/Detail/FL2S-C?lob=AllProducts</t>
  </si>
  <si>
    <t>CAR-T cell detection - PE Human protein, 
100 tests, Immunostep, 19-0212-100T, https://immunostep.com/product/cd19p-for-car-detection/?attribute_pa_conjugated=pe&amp;attribute_pa_size=100-test&amp;v=d91af6958918</t>
  </si>
  <si>
    <t>BD Horizon™ BV605 Mouse Anti-Human CD24, BD Biosciences, 562788, https://www.bdbiosciences.com/en-dk/products/reagents/flow-cytometry-reagents/research-reagents/single-color-antibodies-ruo/bv605-mouse-anti-human-cd24.562788?tab=product_details</t>
  </si>
  <si>
    <t>BD™ CD25 FITC, BD Biosciences, 345796, https://www.bdbiosciences.com/en-dk/products/reagents/flow-cytometry-reagents/clinical-diagnostics/single-color-antibodies-asr-ivd-ce-ivd/cd25-fitc.345796</t>
  </si>
  <si>
    <t>BD™ PE Mouse Anti-Human CD26, BD Biosciences, 340423,https://www.bdbiosciences.com/en-dk/products/reagents/flow-cytometry-reagents/clinical-discovery-research/single-color-antibodies-ruo-gmp/pe-mouse-anti-human-cd26.340423</t>
  </si>
  <si>
    <t>BD Pharmingen™ PE Mouse Anti-Human CD30, BD Biosciences, 550041,https://www.bdbiosciences.com/en-dk/products/reagents/flow-cytometry-reagents/research-reagents/single-color-antibodies-ruo/pe-mouse-anti-human-cd30.550041?tab=product_details</t>
  </si>
  <si>
    <t>BD Pharmingen™ FITC Mouse Anti-Human CD31, BD Biosciences, 555445,https://www.bdbiosciences.com/en-dk/products/reagents/flow-cytometry-reagents/research-reagents/single-color-antibodies-ruo/fitc-mouse-anti-human-cd31.555445?tab=product_details</t>
  </si>
  <si>
    <t>BD™ CD33 PE, BD Biosciences, 345799, https://www.bdbiosciences.com/en-dk/products/reagents/flow-cytometry-reagents/clinical-diagnostics/single-color-antibodies-asr-ivd-ce-ivd/cd33-pe.345799?tab=product_details</t>
  </si>
  <si>
    <t>BD™ CD33 APC, BD Biosciences, 345800, https://www.bdbiosciences.com/en-dk/products/reagents/flow-cytometry-reagents/clinical-diagnostics/single-color-antibodies-asr-ivd-ce-ivd/cd33-apc.345800</t>
  </si>
  <si>
    <t>BD™ CD33 PE-Cy™7, BD Biosciences, 333952, https://www.bdbiosciences.com/en-dk/products/reagents/flow-cytometry-reagents/clinical-diagnostics/single-color-antibodies-asr-ivd-ce-ivd/cd33-pe-cy-7.333952</t>
  </si>
  <si>
    <t>BD™ CD34 PerCP-Cy™5.5, BD Biosciences, 347222, https://www.bdbiosciences.com/en-dk/products/reagents/flow-cytometry-reagents/clinical-diagnostics/single-color-antibodies-asr-ivd-ce-ivd/cd34-percp-cy-5-5.347222?tab=product_details</t>
  </si>
  <si>
    <t>BD Pharmingen™ FITC Mouse Anti-Human CD36, BD Biosciences, 555454, https://www.bdbiosciences.com/en-dk/products/reagents/flow-cytometry-reagents/research-reagents/single-color-antibodies-ruo/fitc-mouse-anti-human-cd36.555454?tab=product_details</t>
  </si>
  <si>
    <t>BD Pharmingen™ PE Mouse Anti-Human CD36, BD Biosciences, 555455, https://www.bdbiosciences.com/en-dk/products/reagents/flow-cytometry-reagents/research-reagents/single-color-antibodies-ruo/pe-mouse-anti-human-cd36.555455?tab=product_details</t>
  </si>
  <si>
    <t>BD Pharmingen™ APC Mouse Anti-Human CD36, BD Biosciences, 550956, https://www.bdbiosciences.com/en-dk/products/reagents/flow-cytometry-reagents/research-reagents/single-color-antibodies-ruo/apc-mouse-anti-human-cd36.550956?tab=product_details</t>
  </si>
  <si>
    <t>BD Cytognos™ CD38ME-FITC, Cytognos, CYT-38F2, https://www.bdbiosciences.com/en-dk/products/reagents/flow-cytometry-reagents/clinical-diagnostics/single-color-antibodies-asr-ivd-ce-ivd/cd38me-fitc.cyt-38f2?tab=product_details</t>
  </si>
  <si>
    <t>BD™ CD38 FITC, BD Biosciences, 340909, https://www.bdbiosciences.com/en-dk/products/reagents/flow-cytometry-reagents/clinical-diagnostics/single-color-antibodies-asr-ivd-ce-ivd/cd38-fitc.340909?tab=product_details</t>
  </si>
  <si>
    <t>BD™ CD38 PE-Cy™7, BD Biosciences, 335825, https://www.bdbiosciences.com/en-dk/products/reagents/flow-cytometry-reagents/clinical-diagnostics/single-color-antibodies-asr-ivd-ce-ivd/cd38-pe-cy-7.335825</t>
  </si>
  <si>
    <t>BD™ APC-H7 Mouse Anti-Human CD38, BD Biosciences, 656646, https://www.bdbiosciences.com/en-dk/products/reagents/flow-cytometry-reagents/clinical-discovery-research/single-color-antibodies-ruo-gmp/apc-h7-mouse-anti-human-cd38.656646?tab=product_details</t>
  </si>
  <si>
    <t>CD38-APC-A750, LS198-4-3, 50 Tests, CE, Beckman Coulter, B49200, https://www.beckman.com/reagents/coulter-flow-cytometry/antibodies-and-kits/single-color-antibodies/cd38/b49200</t>
  </si>
  <si>
    <t>CD66c-PE, KOR-SA3544, 1 mL, ASR, Beckman Coulter, IM2357U, https://www.beckman.com/reagents/coulter-flow-cytometry/antibodies-and-kits/single-color-antibodies/cd66c/im2357u</t>
  </si>
  <si>
    <t>BD Horizon™ BB515 Mouse Anti-Human CD70, BD Biosciences, 565156, https://www.bdbiosciences.com/en-dk/products/reagents/flow-cytometry-reagents/research-reagents/single-color-antibodies-ruo/bb515-mouse-anti-human-cd70.565156?tab=product_details</t>
  </si>
  <si>
    <t>NG2-PE, 7.1, 100 Tests, CE, Beckman Coulter, B92429,https://www.beckman.com/reagents/coulter-flow-cytometry/antibodies-and-kits/single-color-antibodies/ng2/b92429</t>
  </si>
  <si>
    <t>BD OptiBuild™ BV510 Mouse Anti-Human TSLP Receptor, BD Biosciences, 752981, https://www.bdbiosciences.com/en-dk/products/reagents/flow-cytometry-reagents/research-reagents/single-color-antibodies-ruo/bv510-mouse-anti-human-tslp-receptor.752981?tab=product_details</t>
  </si>
  <si>
    <t>XIAP/BIRC4 Rabbit Polyclonal Antibody (FITC), Biorbyt, orb16506, https://www.biorbyt.com/xiapbirc4-rabbit-polyclonal-a-orb16506.html</t>
  </si>
  <si>
    <t>BD Horizon™ BV421 Mouse Anti-Human Disialoganglioside GD2, BD Biosciences, 564223, https://www.bdbiosciences.com/en-dk/products/reagents/flow-cytometry-reagents/research-reagents/single-color-antibodies-ruo/bv421-mouse-anti-human-disialoganglioside-gd2.564223?tab=product_details</t>
  </si>
  <si>
    <t>BD Pharmingen™ PE Mouse Anti-Human CD41a, BD Biosciences, 555467, https://www.bdbiosciences.com/en-dk/products/reagents/flow-cytometry-reagents/research-reagents/single-color-antibodies-ruo/pe-mouse-anti-human-cd41a.555467?tab=product_details</t>
  </si>
  <si>
    <t>BD™ CD41a PerCP-Cy™5.5, BD Biosciences, 333148, https://www.bdbiosciences.com/en-dk/products/reagents/flow-cytometry-reagents/clinical-diagnostics/single-color-antibodies-asr-ivd-ce-ivd/cd41a-percp-cy-5-5.333148?tab=product_details</t>
  </si>
  <si>
    <t>BD™ PerCP Mouse Anti-Human CD42a, BD Biosciences, 340537, https://www.bdbiosciences.com/en-dk/products/reagents/flow-cytometry-reagents/clinical-discovery-research/single-color-antibodies-ruo-gmp/percp-mouse-anti-human-cd42a.340537?tab=product_details</t>
  </si>
  <si>
    <t>BD Pharmingen™ APC Mouse Anti-Human CD42b, BD Biosciences, 551061,https://www.bdbiosciences.com/en-dk/products/reagents/flow-cytometry-reagents/research-reagents/single-color-antibodies-ruo/apc-mouse-anti-human-cd42b.551061?tab=product_details</t>
  </si>
  <si>
    <t>BD Pharmingen™ FITC Mouse Anti-Human CD43, BD Biosciences, 555475, https://www.bdbiosciences.com/en-dk/products/reagents/flow-cytometry-reagents/research-reagents/single-color-antibodies-ruo/fitc-mouse-anti-human-cd43.555475</t>
  </si>
  <si>
    <t>BD™ CD45 PerCP-Cy™5.5, BD Biosciences, 332784, https://www.bdbiosciences.com/en-dk/products/reagents/flow-cytometry-reagents/clinical-diagnostics/single-color-antibodies-asr-ivd-ce-ivd/cd45-percp-cy-5-5.332784?tab=product_details</t>
  </si>
  <si>
    <t>BD™ CD45 APC-H7, BD Biosciences, 641417,https://www.bdbiosciences.com/en-dk/products/reagents/flow-cytometry-reagents/clinical-diagnostics/single-color-antibodies-asr-ivd-ce-ivd/cd45-apc-h7.641417?tab=product_details</t>
  </si>
  <si>
    <t>BD Horizon™ V450 Mouse Anti-Human CD45, BD Biosciences, 560367,https://www.bdbiosciences.com/en-dk/products/reagents/flow-cytometry-reagents/research-reagents/single-color-antibodies-ruo/v450-mouse-anti-human-cd45.560367?tab=product_details</t>
  </si>
  <si>
    <t>BD Horizon™ V500 Mouse Anti-Human CD45, BD Biosciences, 560777, https://www.bdbiosciences.com/en-dk/products/reagents/flow-cytometry-reagents/research-reagents/single-color-antibodies-ruo/v500-mouse-anti-human-cd45.560777</t>
  </si>
  <si>
    <t>BD Horizon™ CD45 V500-C, BD Biosciences, 655873, https://www.bdbiosciences.com/en-dk/products/reagents/flow-cytometry-reagents/clinical-diagnostics/single-color-antibodies-asr-ivd-ce-ivd/cd45-v500-c.655873?tab=product_details</t>
  </si>
  <si>
    <t>BD Pharmingen™ APC-H7 Mouse Anti-Human CD45RA, BD Biosciences, 560674, https://www.bdbiosciences.com/en-dk/products/reagents/flow-cytometry-reagents/research-reagents/single-color-antibodies-ruo/apc-h7-mouse-anti-human-cd45ra.560674?tab=product_details</t>
  </si>
  <si>
    <t>BD Pharmingen™ PE Mouse Anti-Human CD49b, BD Biosciences, 555669, https://www.bdbiosciences.com/en-dk/products/reagents/flow-cytometry-reagents/research-reagents/single-color-antibodies-ruo/pe-mouse-anti-human-cd49b.555669</t>
  </si>
  <si>
    <t>BD Pharmingen™ PE Rat Anti-Human CD49f, BD Biosciences, 555736, https://www.bdbiosciences.com/en-dk/products/reagents/flow-cytometry-reagents/research-reagents/single-color-antibodies-ruo/pe-rat-anti-human-cd49f.555736</t>
  </si>
  <si>
    <t>BD Pharmingen™ PE Mouse anti-Human CD52, BD Biosciences, 562945, https://www.bdbiosciences.com/en-dk/products/reagents/flow-cytometry-reagents/research-reagents/single-color-antibodies-ruo/pe-mouse-anti-human-cd52.562945?tab=product_details</t>
  </si>
  <si>
    <t>BD Cytognos™ CD56-PE, Cytognos, CYT-56PE, https://www.bdbiosciences.com/en-dk/products/reagents/flow-cytometry-reagents/clinical-diagnostics/single-color-antibodies-asr-ivd-ce-ivd/cd56-pe.cyt-56pe</t>
  </si>
  <si>
    <t>BD™ CD56 APC, BD Biosciences, 341027, https://www.bdbiosciences.com/en-dk/products/reagents/flow-cytometry-reagents/clinical-diagnostics/single-color-antibodies-asr-ivd-ce-ivd/cd56-apc.341027?tab=product_details</t>
  </si>
  <si>
    <t>BD™ CD56 PE-Cy™7, BD Biosciences, 335826, https://www.bdbiosciences.com/en-dk/products/reagents/flow-cytometry-reagents/clinical-diagnostics/single-color-antibodies-asr-ivd-ce-ivd/cd56-pe-cy-7.335826</t>
  </si>
  <si>
    <t>BD Horizon™ V450 Mouse Anti-Human CD56 (NCAM-1), BD Biosciences, 560360,https://www.bdbiosciences.com/en-dk/products/reagents/flow-cytometry-reagents/research-reagents/single-color-antibodies-ruo/v450-mouse-anti-human-cd56-ncam-1.560360</t>
  </si>
  <si>
    <t>BD Horizon™ BV605 Mouse Anti-Human CD56, BD Biosciences, 562780, https://www.bdbiosciences.com/en-dk/products/reagents/flow-cytometry-reagents/research-reagents/single-color-antibodies-ruo/bv605-mouse-anti-human-cd56.562780?tab=product_details</t>
  </si>
  <si>
    <t>BD™ CD57 FITC, BD Biosciences, 333169, https://www.bdbiosciences.com/en-dk/products/reagents/flow-cytometry-reagents/clinical-diagnostics/single-color-antibodies-asr-ivd-ce-ivd/cd57-fitc.333169</t>
  </si>
  <si>
    <t>BD™ CD61 FITC, BD Biosciences, 347407, https://www.bdbiosciences.com/en-dk/products/reagents/flow-cytometry-reagents/clinical-diagnostics/single-color-antibodies-asr-ivd-ce-ivd/cd61-fitc.347407</t>
  </si>
  <si>
    <t>BD Pharmingen™ APC Mouse Anti-Human CD61, BD Biosciences, 564174, https://www.bdbiosciences.com/en-dk/products/reagents/flow-cytometry-reagents/research-reagents/single-color-antibodies-ruo/apc-mouse-anti-human-cd61.564174</t>
  </si>
  <si>
    <t>BD Pharmingen™ APC Mouse Anti-Human CD62P, BD Biosciences, 550888, https://www.bdbiosciences.com/en-dk/products/reagents/flow-cytometry-reagents/research-reagents/single-color-antibodies-ruo/apc-mouse-anti-human-cd62p.550888?tab=product_details</t>
  </si>
  <si>
    <t>BD Pharmingen™ PE Mouse Anti-Human CD63, BD Biosciences, 556020, https://www.bdbiosciences.com/en-dk/products/reagents/flow-cytometry-reagents/research-reagents/single-color-antibodies-ruo/pe-mouse-anti-human-cd63.556020?tab=product_details</t>
  </si>
  <si>
    <t>BD Pharmingen™ FITC Mouse Anti-Human CD64, BD Biosciences, 555527, https://www.bdbiosciences.com/en-dk/products/reagents/flow-cytometry-reagents/research-reagents/single-color-antibodies-ruo/fitc-mouse-anti-human-cd64.555527</t>
  </si>
  <si>
    <t>BD™ PE Mouse Anti-Human CD64, BD Biosciences, 644385, https://www.bdbiosciences.com/en-dk/products/reagents/flow-cytometry-reagents/clinical-discovery-research/single-color-antibodies-ruo-gmp/pe-mouse-anti-human-cd64.644385?tab=product_details</t>
  </si>
  <si>
    <t>BD Pharmingen™ PE-Cy™7 Mouse anti-Human CD64, BD Biosciences, 561191, https://www.bdbiosciences.com/en-dk/products/reagents/flow-cytometry-reagents/research-reagents/single-color-antibodies-ruo/pe-cy-7-mouse-anti-human-cd64.561191?tab=product_details</t>
  </si>
  <si>
    <t>BD™ APC-H7 Mouse Anti-Human CD71, BD Biosciences, 655408, https://www.bdbiosciences.com/en-dk/products/reagents/flow-cytometry-reagents/research-reagents/single-color-antibodies-ruo/apc-h7-mouse-anti-human-cd71.655408</t>
  </si>
  <si>
    <t>BD Pharmingen™ PE Mouse Anti-Human CD73, BD Biosciences, 550257, https://www.bdbiosciences.com/en-dk/products/reagents/flow-cytometry-reagents/research-reagents/single-color-antibodies-ruo/pe-mouse-anti-human-cd73.550257</t>
  </si>
  <si>
    <t>BD Pharmingen™ PE Mouse Anti-Human CD79a, BD Biosciences, 555935, https://www.bdbiosciences.com/en-dk/products/reagents/flow-cytometry-reagents/research-reagents/single-color-antibodies-ruo/pe-mouse-anti-human-cd79a.555935</t>
  </si>
  <si>
    <t>BD™ CD79b APC, BD Biosciences, 335834, https://www.bdbiosciences.com/en-dk/products/reagents/flow-cytometry-reagents/clinical-diagnostics/single-color-antibodies-asr-ivd-ce-ivd/cd79b-apc.335834?tab=product_details</t>
  </si>
  <si>
    <t>BD Pharmingen™ FITC Mouse Anti-Human CD81, BD Biosciences, 551108, https://www.bdbiosciences.com/en-dk/products/reagents/flow-cytometry-reagents/research-reagents/single-color-antibodies-ruo/fitc-mouse-anti-human-cd81.551108?tab=product_details</t>
  </si>
  <si>
    <t>BD™ APC-H7 Mouse Anti-Human CD81, BD Biosciences, 656647, https://www.bdbiosciences.com/en-dk/products/reagents/flow-cytometry-reagents/clinical-discovery-research/single-color-antibodies-ruo-gmp/apc-h7-mouse-anti-human-cd81.656647</t>
  </si>
  <si>
    <t>BD Cytognos™ CD81-APC-C750™, Cytognos, CYT-81AC750, https://www.bdbiosciences.com/en-dk/products/reagents/flow-cytometry-reagents/clinical-diagnostics/single-color-antibodies-asr-ivd-ce-ivd/cd81-apc-c750.cyt-81ac750</t>
  </si>
  <si>
    <t>BD™ CD103 PE, BD Biosciences, 333156, https://www.bdbiosciences.com/en-dk/products/reagents/flow-cytometry-reagents/clinical-diagnostics/single-color-antibodies-asr-ivd-ce-ivd/cd103-pe.333156</t>
  </si>
  <si>
    <t>BD™ APC Mouse Anti-Human CD123, BD Biosciences, 658171, https://www.bdbiosciences.com/en-dk/products/reagents/flow-cytometry-reagents/clinical-discovery-research/single-color-antibodies-ruo-gmp/apc-mouse-anti-human-cd123.658171</t>
  </si>
  <si>
    <t>BD OptiBuild™ R718 Mouse Anti-Human CD123, BD Biosciences, 752032,https://www.bdbiosciences.com/en-dk/products/reagents/flow-cytometry-reagents/research-reagents/single-color-antibodies-ruo/r718-mouse-anti-human-cd123.752032</t>
  </si>
  <si>
    <t>BD™ Anti-Human CD45 FITC/CD34 PE, BD Biosciences, 341071, https://www.bdbiosciences.com/en-dk/products/reagents/flow-cytometry-reagents/clinical-discovery-research/multicolor-cocktails-and-kits-ruo-gmp/anti-human-cd45-fitc-cd34-pe.341071</t>
  </si>
  <si>
    <t>BD™ Anti-HLA-DR FITC, BD Biosciences, 347400, https://www.bdbiosciences.com/en-dk/products/reagents/flow-cytometry-reagents/clinical-diagnostics/single-color-antibodies-asr-ivd-ce-ivd/anti-hla-dr-fitc.347400</t>
  </si>
  <si>
    <t>BD™ Anti-HLA-DR APC, BD Biosciences, 347403,https://www.bdbiosciences.com/en-dk/products/reagents/flow-cytometry-reagents/clinical-diagnostics/single-color-antibodies-asr-ivd-ce-ivd/anti-hla-dr-apc.347403?tab=product_details</t>
  </si>
  <si>
    <t>BD Pharmingen™ PE-Cy™7 Mouse Anti-Human HLA-DR, BD Biosciences, 560651, https://www.bdbiosciences.com/en-dk/products/reagents/flow-cytometry-reagents/research-reagents/single-color-antibodies-ruo/pe-cy-7-mouse-anti-human-hla-dr.560651</t>
  </si>
  <si>
    <t>BD Horizon™ Anti-HLA-DR V450, BD Biosciences, 655874, https://www.bdbiosciences.com/en-dk/products/reagents/flow-cytometry-reagents/clinical-diagnostics/single-color-antibodies-asr-ivd-ce-ivd/anti-hla-dr-v450.655874</t>
  </si>
  <si>
    <t>BD Horizon™ V500 Mouse anti-Human HLA-DR, BD Biosciences, 561224, https://www.bdbiosciences.com/en-dk/products/reagents/flow-cytometry-reagents/research-reagents/single-color-antibodies-ruo/v500-mouse-anti-human-hla-dr.561224</t>
  </si>
  <si>
    <t>BD™ APC Mouse Anti-Human IREM-2, BD Biosciences, 656158, https://www.bdbiosciences.com/en-dk/products/reagents/flow-cytometry-reagents/clinical-discovery-research/single-color-antibodies-ruo-gmp/apc-mouse-anti-human-irem-2.656158?tab=product_details</t>
  </si>
  <si>
    <t>Monoclonal Mouse Anti-Human Myeloperoxidase/FITC, Clone MPO-7, Flow cytometry, 100 tests, 1 mL, Dako, F0714, https://www.agilent.com/store/productDetail.jsp?catalogId=F071401-2</t>
  </si>
  <si>
    <t>BD Horizon™ BV421 Mouse Anti-Human Terminal Transferase (TdT), BD Biosciences, 565230, https://www.bdbiosciences.com/en-dk/products/reagents/flow-cytometry-reagents/research-reagents/single-color-antibodies-ruo/bv421-mouse-anti-human-terminal-transferase-tdt.565230</t>
  </si>
  <si>
    <t>Polyclonal Rabbit Anti-Human Lambda Light Chains/RPE, Affinity-isolated F(ab')2, Flow cytometry, 1 mL, Agilent Technologies, R043701-2, https://www.agilent.com/store/productDetail.jsp?catalogId=R043701-2</t>
  </si>
  <si>
    <t>Polyclonal Rabbit Anti-Human Kappa Light Chains/APC, Affinity-isolated F(ab')2, Flow cytometry, 100 tests, 1 mL, Agilent Technologies, C022201-2, https://www.agilent.com/store/productDetail.jsp?catalogId=C022201-2</t>
  </si>
  <si>
    <t>BD Pharmingen™ PE Mouse Anti-Human IgM, BD Biosciences, 555783, https://www.bdbiosciences.com/en-dk/products/reagents/flow-cytometry-reagents/research-reagents/single-color-antibodies-ruo/pe-mouse-anti-human-igm.555783?tab=product_details</t>
  </si>
  <si>
    <t>BD™ PE Mouse Anti-Human bcl-2, BD Biosciences, 340576, https://www.bdbiosciences.com/en-dk/products/reagents/flow-cytometry-reagents/clinical-discovery-research/single-color-antibodies-ruo-gmp/pe-mouse-anti-human-bcl-2.340576</t>
  </si>
  <si>
    <t>BD Pharmingen™ PE Mouse Anti-Human Granzyme B, BD Biosciences, 561142, https://www.bdbiosciences.com/en-dk/products/reagents/flow-cytometry-reagents/research-reagents/single-color-antibodies-ruo/pe-mouse-anti-human-granzyme-b.561142?tab=product_details</t>
  </si>
  <si>
    <t>BD Pharmingen™ FITC Perforin Reagent Set, BD Biosciences, 556577, https://www.bdbiosciences.com/en-dk/products/reagents/flow-cytometry-reagents/research-reagents/panels-multicolor-cocktails-ruo/fitc-perforin-reagent-set.556577?tab=product_details</t>
  </si>
  <si>
    <t>BD™ Anti-TCR-α/β FITC, BD Biosciences, 333140, https://www.bdbiosciences.com/en-dk/products/reagents/flow-cytometry-reagents/clinical-diagnostics/single-color-antibodies-asr-ivd-ce-ivd/anti-tcr-fitc.333140</t>
  </si>
  <si>
    <t>BD™ Anti-TCR-γ/δ PE, BD Biosciences, 333141, https://www.bdbiosciences.com/en-dk/products/reagents/flow-cytometry-reagents/clinical-diagnostics/single-color-antibodies-asr-ivd-ce-ivd/anti-tcr-pe.333141</t>
  </si>
  <si>
    <t>TCR C β 1 Antibody (JOVI.1) FITC, Santa Cruz Biotechnology, sc-53196 FITC, https://www.scbt.com/p/tcr-c-beta-1-antibody-jovi-1</t>
  </si>
  <si>
    <t>BD Pharmingen™ PE Mouse Anti-Human TCR Cβ2, BD Biosciences, 571190, https://www.bdbiosciences.com/en-dk/products/reagents/flow-cytometry-reagents/research-reagents/single-color-antibodies-ruo/pe-mouse-anti-human-tcr-c-2.571190</t>
  </si>
  <si>
    <t>BD Pharmingen™ PerCP-Cy™5.5 Rat Anti-Human CXCR5 (CD185), BD biosciences, 562781, https://www.bdbiosciences.com/en-dk/products/reagents/flow-cytometry-reagents/research-reagents/single-color-antibodies-ruo/percp-cy-5-5-rat-anti-human-cxcr5-cd185.562781</t>
  </si>
  <si>
    <t>MFG-E8 Antibody (F-5) Alexa Fluor® 488, Santa Cruz Biotechnology, sc-271574 AF488, https://www.scbt.com/p/mfg-e8-antibody-f-5</t>
  </si>
  <si>
    <t>BD OptiBuild™ BV421 Mouse Anti-Human Platelet GPVI, BD Biosciences, 743941, https://www.bdbiosciences.com/en-dk/products/reagents/flow-cytometry-reagents/research-reagents/single-color-antibodies-ruo/bv421-mouse-anti-human-platelet-gpvi.743941?tab=product_details</t>
  </si>
  <si>
    <t>BD™ FITC Mouse Anti-Human PAC-1, BD Biosciences, 340507, https://www.bdbiosciences.com/en-dk/products/reagents/flow-cytometry-reagents/clinical-discovery-research/single-color-antibodies-ruo-gmp/fitc-mouse-anti-human-pac-1.340507?tab=product_details</t>
  </si>
  <si>
    <t>WASP Antibody (D-1) PE, Santa Cruz Biotechnology, sc-5300 PE, https://www.scbt.com/p/wasp-antibody-d-1</t>
  </si>
  <si>
    <t>5-Maleimido-eosin, Sigma Aldrich - Merck, 63184-25MG, https://www.sigmaaldrich.com/LT/en/product/sial/63184?msockid=0fd691738f566071392087508e01612c</t>
  </si>
  <si>
    <t>BD Pharmingen™ 7-AAD, BD Biosciences, 559925, https://www.bdbiosciences.com/en-dk/products/reagents/flow-cytometry-reagents/research-reagents/single-color-antibodies-ruo/7-aad.559925</t>
  </si>
  <si>
    <t>FMH QuikQuant™, IQ Products, QQF-100 &amp; Glutaraldehyde, Sigma, G7526-10ML, https://www.sigmaaldrich.com/LT/en/product/sial/g7526</t>
  </si>
  <si>
    <t>BD Cytognos™ Multiple Myeloma MRD, Cytognos, CYT-MM-MRD8, https://www.bdbiosciences.com/en-dk/products/reagents/flow-cytometry-reagents/clinical-diagnostics/multicolor-cocktails-and-kits-ivd-ce-ivds/multiple-myeloma-mrd.cyt-mm-mrd8</t>
  </si>
  <si>
    <t>BD Cytognos™ B-cell Precursor Acute Lymphoblastic Leukemia MRD, Cytognos, CYT-BCP-ALL-MRD, https://www.bdbiosciences.com/en-dk/products/reagents/flow-cytometry-reagents/clinical-diagnostics/multicolor-cocktails-and-kits-ivd-ce-ivds/b-cell-precursor-acute-lymphoblastic-leukemia-mrd.cyt-bcp-all-mrd</t>
  </si>
  <si>
    <t>BD™ Plasma Count Kit, BD Biosciences, 338331, https://www.bdbiosciences.com/en-dk/products/reagents/flow-cytometry-reagents/clinical-diagnostics/multicolor-cocktails-and-kits-ivd-ce-ivds/plasma-count-kit.338331?tab=product_details</t>
  </si>
  <si>
    <t>BD™ Leucocount Human Reagent Kit, BD Biosciences, 340523, https://www.bdbiosciences.com/en-dk/products/reagents/flow-cytometry-reagents/clinical-diagnostics/multicolor-cocktails-and-kits-ivd-ce-ivds/leucocount-human-reagent-kit.340523</t>
  </si>
  <si>
    <t>BD™ Stem Cell Control CD34+ Whole Blood Process Control, BD Biosciences, 340991, https://www.bdbiosciences.com/en-dk/products/reagents/flow-cytometry-reagents/clinical-diagnostics/process-and-quality-controls/controls-for-ivd-assays/stem-cell-control-cd34-whole-blood-process-control.340991</t>
  </si>
  <si>
    <t>BD™ Multi-Check Whole Blood Control for Lymphocyte Subset Enumeration, BD Biosciences, 340913, https://www.bdbiosciences.com/en-dk/products/reagents/flow-cytometry-reagents/clinical-diagnostics/process-and-quality-controls/whole-blood-control-for-lymphocyte-subset-enumeration.340913?tab=product_details</t>
  </si>
  <si>
    <t>BD Leucocount™ RBC and PLT Control, BD Biosciences, 341003, https://www.bdbiosciences.com/en-dk/products/reagents/flow-cytometry-reagents/clinical-diagnostics/process-and-quality-controls/rbc-and-plt-control.341003?tab=product_details</t>
  </si>
  <si>
    <t xml:space="preserve">BD® CS&amp;T Beads, BD Biosciences, 656505, https://www.bdbiosciences.com/en-dk/products/reagents/flow-cytometry-reagents/clinical-diagnostics/process-and-quality-controls/cs-t-beads.656505 </t>
  </si>
  <si>
    <t xml:space="preserve">BD FACSDiva™ CS&amp;T Research Beads (use with BD FACSDiva™ software v7 or later), BD Biosciences, 655050, https://www.bdbiosciences.com/en-dk/products/reagents/flow-cytometry-reagents/clinical-discovery-research/controls-and-supporting-reagents-ruo-gmp/cs-t-research-beads-use-with-bd-facsdiva-software-v7-or-later.655050 </t>
  </si>
  <si>
    <t>Rainbow Calibration Particles, 8 peaks, Spherotech, RCP-30-5A, https://spherotech.com/CalibrationParticles.htm</t>
  </si>
  <si>
    <t>BD® FC Beads 7-Color Kit, BD Biosciences, 656867, https://www.bdbiosciences.com/en-dk/products/reagents/flow-cytometry-reagents/clinical-diagnostics/buffers-and-supporting-reagents-ivd-ce-ivd/fc-beads-7-color-kit.656867</t>
  </si>
  <si>
    <t>BD® FC Beads 5-Color Kit, BD Biosciences, 661564, https://www.bdbiosciences.com/en-dk/products/reagents/flow-cytometry-reagents/clinical-diagnostics/buffers-and-supporting-reagents-ivd-ce-ivd/fc-beads-5-color-kit.661564?tab=product_details</t>
  </si>
  <si>
    <t>BD™ FC Beads BV421, BD Biosciences, 661627, https://www.bdbiosciences.com/en-dk/products/reagents/flow-cytometry-reagents/clinical-discovery-research/controls-and-supporting-reagents-ruo-gmp/fc-beads-bv421.661627?tab=product_details</t>
  </si>
  <si>
    <t>BD™ FC Beads BV510, BD Biosciences, 661628, https://www.bdbiosciences.com/en-dk/products/reagents/flow-cytometry-reagents/clinical-discovery-research/controls-and-supporting-reagents-ruo-gmp/fc-beads-bv510.661628</t>
  </si>
  <si>
    <t>BD™ FC Beads BV711, BD biosciences, 661629, https://www.bdbiosciences.com/en-dk/products/reagents/flow-cytometry-reagents/clinical-discovery-research/controls-and-supporting-reagents-ruo-gmp/fc-beads-bv711.661629</t>
  </si>
  <si>
    <t>BD™ FC Beads BV786, BD Biosciences, 661630, https://www.bdbiosciences.com/en-dk/products/reagents/flow-cytometry-reagents/clinical-discovery-research/controls-and-supporting-reagents-ruo-gmp/fc-beads-bv786.661630</t>
  </si>
  <si>
    <t>BD™ FC Beads BB515, BD Biosciences, 661631, https://www.bdbiosciences.com/en-dk/products/reagents/flow-cytometry-reagents/clinical-discovery-research/controls-and-supporting-reagents-ruo-gmp/fc-beads-bb515.661631</t>
  </si>
  <si>
    <t>FC Bead Dilution Buffer, BD Biosciences, 661614,https://www.bdbiosciences.com/en-dk/products/instruments/flow-cytometers/clinical-cell-analyzers/facslyric-clinical-system/fc-bead-dilution-buffer.661614</t>
  </si>
  <si>
    <t>BD™ CompBeads Anti-Mouse Ig, κ/Negative Control Compensation Particles Set, BD Biosciences, 552843, https://www.bdbiosciences.com/en-dk/search-results?query=552843&amp;tab=products</t>
  </si>
  <si>
    <t>BD Trucount™ Tubes, BD Biosciences, 663028, https://www.bdbiosciences.com/en-dk/products/reagents/flow-cytometry-reagents/clinical-diagnostics/multicolor-cocktails-and-kits-ivd-ce-ivds/tubes.663028</t>
  </si>
  <si>
    <t>BD FACS™ Permeabilizing Solution 2, BD Biosciences, 340973, https://www.bdbiosciences.com/en-dk/products/reagents/flow-cytometry-reagents/clinical-discovery-research/controls-and-supporting-reagents-ruo-gmp/permeabilizing-solution-2.340973?tab=product_details</t>
  </si>
  <si>
    <t>BD™ BD® CellWASH, BD Biosciences, 349524, https://www.bdbiosciences.com/en-dk/products/supplies/bd-cellwash.349524?tab=product_details</t>
  </si>
  <si>
    <t>BD FACS™ Lysing Solution 10X Concentrate, BD Biosciences, 349202, https://www.bdbiosciences.com/en-dk/products/reagents/flow-cytometry-reagents/clinical-diagnostics/buffers-and-supporting-reagents-ivd-ce-ivd/lysing-solution-10x-concentrate.349202</t>
  </si>
  <si>
    <t>BD Pharm Lyse™ Lysing Buffer, BD Biosciences, 555899, https://www.bdbiosciences.com/en-dk/products/reagents/cell-preparation-separation-reagents/blood-lysis/staining-and-cell-preparation/lysing-buffer.555899</t>
  </si>
  <si>
    <t>BD Cytognos™ Bulklysis, BD Biosiences / Cytognos, CYT-BL, https://www.bdbiosciences.com/en-dk/products/reagents/flow-cytometry-reagents/clinical-diagnostics/buffers-and-supporting-reagents-ivd-ce-ivd/bulklysis.cyt-bl?tab=product_details</t>
  </si>
  <si>
    <t>Bovine Serum Albumin, Sigma Aldrich / Merck, A7906-500G, https://www.sigmaaldrich.com/LT/en/product/sial/a7906</t>
  </si>
  <si>
    <t>BD FACSFlow™ Sheath Fluid, BD Biosciences, 342003, https://www.bdbiosciences.com/en-dk/products/instruments/flow-cytometers/research-cell-analyzers/facscanto-ii/sheath-fluid.342003?tab=product_details</t>
  </si>
  <si>
    <t>FACS Shutdown Solution, BD Biosciences, 334224, https://www.bdbiosciences.com/en-dk/products/instruments/flow-cytometers/research-cell-analyzers/facscanto-ii/facs-shutdown-solution.334224</t>
  </si>
  <si>
    <t>BD® BD FACS Cleaning Solution, BD Biosciences, 340345,https://www.bdbiosciences.com/en-dk/products/instruments/flow-cytometers/research-cell-analyzers/accuri-c6-plus/bd-facs-cleaning-solution.340345?tab=product_details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</si>
</sst>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_(&quot;$&quot;* #,##0.00_);_(&quot;$&quot;* \(#,##0.00\);_(&quot;$&quot;* &quot;-&quot;??_);_(@_)"/>
    <numFmt numFmtId="165" formatCode="_(* #,##0.00_);_(* \(#,##0.00\);_(* &quot;-&quot;??_);_(@_)"/>
    <numFmt numFmtId="166" formatCode="0.000"/>
    <numFmt numFmtId="167" formatCode="0.0"/>
  </numFmts>
  <fonts count="32">
    <font>
      <sz val="11"/>
      <color theme="1"/>
      <name val="Calibri"/>
      <family val="2"/>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0"/>
      <name val="Arial"/>
      <family val="2"/>
      <charset val="186"/>
    </font>
    <font>
      <sz val="10"/>
      <name val="Arial"/>
      <family val="2"/>
      <charset val="186"/>
    </font>
    <font>
      <sz val="11"/>
      <name val="Arial"/>
      <family val="2"/>
      <charset val="186"/>
    </font>
    <font>
      <sz val="10"/>
      <color indexed="8"/>
      <name val="Arial"/>
      <family val="2"/>
      <charset val="186"/>
    </font>
    <font>
      <sz val="11"/>
      <color rgb="FF000000"/>
      <name val="Arial1"/>
    </font>
    <font>
      <sz val="11"/>
      <color rgb="FF000000"/>
      <name val="Calibri"/>
      <family val="2"/>
    </font>
    <font>
      <sz val="11"/>
      <color theme="1"/>
      <name val="Calibri"/>
      <family val="2"/>
      <scheme val="minor"/>
    </font>
    <font>
      <sz val="10"/>
      <color theme="1"/>
      <name val="Arial"/>
      <family val="2"/>
    </font>
    <font>
      <sz val="9"/>
      <name val="Geneva"/>
    </font>
    <font>
      <sz val="10"/>
      <name val="Arial"/>
      <family val="2"/>
      <charset val="186"/>
    </font>
    <font>
      <sz val="8"/>
      <name val="Calibri"/>
      <family val="2"/>
      <scheme val="minor"/>
    </font>
    <font>
      <sz val="11"/>
      <color indexed="8"/>
      <name val="Calibri"/>
      <family val="2"/>
      <charset val="186"/>
    </font>
    <font>
      <sz val="11"/>
      <color theme="1"/>
      <name val="Times New Roman"/>
      <family val="1"/>
      <charset val="186"/>
    </font>
    <font>
      <sz val="11"/>
      <color theme="1"/>
      <name val="Times New Roman"/>
      <family val="1"/>
    </font>
    <font>
      <b/>
      <sz val="10"/>
      <color theme="1"/>
      <name val="Times New Roman"/>
      <family val="1"/>
      <charset val="186"/>
    </font>
    <font>
      <sz val="10"/>
      <color theme="1"/>
      <name val="Times New Roman"/>
      <family val="1"/>
      <charset val="186"/>
    </font>
    <font>
      <b/>
      <sz val="11"/>
      <color theme="1"/>
      <name val="Times New Roman"/>
      <family val="1"/>
      <charset val="186"/>
    </font>
    <font>
      <b/>
      <sz val="11"/>
      <color theme="1"/>
      <name val="Times New Roman"/>
      <family val="1"/>
    </font>
    <font>
      <b/>
      <sz val="12"/>
      <color theme="1"/>
      <name val="Times New Roman"/>
      <family val="1"/>
      <charset val="186"/>
    </font>
    <font>
      <sz val="12"/>
      <color theme="1"/>
      <name val="Times New Roman"/>
      <family val="1"/>
      <charset val="186"/>
    </font>
    <font>
      <sz val="11"/>
      <name val="Times New Roman"/>
      <family val="1"/>
    </font>
    <font>
      <b/>
      <sz val="11"/>
      <name val="Times New Roman"/>
      <family val="1"/>
    </font>
    <font>
      <sz val="10"/>
      <name val="Times New Roman"/>
      <family val="1"/>
    </font>
    <font>
      <vertAlign val="superscript"/>
      <sz val="11"/>
      <name val="Times New Roman"/>
      <family val="1"/>
    </font>
    <font>
      <i/>
      <sz val="11"/>
      <name val="Times New Roman"/>
      <family val="1"/>
    </font>
    <font>
      <sz val="11"/>
      <color theme="1" tint="4.9989318521683403E-2"/>
      <name val="Times New Roman"/>
      <family val="1"/>
    </font>
    <font>
      <u/>
      <sz val="11"/>
      <color theme="10"/>
      <name val="Calibri"/>
      <family val="2"/>
      <scheme val="minor"/>
    </font>
  </fonts>
  <fills count="3">
    <fill>
      <patternFill patternType="none"/>
    </fill>
    <fill>
      <patternFill patternType="gray125"/>
    </fill>
    <fill>
      <patternFill patternType="solid">
        <fgColor theme="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32">
    <xf numFmtId="0" fontId="0" fillId="0" borderId="0"/>
    <xf numFmtId="0" fontId="5" fillId="0" borderId="0"/>
    <xf numFmtId="0" fontId="4" fillId="0" borderId="0"/>
    <xf numFmtId="0" fontId="6" fillId="0" borderId="0"/>
    <xf numFmtId="0" fontId="7" fillId="0" borderId="0"/>
    <xf numFmtId="0" fontId="8" fillId="0" borderId="0"/>
    <xf numFmtId="0" fontId="7" fillId="0" borderId="0"/>
    <xf numFmtId="0" fontId="6" fillId="0" borderId="0"/>
    <xf numFmtId="0" fontId="9" fillId="0" borderId="0"/>
    <xf numFmtId="0" fontId="10" fillId="0" borderId="0" applyBorder="0" applyProtection="0"/>
    <xf numFmtId="0" fontId="3" fillId="0" borderId="0"/>
    <xf numFmtId="0" fontId="5" fillId="0" borderId="0"/>
    <xf numFmtId="0" fontId="5" fillId="0" borderId="0"/>
    <xf numFmtId="0" fontId="2" fillId="0" borderId="0"/>
    <xf numFmtId="0" fontId="2" fillId="0" borderId="0"/>
    <xf numFmtId="0" fontId="11" fillId="0" borderId="0"/>
    <xf numFmtId="164" fontId="11" fillId="0" borderId="0" applyFont="0" applyFill="0" applyBorder="0" applyAlignment="0" applyProtection="0"/>
    <xf numFmtId="0" fontId="11" fillId="0" borderId="0"/>
    <xf numFmtId="165" fontId="11" fillId="0" borderId="0" applyFont="0" applyFill="0" applyBorder="0" applyAlignment="0" applyProtection="0"/>
    <xf numFmtId="0" fontId="12" fillId="0" borderId="0"/>
    <xf numFmtId="0" fontId="12" fillId="0" borderId="0"/>
    <xf numFmtId="0" fontId="13" fillId="0" borderId="0"/>
    <xf numFmtId="0" fontId="5" fillId="0" borderId="0"/>
    <xf numFmtId="0" fontId="14" fillId="0" borderId="0"/>
    <xf numFmtId="0" fontId="16" fillId="0" borderId="0"/>
    <xf numFmtId="0" fontId="1" fillId="0" borderId="0"/>
    <xf numFmtId="0" fontId="1" fillId="0" borderId="0"/>
    <xf numFmtId="0" fontId="1" fillId="0" borderId="0"/>
    <xf numFmtId="0" fontId="1" fillId="0" borderId="0"/>
    <xf numFmtId="43" fontId="11" fillId="0" borderId="0" applyFont="0" applyFill="0" applyBorder="0" applyAlignment="0" applyProtection="0"/>
    <xf numFmtId="0" fontId="5" fillId="0" borderId="0"/>
    <xf numFmtId="0" fontId="31" fillId="0" borderId="0" applyNumberFormat="0" applyFill="0" applyBorder="0" applyAlignment="0" applyProtection="0"/>
  </cellStyleXfs>
  <cellXfs count="114">
    <xf numFmtId="0" fontId="0" fillId="0" borderId="0" xfId="0"/>
    <xf numFmtId="0" fontId="17" fillId="2" borderId="0" xfId="0" applyFont="1" applyFill="1" applyAlignment="1">
      <alignment horizontal="center" vertical="center" wrapText="1"/>
    </xf>
    <xf numFmtId="0" fontId="17" fillId="2" borderId="0" xfId="0" applyFont="1" applyFill="1"/>
    <xf numFmtId="0" fontId="17" fillId="2" borderId="0" xfId="0" applyFont="1" applyFill="1" applyAlignment="1">
      <alignment wrapText="1"/>
    </xf>
    <xf numFmtId="0" fontId="20" fillId="2" borderId="0" xfId="0" applyFont="1" applyFill="1" applyAlignment="1">
      <alignment wrapText="1"/>
    </xf>
    <xf numFmtId="0" fontId="20" fillId="2" borderId="0" xfId="0" applyFont="1" applyFill="1" applyAlignment="1">
      <alignment horizontal="center" vertical="top" wrapText="1"/>
    </xf>
    <xf numFmtId="2" fontId="20" fillId="2" borderId="0" xfId="0" applyNumberFormat="1" applyFont="1" applyFill="1" applyAlignment="1">
      <alignment horizontal="center" wrapText="1"/>
    </xf>
    <xf numFmtId="0" fontId="20" fillId="2" borderId="0" xfId="0" applyFont="1" applyFill="1" applyAlignment="1">
      <alignment horizontal="left" wrapText="1"/>
    </xf>
    <xf numFmtId="0" fontId="24" fillId="2" borderId="2" xfId="0" applyFont="1" applyFill="1" applyBorder="1" applyAlignment="1">
      <alignment horizontal="left" vertical="top" wrapText="1"/>
    </xf>
    <xf numFmtId="0" fontId="24" fillId="2" borderId="3" xfId="0" applyFont="1" applyFill="1" applyBorder="1" applyAlignment="1">
      <alignment horizontal="left" vertical="top" wrapText="1"/>
    </xf>
    <xf numFmtId="0" fontId="20" fillId="2" borderId="0" xfId="0" applyFont="1" applyFill="1"/>
    <xf numFmtId="0" fontId="0" fillId="2" borderId="0" xfId="0" applyFill="1"/>
    <xf numFmtId="0" fontId="17" fillId="2" borderId="0" xfId="0" applyFont="1" applyFill="1" applyAlignment="1">
      <alignment horizontal="left" wrapText="1"/>
    </xf>
    <xf numFmtId="0" fontId="17" fillId="2" borderId="0" xfId="0" applyFont="1" applyFill="1" applyAlignment="1">
      <alignment horizontal="left" vertical="top" wrapText="1"/>
    </xf>
    <xf numFmtId="0" fontId="25" fillId="2" borderId="1" xfId="0" applyFont="1" applyFill="1" applyBorder="1" applyAlignment="1">
      <alignment horizontal="center" vertical="center" wrapText="1"/>
    </xf>
    <xf numFmtId="2" fontId="25" fillId="2" borderId="1" xfId="0" applyNumberFormat="1" applyFont="1" applyFill="1" applyBorder="1" applyAlignment="1">
      <alignment horizontal="center" vertical="center" wrapText="1"/>
    </xf>
    <xf numFmtId="1" fontId="17" fillId="2" borderId="0" xfId="0" applyNumberFormat="1" applyFont="1" applyFill="1"/>
    <xf numFmtId="0" fontId="17" fillId="0" borderId="0" xfId="0" applyFont="1" applyAlignment="1">
      <alignment wrapText="1"/>
    </xf>
    <xf numFmtId="0" fontId="25" fillId="0" borderId="1" xfId="1" applyFont="1" applyBorder="1" applyAlignment="1" applyProtection="1">
      <alignment horizontal="left" vertical="center" wrapText="1"/>
      <protection locked="0"/>
    </xf>
    <xf numFmtId="0" fontId="25" fillId="0" borderId="1" xfId="0" applyFont="1" applyBorder="1" applyAlignment="1">
      <alignment horizontal="center" vertical="center" wrapText="1"/>
    </xf>
    <xf numFmtId="2" fontId="25" fillId="0" borderId="1" xfId="0" applyNumberFormat="1" applyFont="1" applyBorder="1" applyAlignment="1">
      <alignment wrapText="1"/>
    </xf>
    <xf numFmtId="0" fontId="25" fillId="0" borderId="1" xfId="0" applyFont="1" applyBorder="1" applyAlignment="1">
      <alignment wrapText="1"/>
    </xf>
    <xf numFmtId="0" fontId="25" fillId="0" borderId="1" xfId="24" applyFont="1" applyBorder="1" applyAlignment="1">
      <alignment horizontal="center" vertical="center" wrapText="1"/>
    </xf>
    <xf numFmtId="0" fontId="25" fillId="0" borderId="1" xfId="0" applyFont="1" applyBorder="1" applyAlignment="1">
      <alignment horizontal="left" vertical="center" wrapText="1"/>
    </xf>
    <xf numFmtId="0" fontId="25" fillId="0" borderId="1" xfId="11" applyFont="1" applyBorder="1" applyAlignment="1" applyProtection="1">
      <alignment horizontal="left" vertical="center" wrapText="1"/>
      <protection locked="0"/>
    </xf>
    <xf numFmtId="0" fontId="18" fillId="0" borderId="1" xfId="1" applyFont="1" applyBorder="1" applyAlignment="1" applyProtection="1">
      <alignment horizontal="left" vertical="center" wrapText="1"/>
      <protection locked="0"/>
    </xf>
    <xf numFmtId="0" fontId="27" fillId="0" borderId="1" xfId="0" applyFont="1" applyBorder="1" applyAlignment="1">
      <alignment horizontal="center" vertical="center" wrapText="1"/>
    </xf>
    <xf numFmtId="0" fontId="18" fillId="0" borderId="1" xfId="0" applyFont="1" applyBorder="1" applyAlignment="1">
      <alignment horizontal="left" vertical="center" wrapText="1"/>
    </xf>
    <xf numFmtId="0" fontId="18" fillId="0" borderId="1" xfId="0" applyFont="1" applyBorder="1" applyAlignment="1">
      <alignment horizontal="center" vertical="center" wrapText="1"/>
    </xf>
    <xf numFmtId="0" fontId="25" fillId="0" borderId="1" xfId="22" applyFont="1" applyBorder="1" applyAlignment="1">
      <alignment horizontal="left" vertical="center" wrapText="1"/>
    </xf>
    <xf numFmtId="0" fontId="30" fillId="0" borderId="1" xfId="1" applyFont="1" applyBorder="1" applyAlignment="1" applyProtection="1">
      <alignment horizontal="left" vertical="center" wrapText="1"/>
      <protection locked="0"/>
    </xf>
    <xf numFmtId="2" fontId="18" fillId="0" borderId="1" xfId="0" applyNumberFormat="1" applyFont="1" applyBorder="1" applyAlignment="1">
      <alignment wrapText="1"/>
    </xf>
    <xf numFmtId="0" fontId="18" fillId="0" borderId="1" xfId="0" applyFont="1" applyBorder="1" applyAlignment="1">
      <alignment wrapText="1"/>
    </xf>
    <xf numFmtId="0" fontId="25" fillId="0" borderId="1" xfId="1" applyFont="1" applyBorder="1" applyAlignment="1" applyProtection="1">
      <alignment horizontal="left" vertical="center" wrapText="1" readingOrder="1"/>
      <protection locked="0"/>
    </xf>
    <xf numFmtId="0" fontId="31" fillId="0" borderId="0" xfId="31"/>
    <xf numFmtId="0" fontId="20" fillId="0" borderId="0" xfId="0" applyFont="1" applyAlignment="1">
      <alignment horizontal="right" vertical="center" wrapText="1"/>
    </xf>
    <xf numFmtId="0" fontId="24" fillId="0" borderId="4" xfId="0" applyFont="1" applyBorder="1" applyAlignment="1">
      <alignment horizontal="left" vertical="center" wrapText="1"/>
    </xf>
    <xf numFmtId="4" fontId="25" fillId="0" borderId="1" xfId="0" applyNumberFormat="1" applyFont="1" applyBorder="1" applyAlignment="1">
      <alignment horizontal="center" vertical="center" wrapText="1"/>
    </xf>
    <xf numFmtId="0" fontId="20" fillId="0" borderId="0" xfId="0" applyFont="1" applyAlignment="1">
      <alignment vertical="center" wrapText="1"/>
    </xf>
    <xf numFmtId="2" fontId="19" fillId="0" borderId="0" xfId="0" applyNumberFormat="1" applyFont="1" applyAlignment="1">
      <alignment horizontal="center" vertical="top" wrapText="1"/>
    </xf>
    <xf numFmtId="2" fontId="21" fillId="0" borderId="5" xfId="0" applyNumberFormat="1" applyFont="1" applyBorder="1" applyAlignment="1">
      <alignment horizontal="center" vertical="top" wrapText="1"/>
    </xf>
    <xf numFmtId="2" fontId="23" fillId="0" borderId="4" xfId="0" applyNumberFormat="1" applyFont="1" applyBorder="1" applyAlignment="1">
      <alignment horizontal="left" vertical="top" wrapText="1"/>
    </xf>
    <xf numFmtId="2" fontId="25" fillId="0" borderId="0" xfId="0" applyNumberFormat="1" applyFont="1" applyAlignment="1">
      <alignment horizontal="center" vertical="top" wrapText="1"/>
    </xf>
    <xf numFmtId="2" fontId="26" fillId="0" borderId="4" xfId="0" applyNumberFormat="1" applyFont="1" applyBorder="1" applyAlignment="1">
      <alignment horizontal="center" vertical="center" wrapText="1"/>
    </xf>
    <xf numFmtId="2" fontId="25" fillId="0" borderId="1" xfId="0" applyNumberFormat="1" applyFont="1" applyBorder="1" applyAlignment="1">
      <alignment horizontal="center" vertical="center" wrapText="1"/>
    </xf>
    <xf numFmtId="2" fontId="18" fillId="0" borderId="1" xfId="0" applyNumberFormat="1" applyFont="1" applyBorder="1" applyAlignment="1">
      <alignment horizontal="center" vertical="center" wrapText="1"/>
    </xf>
    <xf numFmtId="166" fontId="25" fillId="0" borderId="1" xfId="0" applyNumberFormat="1" applyFont="1" applyBorder="1" applyAlignment="1">
      <alignment horizontal="center" vertical="center" wrapText="1"/>
    </xf>
    <xf numFmtId="166" fontId="18" fillId="0" borderId="1" xfId="0" applyNumberFormat="1" applyFont="1" applyBorder="1" applyAlignment="1">
      <alignment horizontal="center" vertical="center" wrapText="1"/>
    </xf>
    <xf numFmtId="2" fontId="25" fillId="0" borderId="1" xfId="0" applyNumberFormat="1" applyFont="1" applyBorder="1" applyAlignment="1">
      <alignment horizontal="center" vertical="center"/>
    </xf>
    <xf numFmtId="4" fontId="25" fillId="0" borderId="1" xfId="0" applyNumberFormat="1" applyFont="1" applyBorder="1" applyAlignment="1">
      <alignment wrapText="1"/>
    </xf>
    <xf numFmtId="4" fontId="27" fillId="0" borderId="1" xfId="0" applyNumberFormat="1" applyFont="1" applyBorder="1" applyAlignment="1">
      <alignment horizontal="center" vertical="center" wrapText="1"/>
    </xf>
    <xf numFmtId="4" fontId="18" fillId="0" borderId="1" xfId="0" applyNumberFormat="1" applyFont="1" applyBorder="1" applyAlignment="1">
      <alignment horizontal="center" vertical="center" wrapText="1"/>
    </xf>
    <xf numFmtId="4" fontId="18" fillId="0" borderId="1" xfId="0" applyNumberFormat="1" applyFont="1" applyBorder="1" applyAlignment="1">
      <alignment wrapText="1"/>
    </xf>
    <xf numFmtId="0" fontId="25" fillId="0" borderId="1" xfId="1" applyFont="1" applyBorder="1" applyAlignment="1">
      <alignment horizontal="left" vertical="center" wrapText="1"/>
    </xf>
    <xf numFmtId="2" fontId="27" fillId="0" borderId="1" xfId="0" applyNumberFormat="1" applyFont="1" applyBorder="1" applyAlignment="1">
      <alignment wrapText="1"/>
    </xf>
    <xf numFmtId="0" fontId="24" fillId="0" borderId="3" xfId="0" applyFont="1" applyBorder="1" applyAlignment="1">
      <alignment horizontal="left" vertical="center" wrapText="1"/>
    </xf>
    <xf numFmtId="0" fontId="26" fillId="2" borderId="2" xfId="0" applyFont="1" applyFill="1" applyBorder="1" applyAlignment="1">
      <alignment horizontal="right" vertical="center"/>
    </xf>
    <xf numFmtId="0" fontId="26" fillId="2" borderId="3" xfId="0" applyFont="1" applyFill="1" applyBorder="1" applyAlignment="1">
      <alignment horizontal="right" vertical="center"/>
    </xf>
    <xf numFmtId="0" fontId="26" fillId="2" borderId="4" xfId="0" applyFont="1" applyFill="1" applyBorder="1" applyAlignment="1">
      <alignment horizontal="right" vertical="center"/>
    </xf>
    <xf numFmtId="49" fontId="25" fillId="2" borderId="1" xfId="0" applyNumberFormat="1" applyFont="1" applyFill="1" applyBorder="1" applyAlignment="1">
      <alignment horizontal="left" vertical="top" wrapText="1"/>
    </xf>
    <xf numFmtId="49" fontId="29" fillId="2" borderId="1" xfId="0" applyNumberFormat="1" applyFont="1" applyFill="1" applyBorder="1" applyAlignment="1">
      <alignment horizontal="center" vertical="top" wrapText="1"/>
    </xf>
    <xf numFmtId="49" fontId="18" fillId="2" borderId="3" xfId="0" applyNumberFormat="1" applyFont="1" applyFill="1" applyBorder="1" applyAlignment="1">
      <alignment horizontal="left" vertical="top" wrapText="1"/>
    </xf>
    <xf numFmtId="49" fontId="18" fillId="2" borderId="4" xfId="0" applyNumberFormat="1" applyFont="1" applyFill="1" applyBorder="1" applyAlignment="1">
      <alignment horizontal="left" vertical="top" wrapText="1"/>
    </xf>
    <xf numFmtId="2" fontId="26" fillId="0" borderId="1" xfId="0" applyNumberFormat="1" applyFont="1" applyBorder="1" applyAlignment="1">
      <alignment horizontal="center" vertical="center"/>
    </xf>
    <xf numFmtId="0" fontId="26" fillId="2" borderId="7" xfId="0" applyFont="1" applyFill="1" applyBorder="1" applyAlignment="1">
      <alignment horizontal="left" vertical="top" wrapText="1"/>
    </xf>
    <xf numFmtId="0" fontId="26" fillId="2" borderId="8" xfId="0" applyFont="1" applyFill="1" applyBorder="1" applyAlignment="1">
      <alignment horizontal="left" vertical="top" wrapText="1"/>
    </xf>
    <xf numFmtId="0" fontId="26" fillId="2" borderId="9" xfId="0" applyFont="1" applyFill="1" applyBorder="1" applyAlignment="1">
      <alignment horizontal="left" vertical="top" wrapText="1"/>
    </xf>
    <xf numFmtId="49" fontId="26" fillId="2" borderId="1" xfId="0" applyNumberFormat="1" applyFont="1" applyFill="1" applyBorder="1" applyAlignment="1">
      <alignment horizontal="center" vertical="top" wrapText="1"/>
    </xf>
    <xf numFmtId="0" fontId="26" fillId="2" borderId="2" xfId="0" applyFont="1" applyFill="1" applyBorder="1" applyAlignment="1">
      <alignment horizontal="left" vertical="top" wrapText="1"/>
    </xf>
    <xf numFmtId="0" fontId="26" fillId="2" borderId="3" xfId="0" applyFont="1" applyFill="1" applyBorder="1" applyAlignment="1">
      <alignment horizontal="left" vertical="top" wrapText="1"/>
    </xf>
    <xf numFmtId="0" fontId="26" fillId="2" borderId="4" xfId="0" applyFont="1" applyFill="1" applyBorder="1" applyAlignment="1">
      <alignment horizontal="left" vertical="top" wrapText="1"/>
    </xf>
    <xf numFmtId="166" fontId="18" fillId="0" borderId="10" xfId="0" applyNumberFormat="1" applyFont="1" applyBorder="1" applyAlignment="1">
      <alignment horizontal="center" vertical="center" wrapText="1"/>
    </xf>
    <xf numFmtId="166" fontId="18" fillId="0" borderId="11" xfId="0" applyNumberFormat="1" applyFont="1" applyBorder="1" applyAlignment="1">
      <alignment horizontal="center" vertical="center" wrapText="1"/>
    </xf>
    <xf numFmtId="0" fontId="18" fillId="0" borderId="10" xfId="0" applyFont="1" applyBorder="1" applyAlignment="1">
      <alignment horizontal="left" vertical="center" wrapText="1"/>
    </xf>
    <xf numFmtId="0" fontId="18" fillId="0" borderId="11" xfId="0" applyFont="1" applyBorder="1" applyAlignment="1">
      <alignment horizontal="left" vertical="center" wrapText="1"/>
    </xf>
    <xf numFmtId="0" fontId="18" fillId="0" borderId="10" xfId="0" applyFont="1" applyBorder="1" applyAlignment="1">
      <alignment horizontal="center" vertical="center" wrapText="1"/>
    </xf>
    <xf numFmtId="0" fontId="18" fillId="0" borderId="11" xfId="0" applyFont="1" applyBorder="1" applyAlignment="1">
      <alignment horizontal="center" vertical="center" wrapText="1"/>
    </xf>
    <xf numFmtId="0" fontId="25" fillId="0" borderId="10" xfId="0" applyFont="1" applyBorder="1" applyAlignment="1">
      <alignment horizontal="center" vertical="center" wrapText="1"/>
    </xf>
    <xf numFmtId="0" fontId="25" fillId="0" borderId="11" xfId="0" applyFont="1" applyBorder="1" applyAlignment="1">
      <alignment horizontal="center" vertical="center" wrapText="1"/>
    </xf>
    <xf numFmtId="0" fontId="17" fillId="2" borderId="2" xfId="1" applyFont="1" applyFill="1" applyBorder="1" applyAlignment="1">
      <alignment horizontal="left" vertical="top" wrapText="1" shrinkToFit="1"/>
    </xf>
    <xf numFmtId="0" fontId="17" fillId="2" borderId="3" xfId="1" applyFont="1" applyFill="1" applyBorder="1" applyAlignment="1">
      <alignment horizontal="left" vertical="top" wrapText="1" shrinkToFit="1"/>
    </xf>
    <xf numFmtId="0" fontId="17" fillId="2" borderId="4" xfId="1" applyFont="1" applyFill="1" applyBorder="1" applyAlignment="1">
      <alignment horizontal="left" vertical="top" wrapText="1" shrinkToFit="1"/>
    </xf>
    <xf numFmtId="0" fontId="21" fillId="2" borderId="5" xfId="0" applyFont="1" applyFill="1" applyBorder="1" applyAlignment="1">
      <alignment horizontal="center" vertical="top" wrapText="1"/>
    </xf>
    <xf numFmtId="0" fontId="21" fillId="2" borderId="6" xfId="0" applyFont="1" applyFill="1" applyBorder="1" applyAlignment="1">
      <alignment horizontal="center" vertical="top" wrapText="1"/>
    </xf>
    <xf numFmtId="0" fontId="21" fillId="2" borderId="3" xfId="0" applyFont="1" applyFill="1" applyBorder="1" applyAlignment="1">
      <alignment horizontal="left" vertical="top" wrapText="1"/>
    </xf>
    <xf numFmtId="0" fontId="21" fillId="2" borderId="4" xfId="0" applyFont="1" applyFill="1" applyBorder="1" applyAlignment="1">
      <alignment horizontal="left" vertical="top" wrapText="1"/>
    </xf>
    <xf numFmtId="49" fontId="18" fillId="2" borderId="1" xfId="0" applyNumberFormat="1" applyFont="1" applyFill="1" applyBorder="1" applyAlignment="1">
      <alignment horizontal="left" vertical="top" wrapText="1"/>
    </xf>
    <xf numFmtId="0" fontId="17" fillId="2" borderId="3" xfId="0" applyFont="1" applyFill="1" applyBorder="1" applyAlignment="1">
      <alignment horizontal="left" vertical="top" wrapText="1"/>
    </xf>
    <xf numFmtId="0" fontId="17" fillId="2" borderId="4" xfId="0" applyFont="1" applyFill="1" applyBorder="1" applyAlignment="1">
      <alignment horizontal="left" vertical="top" wrapText="1"/>
    </xf>
    <xf numFmtId="0" fontId="26" fillId="0" borderId="2" xfId="0" applyFont="1" applyBorder="1" applyAlignment="1">
      <alignment horizontal="left" vertical="top" wrapText="1"/>
    </xf>
    <xf numFmtId="0" fontId="26" fillId="0" borderId="3" xfId="0" applyFont="1" applyBorder="1" applyAlignment="1">
      <alignment horizontal="left" vertical="top" wrapText="1"/>
    </xf>
    <xf numFmtId="0" fontId="26" fillId="0" borderId="4" xfId="0" applyFont="1" applyBorder="1" applyAlignment="1">
      <alignment horizontal="left" vertical="top" wrapText="1"/>
    </xf>
    <xf numFmtId="0" fontId="26" fillId="0" borderId="2" xfId="0" applyFont="1" applyBorder="1" applyAlignment="1">
      <alignment horizontal="left" vertical="center" wrapText="1"/>
    </xf>
    <xf numFmtId="0" fontId="26" fillId="0" borderId="3" xfId="0" applyFont="1" applyBorder="1" applyAlignment="1">
      <alignment horizontal="left" vertical="center" wrapText="1"/>
    </xf>
    <xf numFmtId="0" fontId="26" fillId="0" borderId="4" xfId="0" applyFont="1" applyBorder="1" applyAlignment="1">
      <alignment horizontal="left" vertical="center" wrapText="1"/>
    </xf>
    <xf numFmtId="0" fontId="26" fillId="0" borderId="2" xfId="1" applyFont="1" applyBorder="1" applyAlignment="1" applyProtection="1">
      <alignment horizontal="left" vertical="top" wrapText="1"/>
      <protection locked="0"/>
    </xf>
    <xf numFmtId="0" fontId="26" fillId="0" borderId="3" xfId="1" applyFont="1" applyBorder="1" applyAlignment="1" applyProtection="1">
      <alignment horizontal="left" vertical="top" wrapText="1"/>
      <protection locked="0"/>
    </xf>
    <xf numFmtId="0" fontId="26" fillId="0" borderId="4" xfId="1" applyFont="1" applyBorder="1" applyAlignment="1" applyProtection="1">
      <alignment horizontal="left" vertical="top" wrapText="1"/>
      <protection locked="0"/>
    </xf>
    <xf numFmtId="167" fontId="25" fillId="0" borderId="10" xfId="0" applyNumberFormat="1" applyFont="1" applyBorder="1" applyAlignment="1">
      <alignment horizontal="center" vertical="center" wrapText="1"/>
    </xf>
    <xf numFmtId="167" fontId="25" fillId="0" borderId="11" xfId="0" applyNumberFormat="1" applyFont="1" applyBorder="1" applyAlignment="1">
      <alignment horizontal="center" vertical="center" wrapText="1"/>
    </xf>
    <xf numFmtId="0" fontId="25" fillId="0" borderId="10" xfId="0" applyFont="1" applyBorder="1" applyAlignment="1">
      <alignment horizontal="left" vertical="center" wrapText="1"/>
    </xf>
    <xf numFmtId="0" fontId="25" fillId="0" borderId="11" xfId="0" applyFont="1" applyBorder="1" applyAlignment="1">
      <alignment horizontal="left" vertical="center" wrapText="1"/>
    </xf>
    <xf numFmtId="0" fontId="21" fillId="2" borderId="3" xfId="0" applyFont="1" applyFill="1" applyBorder="1" applyAlignment="1">
      <alignment horizontal="center"/>
    </xf>
    <xf numFmtId="0" fontId="21" fillId="2" borderId="4" xfId="0" applyFont="1" applyFill="1" applyBorder="1" applyAlignment="1">
      <alignment horizontal="center"/>
    </xf>
    <xf numFmtId="2" fontId="25" fillId="0" borderId="10" xfId="0" applyNumberFormat="1" applyFont="1" applyBorder="1" applyAlignment="1">
      <alignment horizontal="center" vertical="center" wrapText="1"/>
    </xf>
    <xf numFmtId="2" fontId="25" fillId="0" borderId="11" xfId="0" applyNumberFormat="1" applyFont="1" applyBorder="1" applyAlignment="1">
      <alignment horizontal="center" vertical="center" wrapText="1"/>
    </xf>
    <xf numFmtId="0" fontId="25" fillId="0" borderId="10" xfId="1" applyFont="1" applyBorder="1" applyAlignment="1" applyProtection="1">
      <alignment horizontal="left" vertical="center" wrapText="1"/>
      <protection locked="0"/>
    </xf>
    <xf numFmtId="0" fontId="25" fillId="0" borderId="11" xfId="1" applyFont="1" applyBorder="1" applyAlignment="1" applyProtection="1">
      <alignment horizontal="left" vertical="center" wrapText="1"/>
      <protection locked="0"/>
    </xf>
    <xf numFmtId="2" fontId="18" fillId="0" borderId="10" xfId="0" applyNumberFormat="1" applyFont="1" applyBorder="1" applyAlignment="1">
      <alignment horizontal="center" vertical="center" wrapText="1"/>
    </xf>
    <xf numFmtId="2" fontId="18" fillId="0" borderId="11" xfId="0" applyNumberFormat="1" applyFont="1" applyBorder="1" applyAlignment="1">
      <alignment horizontal="center" vertical="center" wrapText="1"/>
    </xf>
    <xf numFmtId="166" fontId="25" fillId="0" borderId="10" xfId="0" applyNumberFormat="1" applyFont="1" applyBorder="1" applyAlignment="1">
      <alignment horizontal="center" vertical="center" wrapText="1"/>
    </xf>
    <xf numFmtId="166" fontId="25" fillId="0" borderId="11" xfId="0" applyNumberFormat="1" applyFont="1" applyBorder="1" applyAlignment="1">
      <alignment horizontal="center" vertical="center" wrapText="1"/>
    </xf>
    <xf numFmtId="0" fontId="27" fillId="0" borderId="10" xfId="0" applyFont="1" applyBorder="1" applyAlignment="1">
      <alignment horizontal="center" vertical="center" wrapText="1"/>
    </xf>
    <xf numFmtId="0" fontId="27" fillId="0" borderId="11" xfId="0" applyFont="1" applyBorder="1" applyAlignment="1">
      <alignment horizontal="center" vertical="center" wrapText="1"/>
    </xf>
  </cellXfs>
  <cellStyles count="32">
    <cellStyle name="0,0_x000d__x000a_NA_x000d__x000a_" xfId="6" xr:uid="{00000000-0005-0000-0000-000000000000}"/>
    <cellStyle name="Comma 2 2 2 2" xfId="18" xr:uid="{00000000-0005-0000-0000-000001000000}"/>
    <cellStyle name="Comma 2 2 2 2 2" xfId="29" xr:uid="{54442AB3-57BE-4EE5-87D1-F7E48D2C975E}"/>
    <cellStyle name="Currency 2 4" xfId="16" xr:uid="{00000000-0005-0000-0000-000002000000}"/>
    <cellStyle name="Hyperlink" xfId="31" builtinId="8"/>
    <cellStyle name="Normal" xfId="0" builtinId="0"/>
    <cellStyle name="Normal 2" xfId="1" xr:uid="{00000000-0005-0000-0000-000004000000}"/>
    <cellStyle name="Normal 2 2" xfId="3" xr:uid="{00000000-0005-0000-0000-000005000000}"/>
    <cellStyle name="Normal 2 2 2" xfId="11" xr:uid="{00000000-0005-0000-0000-000006000000}"/>
    <cellStyle name="Normal 2 2 2 5" xfId="21" xr:uid="{00000000-0005-0000-0000-000007000000}"/>
    <cellStyle name="Normal 2 3 7" xfId="19" xr:uid="{00000000-0005-0000-0000-000008000000}"/>
    <cellStyle name="Normal 2 4 5" xfId="17" xr:uid="{00000000-0005-0000-0000-000009000000}"/>
    <cellStyle name="Normal 3" xfId="4" xr:uid="{00000000-0005-0000-0000-00000A000000}"/>
    <cellStyle name="Normal 3 8" xfId="20" xr:uid="{00000000-0005-0000-0000-00000B000000}"/>
    <cellStyle name="Normal 4" xfId="7" xr:uid="{00000000-0005-0000-0000-00000C000000}"/>
    <cellStyle name="Normal 4 2" xfId="12" xr:uid="{00000000-0005-0000-0000-00000D000000}"/>
    <cellStyle name="Normal 5" xfId="2" xr:uid="{00000000-0005-0000-0000-00000E000000}"/>
    <cellStyle name="Normal 5 2" xfId="10" xr:uid="{00000000-0005-0000-0000-00000F000000}"/>
    <cellStyle name="Normal 5 2 2" xfId="14" xr:uid="{00000000-0005-0000-0000-000010000000}"/>
    <cellStyle name="Normal 5 2 2 2" xfId="28" xr:uid="{19D7532A-69FA-439A-88E0-D413C9376950}"/>
    <cellStyle name="Normal 5 2 3" xfId="26" xr:uid="{F099E74F-C16B-487E-99A1-CD215CE6DE13}"/>
    <cellStyle name="Normal 5 3" xfId="13" xr:uid="{00000000-0005-0000-0000-000011000000}"/>
    <cellStyle name="Normal 5 3 2" xfId="27" xr:uid="{5E71C272-F2A2-4ACB-8EBA-8C734292FEB6}"/>
    <cellStyle name="Normal 5 4" xfId="25" xr:uid="{B9AE6222-BE3D-483F-A3EC-7EEE57B90822}"/>
    <cellStyle name="Normal 6" xfId="8" xr:uid="{00000000-0005-0000-0000-000012000000}"/>
    <cellStyle name="Normal 7" xfId="22" xr:uid="{00000000-0005-0000-0000-000013000000}"/>
    <cellStyle name="Normal 7 2" xfId="15" xr:uid="{00000000-0005-0000-0000-000014000000}"/>
    <cellStyle name="Normal 8" xfId="23" xr:uid="{00000000-0005-0000-0000-000015000000}"/>
    <cellStyle name="Normal 8 2" xfId="30" xr:uid="{355062A9-64BB-4178-8D99-8778AAF8BAE9}"/>
    <cellStyle name="Normal_Sheet1" xfId="24" xr:uid="{00000000-0005-0000-0000-000016000000}"/>
    <cellStyle name="Standard_Tabelle1" xfId="5" xr:uid="{00000000-0005-0000-0000-000017000000}"/>
    <cellStyle name="TableStyleLight1" xfId="9" xr:uid="{00000000-0005-0000-0000-000018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482"/>
  <sheetViews>
    <sheetView tabSelected="1" view="pageBreakPreview" zoomScale="90" zoomScaleNormal="100" zoomScaleSheetLayoutView="90" workbookViewId="0"/>
  </sheetViews>
  <sheetFormatPr defaultRowHeight="12.75"/>
  <cols>
    <col min="1" max="1" width="8.140625" style="39" customWidth="1"/>
    <col min="2" max="2" width="61.5703125" style="4" customWidth="1"/>
    <col min="3" max="3" width="75.42578125" style="4" customWidth="1"/>
    <col min="4" max="4" width="8.140625" style="4" customWidth="1"/>
    <col min="5" max="5" width="12.42578125" style="4" customWidth="1"/>
    <col min="6" max="6" width="7.5703125" style="5" customWidth="1"/>
    <col min="7" max="7" width="11.85546875" style="6" customWidth="1"/>
    <col min="8" max="9" width="11.140625" style="4" customWidth="1"/>
    <col min="10" max="10" width="10.42578125" style="4" customWidth="1"/>
    <col min="11" max="11" width="26" style="38" customWidth="1"/>
    <col min="12" max="12" width="24.85546875" style="38" customWidth="1"/>
    <col min="13" max="13" width="12.140625" style="4" customWidth="1"/>
    <col min="14" max="14" width="18.42578125" style="4" customWidth="1"/>
    <col min="15" max="15" width="12.140625" style="4" customWidth="1"/>
    <col min="16" max="16" width="13.5703125" style="4" customWidth="1"/>
    <col min="17" max="17" width="29.42578125" style="4" customWidth="1"/>
    <col min="18" max="18" width="23" style="4" customWidth="1"/>
    <col min="19" max="19" width="29.5703125" style="4" customWidth="1"/>
    <col min="20" max="262" width="9.140625" style="4"/>
    <col min="263" max="263" width="4.42578125" style="4" customWidth="1"/>
    <col min="264" max="264" width="64" style="4" customWidth="1"/>
    <col min="265" max="265" width="18.42578125" style="4" customWidth="1"/>
    <col min="266" max="266" width="9.5703125" style="4" customWidth="1"/>
    <col min="267" max="267" width="12.42578125" style="4" customWidth="1"/>
    <col min="268" max="268" width="11" style="4" customWidth="1"/>
    <col min="269" max="269" width="12.140625" style="4" customWidth="1"/>
    <col min="270" max="270" width="10.5703125" style="4" customWidth="1"/>
    <col min="271" max="271" width="12.140625" style="4" customWidth="1"/>
    <col min="272" max="272" width="13.5703125" style="4" customWidth="1"/>
    <col min="273" max="273" width="29.42578125" style="4" customWidth="1"/>
    <col min="274" max="274" width="23" style="4" customWidth="1"/>
    <col min="275" max="275" width="29.5703125" style="4" customWidth="1"/>
    <col min="276" max="518" width="9.140625" style="4"/>
    <col min="519" max="519" width="4.42578125" style="4" customWidth="1"/>
    <col min="520" max="520" width="64" style="4" customWidth="1"/>
    <col min="521" max="521" width="18.42578125" style="4" customWidth="1"/>
    <col min="522" max="522" width="9.5703125" style="4" customWidth="1"/>
    <col min="523" max="523" width="12.42578125" style="4" customWidth="1"/>
    <col min="524" max="524" width="11" style="4" customWidth="1"/>
    <col min="525" max="525" width="12.140625" style="4" customWidth="1"/>
    <col min="526" max="526" width="10.5703125" style="4" customWidth="1"/>
    <col min="527" max="527" width="12.140625" style="4" customWidth="1"/>
    <col min="528" max="528" width="13.5703125" style="4" customWidth="1"/>
    <col min="529" max="529" width="29.42578125" style="4" customWidth="1"/>
    <col min="530" max="530" width="23" style="4" customWidth="1"/>
    <col min="531" max="531" width="29.5703125" style="4" customWidth="1"/>
    <col min="532" max="774" width="9.140625" style="4"/>
    <col min="775" max="775" width="4.42578125" style="4" customWidth="1"/>
    <col min="776" max="776" width="64" style="4" customWidth="1"/>
    <col min="777" max="777" width="18.42578125" style="4" customWidth="1"/>
    <col min="778" max="778" width="9.5703125" style="4" customWidth="1"/>
    <col min="779" max="779" width="12.42578125" style="4" customWidth="1"/>
    <col min="780" max="780" width="11" style="4" customWidth="1"/>
    <col min="781" max="781" width="12.140625" style="4" customWidth="1"/>
    <col min="782" max="782" width="10.5703125" style="4" customWidth="1"/>
    <col min="783" max="783" width="12.140625" style="4" customWidth="1"/>
    <col min="784" max="784" width="13.5703125" style="4" customWidth="1"/>
    <col min="785" max="785" width="29.42578125" style="4" customWidth="1"/>
    <col min="786" max="786" width="23" style="4" customWidth="1"/>
    <col min="787" max="787" width="29.5703125" style="4" customWidth="1"/>
    <col min="788" max="1030" width="9.140625" style="4"/>
    <col min="1031" max="1031" width="4.42578125" style="4" customWidth="1"/>
    <col min="1032" max="1032" width="64" style="4" customWidth="1"/>
    <col min="1033" max="1033" width="18.42578125" style="4" customWidth="1"/>
    <col min="1034" max="1034" width="9.5703125" style="4" customWidth="1"/>
    <col min="1035" max="1035" width="12.42578125" style="4" customWidth="1"/>
    <col min="1036" max="1036" width="11" style="4" customWidth="1"/>
    <col min="1037" max="1037" width="12.140625" style="4" customWidth="1"/>
    <col min="1038" max="1038" width="10.5703125" style="4" customWidth="1"/>
    <col min="1039" max="1039" width="12.140625" style="4" customWidth="1"/>
    <col min="1040" max="1040" width="13.5703125" style="4" customWidth="1"/>
    <col min="1041" max="1041" width="29.42578125" style="4" customWidth="1"/>
    <col min="1042" max="1042" width="23" style="4" customWidth="1"/>
    <col min="1043" max="1043" width="29.5703125" style="4" customWidth="1"/>
    <col min="1044" max="1286" width="9.140625" style="4"/>
    <col min="1287" max="1287" width="4.42578125" style="4" customWidth="1"/>
    <col min="1288" max="1288" width="64" style="4" customWidth="1"/>
    <col min="1289" max="1289" width="18.42578125" style="4" customWidth="1"/>
    <col min="1290" max="1290" width="9.5703125" style="4" customWidth="1"/>
    <col min="1291" max="1291" width="12.42578125" style="4" customWidth="1"/>
    <col min="1292" max="1292" width="11" style="4" customWidth="1"/>
    <col min="1293" max="1293" width="12.140625" style="4" customWidth="1"/>
    <col min="1294" max="1294" width="10.5703125" style="4" customWidth="1"/>
    <col min="1295" max="1295" width="12.140625" style="4" customWidth="1"/>
    <col min="1296" max="1296" width="13.5703125" style="4" customWidth="1"/>
    <col min="1297" max="1297" width="29.42578125" style="4" customWidth="1"/>
    <col min="1298" max="1298" width="23" style="4" customWidth="1"/>
    <col min="1299" max="1299" width="29.5703125" style="4" customWidth="1"/>
    <col min="1300" max="1542" width="9.140625" style="4"/>
    <col min="1543" max="1543" width="4.42578125" style="4" customWidth="1"/>
    <col min="1544" max="1544" width="64" style="4" customWidth="1"/>
    <col min="1545" max="1545" width="18.42578125" style="4" customWidth="1"/>
    <col min="1546" max="1546" width="9.5703125" style="4" customWidth="1"/>
    <col min="1547" max="1547" width="12.42578125" style="4" customWidth="1"/>
    <col min="1548" max="1548" width="11" style="4" customWidth="1"/>
    <col min="1549" max="1549" width="12.140625" style="4" customWidth="1"/>
    <col min="1550" max="1550" width="10.5703125" style="4" customWidth="1"/>
    <col min="1551" max="1551" width="12.140625" style="4" customWidth="1"/>
    <col min="1552" max="1552" width="13.5703125" style="4" customWidth="1"/>
    <col min="1553" max="1553" width="29.42578125" style="4" customWidth="1"/>
    <col min="1554" max="1554" width="23" style="4" customWidth="1"/>
    <col min="1555" max="1555" width="29.5703125" style="4" customWidth="1"/>
    <col min="1556" max="1798" width="9.140625" style="4"/>
    <col min="1799" max="1799" width="4.42578125" style="4" customWidth="1"/>
    <col min="1800" max="1800" width="64" style="4" customWidth="1"/>
    <col min="1801" max="1801" width="18.42578125" style="4" customWidth="1"/>
    <col min="1802" max="1802" width="9.5703125" style="4" customWidth="1"/>
    <col min="1803" max="1803" width="12.42578125" style="4" customWidth="1"/>
    <col min="1804" max="1804" width="11" style="4" customWidth="1"/>
    <col min="1805" max="1805" width="12.140625" style="4" customWidth="1"/>
    <col min="1806" max="1806" width="10.5703125" style="4" customWidth="1"/>
    <col min="1807" max="1807" width="12.140625" style="4" customWidth="1"/>
    <col min="1808" max="1808" width="13.5703125" style="4" customWidth="1"/>
    <col min="1809" max="1809" width="29.42578125" style="4" customWidth="1"/>
    <col min="1810" max="1810" width="23" style="4" customWidth="1"/>
    <col min="1811" max="1811" width="29.5703125" style="4" customWidth="1"/>
    <col min="1812" max="2054" width="9.140625" style="4"/>
    <col min="2055" max="2055" width="4.42578125" style="4" customWidth="1"/>
    <col min="2056" max="2056" width="64" style="4" customWidth="1"/>
    <col min="2057" max="2057" width="18.42578125" style="4" customWidth="1"/>
    <col min="2058" max="2058" width="9.5703125" style="4" customWidth="1"/>
    <col min="2059" max="2059" width="12.42578125" style="4" customWidth="1"/>
    <col min="2060" max="2060" width="11" style="4" customWidth="1"/>
    <col min="2061" max="2061" width="12.140625" style="4" customWidth="1"/>
    <col min="2062" max="2062" width="10.5703125" style="4" customWidth="1"/>
    <col min="2063" max="2063" width="12.140625" style="4" customWidth="1"/>
    <col min="2064" max="2064" width="13.5703125" style="4" customWidth="1"/>
    <col min="2065" max="2065" width="29.42578125" style="4" customWidth="1"/>
    <col min="2066" max="2066" width="23" style="4" customWidth="1"/>
    <col min="2067" max="2067" width="29.5703125" style="4" customWidth="1"/>
    <col min="2068" max="2310" width="9.140625" style="4"/>
    <col min="2311" max="2311" width="4.42578125" style="4" customWidth="1"/>
    <col min="2312" max="2312" width="64" style="4" customWidth="1"/>
    <col min="2313" max="2313" width="18.42578125" style="4" customWidth="1"/>
    <col min="2314" max="2314" width="9.5703125" style="4" customWidth="1"/>
    <col min="2315" max="2315" width="12.42578125" style="4" customWidth="1"/>
    <col min="2316" max="2316" width="11" style="4" customWidth="1"/>
    <col min="2317" max="2317" width="12.140625" style="4" customWidth="1"/>
    <col min="2318" max="2318" width="10.5703125" style="4" customWidth="1"/>
    <col min="2319" max="2319" width="12.140625" style="4" customWidth="1"/>
    <col min="2320" max="2320" width="13.5703125" style="4" customWidth="1"/>
    <col min="2321" max="2321" width="29.42578125" style="4" customWidth="1"/>
    <col min="2322" max="2322" width="23" style="4" customWidth="1"/>
    <col min="2323" max="2323" width="29.5703125" style="4" customWidth="1"/>
    <col min="2324" max="2566" width="9.140625" style="4"/>
    <col min="2567" max="2567" width="4.42578125" style="4" customWidth="1"/>
    <col min="2568" max="2568" width="64" style="4" customWidth="1"/>
    <col min="2569" max="2569" width="18.42578125" style="4" customWidth="1"/>
    <col min="2570" max="2570" width="9.5703125" style="4" customWidth="1"/>
    <col min="2571" max="2571" width="12.42578125" style="4" customWidth="1"/>
    <col min="2572" max="2572" width="11" style="4" customWidth="1"/>
    <col min="2573" max="2573" width="12.140625" style="4" customWidth="1"/>
    <col min="2574" max="2574" width="10.5703125" style="4" customWidth="1"/>
    <col min="2575" max="2575" width="12.140625" style="4" customWidth="1"/>
    <col min="2576" max="2576" width="13.5703125" style="4" customWidth="1"/>
    <col min="2577" max="2577" width="29.42578125" style="4" customWidth="1"/>
    <col min="2578" max="2578" width="23" style="4" customWidth="1"/>
    <col min="2579" max="2579" width="29.5703125" style="4" customWidth="1"/>
    <col min="2580" max="2822" width="9.140625" style="4"/>
    <col min="2823" max="2823" width="4.42578125" style="4" customWidth="1"/>
    <col min="2824" max="2824" width="64" style="4" customWidth="1"/>
    <col min="2825" max="2825" width="18.42578125" style="4" customWidth="1"/>
    <col min="2826" max="2826" width="9.5703125" style="4" customWidth="1"/>
    <col min="2827" max="2827" width="12.42578125" style="4" customWidth="1"/>
    <col min="2828" max="2828" width="11" style="4" customWidth="1"/>
    <col min="2829" max="2829" width="12.140625" style="4" customWidth="1"/>
    <col min="2830" max="2830" width="10.5703125" style="4" customWidth="1"/>
    <col min="2831" max="2831" width="12.140625" style="4" customWidth="1"/>
    <col min="2832" max="2832" width="13.5703125" style="4" customWidth="1"/>
    <col min="2833" max="2833" width="29.42578125" style="4" customWidth="1"/>
    <col min="2834" max="2834" width="23" style="4" customWidth="1"/>
    <col min="2835" max="2835" width="29.5703125" style="4" customWidth="1"/>
    <col min="2836" max="3078" width="9.140625" style="4"/>
    <col min="3079" max="3079" width="4.42578125" style="4" customWidth="1"/>
    <col min="3080" max="3080" width="64" style="4" customWidth="1"/>
    <col min="3081" max="3081" width="18.42578125" style="4" customWidth="1"/>
    <col min="3082" max="3082" width="9.5703125" style="4" customWidth="1"/>
    <col min="3083" max="3083" width="12.42578125" style="4" customWidth="1"/>
    <col min="3084" max="3084" width="11" style="4" customWidth="1"/>
    <col min="3085" max="3085" width="12.140625" style="4" customWidth="1"/>
    <col min="3086" max="3086" width="10.5703125" style="4" customWidth="1"/>
    <col min="3087" max="3087" width="12.140625" style="4" customWidth="1"/>
    <col min="3088" max="3088" width="13.5703125" style="4" customWidth="1"/>
    <col min="3089" max="3089" width="29.42578125" style="4" customWidth="1"/>
    <col min="3090" max="3090" width="23" style="4" customWidth="1"/>
    <col min="3091" max="3091" width="29.5703125" style="4" customWidth="1"/>
    <col min="3092" max="3334" width="9.140625" style="4"/>
    <col min="3335" max="3335" width="4.42578125" style="4" customWidth="1"/>
    <col min="3336" max="3336" width="64" style="4" customWidth="1"/>
    <col min="3337" max="3337" width="18.42578125" style="4" customWidth="1"/>
    <col min="3338" max="3338" width="9.5703125" style="4" customWidth="1"/>
    <col min="3339" max="3339" width="12.42578125" style="4" customWidth="1"/>
    <col min="3340" max="3340" width="11" style="4" customWidth="1"/>
    <col min="3341" max="3341" width="12.140625" style="4" customWidth="1"/>
    <col min="3342" max="3342" width="10.5703125" style="4" customWidth="1"/>
    <col min="3343" max="3343" width="12.140625" style="4" customWidth="1"/>
    <col min="3344" max="3344" width="13.5703125" style="4" customWidth="1"/>
    <col min="3345" max="3345" width="29.42578125" style="4" customWidth="1"/>
    <col min="3346" max="3346" width="23" style="4" customWidth="1"/>
    <col min="3347" max="3347" width="29.5703125" style="4" customWidth="1"/>
    <col min="3348" max="3590" width="9.140625" style="4"/>
    <col min="3591" max="3591" width="4.42578125" style="4" customWidth="1"/>
    <col min="3592" max="3592" width="64" style="4" customWidth="1"/>
    <col min="3593" max="3593" width="18.42578125" style="4" customWidth="1"/>
    <col min="3594" max="3594" width="9.5703125" style="4" customWidth="1"/>
    <col min="3595" max="3595" width="12.42578125" style="4" customWidth="1"/>
    <col min="3596" max="3596" width="11" style="4" customWidth="1"/>
    <col min="3597" max="3597" width="12.140625" style="4" customWidth="1"/>
    <col min="3598" max="3598" width="10.5703125" style="4" customWidth="1"/>
    <col min="3599" max="3599" width="12.140625" style="4" customWidth="1"/>
    <col min="3600" max="3600" width="13.5703125" style="4" customWidth="1"/>
    <col min="3601" max="3601" width="29.42578125" style="4" customWidth="1"/>
    <col min="3602" max="3602" width="23" style="4" customWidth="1"/>
    <col min="3603" max="3603" width="29.5703125" style="4" customWidth="1"/>
    <col min="3604" max="3846" width="9.140625" style="4"/>
    <col min="3847" max="3847" width="4.42578125" style="4" customWidth="1"/>
    <col min="3848" max="3848" width="64" style="4" customWidth="1"/>
    <col min="3849" max="3849" width="18.42578125" style="4" customWidth="1"/>
    <col min="3850" max="3850" width="9.5703125" style="4" customWidth="1"/>
    <col min="3851" max="3851" width="12.42578125" style="4" customWidth="1"/>
    <col min="3852" max="3852" width="11" style="4" customWidth="1"/>
    <col min="3853" max="3853" width="12.140625" style="4" customWidth="1"/>
    <col min="3854" max="3854" width="10.5703125" style="4" customWidth="1"/>
    <col min="3855" max="3855" width="12.140625" style="4" customWidth="1"/>
    <col min="3856" max="3856" width="13.5703125" style="4" customWidth="1"/>
    <col min="3857" max="3857" width="29.42578125" style="4" customWidth="1"/>
    <col min="3858" max="3858" width="23" style="4" customWidth="1"/>
    <col min="3859" max="3859" width="29.5703125" style="4" customWidth="1"/>
    <col min="3860" max="4102" width="9.140625" style="4"/>
    <col min="4103" max="4103" width="4.42578125" style="4" customWidth="1"/>
    <col min="4104" max="4104" width="64" style="4" customWidth="1"/>
    <col min="4105" max="4105" width="18.42578125" style="4" customWidth="1"/>
    <col min="4106" max="4106" width="9.5703125" style="4" customWidth="1"/>
    <col min="4107" max="4107" width="12.42578125" style="4" customWidth="1"/>
    <col min="4108" max="4108" width="11" style="4" customWidth="1"/>
    <col min="4109" max="4109" width="12.140625" style="4" customWidth="1"/>
    <col min="4110" max="4110" width="10.5703125" style="4" customWidth="1"/>
    <col min="4111" max="4111" width="12.140625" style="4" customWidth="1"/>
    <col min="4112" max="4112" width="13.5703125" style="4" customWidth="1"/>
    <col min="4113" max="4113" width="29.42578125" style="4" customWidth="1"/>
    <col min="4114" max="4114" width="23" style="4" customWidth="1"/>
    <col min="4115" max="4115" width="29.5703125" style="4" customWidth="1"/>
    <col min="4116" max="4358" width="9.140625" style="4"/>
    <col min="4359" max="4359" width="4.42578125" style="4" customWidth="1"/>
    <col min="4360" max="4360" width="64" style="4" customWidth="1"/>
    <col min="4361" max="4361" width="18.42578125" style="4" customWidth="1"/>
    <col min="4362" max="4362" width="9.5703125" style="4" customWidth="1"/>
    <col min="4363" max="4363" width="12.42578125" style="4" customWidth="1"/>
    <col min="4364" max="4364" width="11" style="4" customWidth="1"/>
    <col min="4365" max="4365" width="12.140625" style="4" customWidth="1"/>
    <col min="4366" max="4366" width="10.5703125" style="4" customWidth="1"/>
    <col min="4367" max="4367" width="12.140625" style="4" customWidth="1"/>
    <col min="4368" max="4368" width="13.5703125" style="4" customWidth="1"/>
    <col min="4369" max="4369" width="29.42578125" style="4" customWidth="1"/>
    <col min="4370" max="4370" width="23" style="4" customWidth="1"/>
    <col min="4371" max="4371" width="29.5703125" style="4" customWidth="1"/>
    <col min="4372" max="4614" width="9.140625" style="4"/>
    <col min="4615" max="4615" width="4.42578125" style="4" customWidth="1"/>
    <col min="4616" max="4616" width="64" style="4" customWidth="1"/>
    <col min="4617" max="4617" width="18.42578125" style="4" customWidth="1"/>
    <col min="4618" max="4618" width="9.5703125" style="4" customWidth="1"/>
    <col min="4619" max="4619" width="12.42578125" style="4" customWidth="1"/>
    <col min="4620" max="4620" width="11" style="4" customWidth="1"/>
    <col min="4621" max="4621" width="12.140625" style="4" customWidth="1"/>
    <col min="4622" max="4622" width="10.5703125" style="4" customWidth="1"/>
    <col min="4623" max="4623" width="12.140625" style="4" customWidth="1"/>
    <col min="4624" max="4624" width="13.5703125" style="4" customWidth="1"/>
    <col min="4625" max="4625" width="29.42578125" style="4" customWidth="1"/>
    <col min="4626" max="4626" width="23" style="4" customWidth="1"/>
    <col min="4627" max="4627" width="29.5703125" style="4" customWidth="1"/>
    <col min="4628" max="4870" width="9.140625" style="4"/>
    <col min="4871" max="4871" width="4.42578125" style="4" customWidth="1"/>
    <col min="4872" max="4872" width="64" style="4" customWidth="1"/>
    <col min="4873" max="4873" width="18.42578125" style="4" customWidth="1"/>
    <col min="4874" max="4874" width="9.5703125" style="4" customWidth="1"/>
    <col min="4875" max="4875" width="12.42578125" style="4" customWidth="1"/>
    <col min="4876" max="4876" width="11" style="4" customWidth="1"/>
    <col min="4877" max="4877" width="12.140625" style="4" customWidth="1"/>
    <col min="4878" max="4878" width="10.5703125" style="4" customWidth="1"/>
    <col min="4879" max="4879" width="12.140625" style="4" customWidth="1"/>
    <col min="4880" max="4880" width="13.5703125" style="4" customWidth="1"/>
    <col min="4881" max="4881" width="29.42578125" style="4" customWidth="1"/>
    <col min="4882" max="4882" width="23" style="4" customWidth="1"/>
    <col min="4883" max="4883" width="29.5703125" style="4" customWidth="1"/>
    <col min="4884" max="5126" width="9.140625" style="4"/>
    <col min="5127" max="5127" width="4.42578125" style="4" customWidth="1"/>
    <col min="5128" max="5128" width="64" style="4" customWidth="1"/>
    <col min="5129" max="5129" width="18.42578125" style="4" customWidth="1"/>
    <col min="5130" max="5130" width="9.5703125" style="4" customWidth="1"/>
    <col min="5131" max="5131" width="12.42578125" style="4" customWidth="1"/>
    <col min="5132" max="5132" width="11" style="4" customWidth="1"/>
    <col min="5133" max="5133" width="12.140625" style="4" customWidth="1"/>
    <col min="5134" max="5134" width="10.5703125" style="4" customWidth="1"/>
    <col min="5135" max="5135" width="12.140625" style="4" customWidth="1"/>
    <col min="5136" max="5136" width="13.5703125" style="4" customWidth="1"/>
    <col min="5137" max="5137" width="29.42578125" style="4" customWidth="1"/>
    <col min="5138" max="5138" width="23" style="4" customWidth="1"/>
    <col min="5139" max="5139" width="29.5703125" style="4" customWidth="1"/>
    <col min="5140" max="5382" width="9.140625" style="4"/>
    <col min="5383" max="5383" width="4.42578125" style="4" customWidth="1"/>
    <col min="5384" max="5384" width="64" style="4" customWidth="1"/>
    <col min="5385" max="5385" width="18.42578125" style="4" customWidth="1"/>
    <col min="5386" max="5386" width="9.5703125" style="4" customWidth="1"/>
    <col min="5387" max="5387" width="12.42578125" style="4" customWidth="1"/>
    <col min="5388" max="5388" width="11" style="4" customWidth="1"/>
    <col min="5389" max="5389" width="12.140625" style="4" customWidth="1"/>
    <col min="5390" max="5390" width="10.5703125" style="4" customWidth="1"/>
    <col min="5391" max="5391" width="12.140625" style="4" customWidth="1"/>
    <col min="5392" max="5392" width="13.5703125" style="4" customWidth="1"/>
    <col min="5393" max="5393" width="29.42578125" style="4" customWidth="1"/>
    <col min="5394" max="5394" width="23" style="4" customWidth="1"/>
    <col min="5395" max="5395" width="29.5703125" style="4" customWidth="1"/>
    <col min="5396" max="5638" width="9.140625" style="4"/>
    <col min="5639" max="5639" width="4.42578125" style="4" customWidth="1"/>
    <col min="5640" max="5640" width="64" style="4" customWidth="1"/>
    <col min="5641" max="5641" width="18.42578125" style="4" customWidth="1"/>
    <col min="5642" max="5642" width="9.5703125" style="4" customWidth="1"/>
    <col min="5643" max="5643" width="12.42578125" style="4" customWidth="1"/>
    <col min="5644" max="5644" width="11" style="4" customWidth="1"/>
    <col min="5645" max="5645" width="12.140625" style="4" customWidth="1"/>
    <col min="5646" max="5646" width="10.5703125" style="4" customWidth="1"/>
    <col min="5647" max="5647" width="12.140625" style="4" customWidth="1"/>
    <col min="5648" max="5648" width="13.5703125" style="4" customWidth="1"/>
    <col min="5649" max="5649" width="29.42578125" style="4" customWidth="1"/>
    <col min="5650" max="5650" width="23" style="4" customWidth="1"/>
    <col min="5651" max="5651" width="29.5703125" style="4" customWidth="1"/>
    <col min="5652" max="5894" width="9.140625" style="4"/>
    <col min="5895" max="5895" width="4.42578125" style="4" customWidth="1"/>
    <col min="5896" max="5896" width="64" style="4" customWidth="1"/>
    <col min="5897" max="5897" width="18.42578125" style="4" customWidth="1"/>
    <col min="5898" max="5898" width="9.5703125" style="4" customWidth="1"/>
    <col min="5899" max="5899" width="12.42578125" style="4" customWidth="1"/>
    <col min="5900" max="5900" width="11" style="4" customWidth="1"/>
    <col min="5901" max="5901" width="12.140625" style="4" customWidth="1"/>
    <col min="5902" max="5902" width="10.5703125" style="4" customWidth="1"/>
    <col min="5903" max="5903" width="12.140625" style="4" customWidth="1"/>
    <col min="5904" max="5904" width="13.5703125" style="4" customWidth="1"/>
    <col min="5905" max="5905" width="29.42578125" style="4" customWidth="1"/>
    <col min="5906" max="5906" width="23" style="4" customWidth="1"/>
    <col min="5907" max="5907" width="29.5703125" style="4" customWidth="1"/>
    <col min="5908" max="6150" width="9.140625" style="4"/>
    <col min="6151" max="6151" width="4.42578125" style="4" customWidth="1"/>
    <col min="6152" max="6152" width="64" style="4" customWidth="1"/>
    <col min="6153" max="6153" width="18.42578125" style="4" customWidth="1"/>
    <col min="6154" max="6154" width="9.5703125" style="4" customWidth="1"/>
    <col min="6155" max="6155" width="12.42578125" style="4" customWidth="1"/>
    <col min="6156" max="6156" width="11" style="4" customWidth="1"/>
    <col min="6157" max="6157" width="12.140625" style="4" customWidth="1"/>
    <col min="6158" max="6158" width="10.5703125" style="4" customWidth="1"/>
    <col min="6159" max="6159" width="12.140625" style="4" customWidth="1"/>
    <col min="6160" max="6160" width="13.5703125" style="4" customWidth="1"/>
    <col min="6161" max="6161" width="29.42578125" style="4" customWidth="1"/>
    <col min="6162" max="6162" width="23" style="4" customWidth="1"/>
    <col min="6163" max="6163" width="29.5703125" style="4" customWidth="1"/>
    <col min="6164" max="6406" width="9.140625" style="4"/>
    <col min="6407" max="6407" width="4.42578125" style="4" customWidth="1"/>
    <col min="6408" max="6408" width="64" style="4" customWidth="1"/>
    <col min="6409" max="6409" width="18.42578125" style="4" customWidth="1"/>
    <col min="6410" max="6410" width="9.5703125" style="4" customWidth="1"/>
    <col min="6411" max="6411" width="12.42578125" style="4" customWidth="1"/>
    <col min="6412" max="6412" width="11" style="4" customWidth="1"/>
    <col min="6413" max="6413" width="12.140625" style="4" customWidth="1"/>
    <col min="6414" max="6414" width="10.5703125" style="4" customWidth="1"/>
    <col min="6415" max="6415" width="12.140625" style="4" customWidth="1"/>
    <col min="6416" max="6416" width="13.5703125" style="4" customWidth="1"/>
    <col min="6417" max="6417" width="29.42578125" style="4" customWidth="1"/>
    <col min="6418" max="6418" width="23" style="4" customWidth="1"/>
    <col min="6419" max="6419" width="29.5703125" style="4" customWidth="1"/>
    <col min="6420" max="6662" width="9.140625" style="4"/>
    <col min="6663" max="6663" width="4.42578125" style="4" customWidth="1"/>
    <col min="6664" max="6664" width="64" style="4" customWidth="1"/>
    <col min="6665" max="6665" width="18.42578125" style="4" customWidth="1"/>
    <col min="6666" max="6666" width="9.5703125" style="4" customWidth="1"/>
    <col min="6667" max="6667" width="12.42578125" style="4" customWidth="1"/>
    <col min="6668" max="6668" width="11" style="4" customWidth="1"/>
    <col min="6669" max="6669" width="12.140625" style="4" customWidth="1"/>
    <col min="6670" max="6670" width="10.5703125" style="4" customWidth="1"/>
    <col min="6671" max="6671" width="12.140625" style="4" customWidth="1"/>
    <col min="6672" max="6672" width="13.5703125" style="4" customWidth="1"/>
    <col min="6673" max="6673" width="29.42578125" style="4" customWidth="1"/>
    <col min="6674" max="6674" width="23" style="4" customWidth="1"/>
    <col min="6675" max="6675" width="29.5703125" style="4" customWidth="1"/>
    <col min="6676" max="6918" width="9.140625" style="4"/>
    <col min="6919" max="6919" width="4.42578125" style="4" customWidth="1"/>
    <col min="6920" max="6920" width="64" style="4" customWidth="1"/>
    <col min="6921" max="6921" width="18.42578125" style="4" customWidth="1"/>
    <col min="6922" max="6922" width="9.5703125" style="4" customWidth="1"/>
    <col min="6923" max="6923" width="12.42578125" style="4" customWidth="1"/>
    <col min="6924" max="6924" width="11" style="4" customWidth="1"/>
    <col min="6925" max="6925" width="12.140625" style="4" customWidth="1"/>
    <col min="6926" max="6926" width="10.5703125" style="4" customWidth="1"/>
    <col min="6927" max="6927" width="12.140625" style="4" customWidth="1"/>
    <col min="6928" max="6928" width="13.5703125" style="4" customWidth="1"/>
    <col min="6929" max="6929" width="29.42578125" style="4" customWidth="1"/>
    <col min="6930" max="6930" width="23" style="4" customWidth="1"/>
    <col min="6931" max="6931" width="29.5703125" style="4" customWidth="1"/>
    <col min="6932" max="7174" width="9.140625" style="4"/>
    <col min="7175" max="7175" width="4.42578125" style="4" customWidth="1"/>
    <col min="7176" max="7176" width="64" style="4" customWidth="1"/>
    <col min="7177" max="7177" width="18.42578125" style="4" customWidth="1"/>
    <col min="7178" max="7178" width="9.5703125" style="4" customWidth="1"/>
    <col min="7179" max="7179" width="12.42578125" style="4" customWidth="1"/>
    <col min="7180" max="7180" width="11" style="4" customWidth="1"/>
    <col min="7181" max="7181" width="12.140625" style="4" customWidth="1"/>
    <col min="7182" max="7182" width="10.5703125" style="4" customWidth="1"/>
    <col min="7183" max="7183" width="12.140625" style="4" customWidth="1"/>
    <col min="7184" max="7184" width="13.5703125" style="4" customWidth="1"/>
    <col min="7185" max="7185" width="29.42578125" style="4" customWidth="1"/>
    <col min="7186" max="7186" width="23" style="4" customWidth="1"/>
    <col min="7187" max="7187" width="29.5703125" style="4" customWidth="1"/>
    <col min="7188" max="7430" width="9.140625" style="4"/>
    <col min="7431" max="7431" width="4.42578125" style="4" customWidth="1"/>
    <col min="7432" max="7432" width="64" style="4" customWidth="1"/>
    <col min="7433" max="7433" width="18.42578125" style="4" customWidth="1"/>
    <col min="7434" max="7434" width="9.5703125" style="4" customWidth="1"/>
    <col min="7435" max="7435" width="12.42578125" style="4" customWidth="1"/>
    <col min="7436" max="7436" width="11" style="4" customWidth="1"/>
    <col min="7437" max="7437" width="12.140625" style="4" customWidth="1"/>
    <col min="7438" max="7438" width="10.5703125" style="4" customWidth="1"/>
    <col min="7439" max="7439" width="12.140625" style="4" customWidth="1"/>
    <col min="7440" max="7440" width="13.5703125" style="4" customWidth="1"/>
    <col min="7441" max="7441" width="29.42578125" style="4" customWidth="1"/>
    <col min="7442" max="7442" width="23" style="4" customWidth="1"/>
    <col min="7443" max="7443" width="29.5703125" style="4" customWidth="1"/>
    <col min="7444" max="7686" width="9.140625" style="4"/>
    <col min="7687" max="7687" width="4.42578125" style="4" customWidth="1"/>
    <col min="7688" max="7688" width="64" style="4" customWidth="1"/>
    <col min="7689" max="7689" width="18.42578125" style="4" customWidth="1"/>
    <col min="7690" max="7690" width="9.5703125" style="4" customWidth="1"/>
    <col min="7691" max="7691" width="12.42578125" style="4" customWidth="1"/>
    <col min="7692" max="7692" width="11" style="4" customWidth="1"/>
    <col min="7693" max="7693" width="12.140625" style="4" customWidth="1"/>
    <col min="7694" max="7694" width="10.5703125" style="4" customWidth="1"/>
    <col min="7695" max="7695" width="12.140625" style="4" customWidth="1"/>
    <col min="7696" max="7696" width="13.5703125" style="4" customWidth="1"/>
    <col min="7697" max="7697" width="29.42578125" style="4" customWidth="1"/>
    <col min="7698" max="7698" width="23" style="4" customWidth="1"/>
    <col min="7699" max="7699" width="29.5703125" style="4" customWidth="1"/>
    <col min="7700" max="7942" width="9.140625" style="4"/>
    <col min="7943" max="7943" width="4.42578125" style="4" customWidth="1"/>
    <col min="7944" max="7944" width="64" style="4" customWidth="1"/>
    <col min="7945" max="7945" width="18.42578125" style="4" customWidth="1"/>
    <col min="7946" max="7946" width="9.5703125" style="4" customWidth="1"/>
    <col min="7947" max="7947" width="12.42578125" style="4" customWidth="1"/>
    <col min="7948" max="7948" width="11" style="4" customWidth="1"/>
    <col min="7949" max="7949" width="12.140625" style="4" customWidth="1"/>
    <col min="7950" max="7950" width="10.5703125" style="4" customWidth="1"/>
    <col min="7951" max="7951" width="12.140625" style="4" customWidth="1"/>
    <col min="7952" max="7952" width="13.5703125" style="4" customWidth="1"/>
    <col min="7953" max="7953" width="29.42578125" style="4" customWidth="1"/>
    <col min="7954" max="7954" width="23" style="4" customWidth="1"/>
    <col min="7955" max="7955" width="29.5703125" style="4" customWidth="1"/>
    <col min="7956" max="8198" width="9.140625" style="4"/>
    <col min="8199" max="8199" width="4.42578125" style="4" customWidth="1"/>
    <col min="8200" max="8200" width="64" style="4" customWidth="1"/>
    <col min="8201" max="8201" width="18.42578125" style="4" customWidth="1"/>
    <col min="8202" max="8202" width="9.5703125" style="4" customWidth="1"/>
    <col min="8203" max="8203" width="12.42578125" style="4" customWidth="1"/>
    <col min="8204" max="8204" width="11" style="4" customWidth="1"/>
    <col min="8205" max="8205" width="12.140625" style="4" customWidth="1"/>
    <col min="8206" max="8206" width="10.5703125" style="4" customWidth="1"/>
    <col min="8207" max="8207" width="12.140625" style="4" customWidth="1"/>
    <col min="8208" max="8208" width="13.5703125" style="4" customWidth="1"/>
    <col min="8209" max="8209" width="29.42578125" style="4" customWidth="1"/>
    <col min="8210" max="8210" width="23" style="4" customWidth="1"/>
    <col min="8211" max="8211" width="29.5703125" style="4" customWidth="1"/>
    <col min="8212" max="8454" width="9.140625" style="4"/>
    <col min="8455" max="8455" width="4.42578125" style="4" customWidth="1"/>
    <col min="8456" max="8456" width="64" style="4" customWidth="1"/>
    <col min="8457" max="8457" width="18.42578125" style="4" customWidth="1"/>
    <col min="8458" max="8458" width="9.5703125" style="4" customWidth="1"/>
    <col min="8459" max="8459" width="12.42578125" style="4" customWidth="1"/>
    <col min="8460" max="8460" width="11" style="4" customWidth="1"/>
    <col min="8461" max="8461" width="12.140625" style="4" customWidth="1"/>
    <col min="8462" max="8462" width="10.5703125" style="4" customWidth="1"/>
    <col min="8463" max="8463" width="12.140625" style="4" customWidth="1"/>
    <col min="8464" max="8464" width="13.5703125" style="4" customWidth="1"/>
    <col min="8465" max="8465" width="29.42578125" style="4" customWidth="1"/>
    <col min="8466" max="8466" width="23" style="4" customWidth="1"/>
    <col min="8467" max="8467" width="29.5703125" style="4" customWidth="1"/>
    <col min="8468" max="8710" width="9.140625" style="4"/>
    <col min="8711" max="8711" width="4.42578125" style="4" customWidth="1"/>
    <col min="8712" max="8712" width="64" style="4" customWidth="1"/>
    <col min="8713" max="8713" width="18.42578125" style="4" customWidth="1"/>
    <col min="8714" max="8714" width="9.5703125" style="4" customWidth="1"/>
    <col min="8715" max="8715" width="12.42578125" style="4" customWidth="1"/>
    <col min="8716" max="8716" width="11" style="4" customWidth="1"/>
    <col min="8717" max="8717" width="12.140625" style="4" customWidth="1"/>
    <col min="8718" max="8718" width="10.5703125" style="4" customWidth="1"/>
    <col min="8719" max="8719" width="12.140625" style="4" customWidth="1"/>
    <col min="8720" max="8720" width="13.5703125" style="4" customWidth="1"/>
    <col min="8721" max="8721" width="29.42578125" style="4" customWidth="1"/>
    <col min="8722" max="8722" width="23" style="4" customWidth="1"/>
    <col min="8723" max="8723" width="29.5703125" style="4" customWidth="1"/>
    <col min="8724" max="8966" width="9.140625" style="4"/>
    <col min="8967" max="8967" width="4.42578125" style="4" customWidth="1"/>
    <col min="8968" max="8968" width="64" style="4" customWidth="1"/>
    <col min="8969" max="8969" width="18.42578125" style="4" customWidth="1"/>
    <col min="8970" max="8970" width="9.5703125" style="4" customWidth="1"/>
    <col min="8971" max="8971" width="12.42578125" style="4" customWidth="1"/>
    <col min="8972" max="8972" width="11" style="4" customWidth="1"/>
    <col min="8973" max="8973" width="12.140625" style="4" customWidth="1"/>
    <col min="8974" max="8974" width="10.5703125" style="4" customWidth="1"/>
    <col min="8975" max="8975" width="12.140625" style="4" customWidth="1"/>
    <col min="8976" max="8976" width="13.5703125" style="4" customWidth="1"/>
    <col min="8977" max="8977" width="29.42578125" style="4" customWidth="1"/>
    <col min="8978" max="8978" width="23" style="4" customWidth="1"/>
    <col min="8979" max="8979" width="29.5703125" style="4" customWidth="1"/>
    <col min="8980" max="9222" width="9.140625" style="4"/>
    <col min="9223" max="9223" width="4.42578125" style="4" customWidth="1"/>
    <col min="9224" max="9224" width="64" style="4" customWidth="1"/>
    <col min="9225" max="9225" width="18.42578125" style="4" customWidth="1"/>
    <col min="9226" max="9226" width="9.5703125" style="4" customWidth="1"/>
    <col min="9227" max="9227" width="12.42578125" style="4" customWidth="1"/>
    <col min="9228" max="9228" width="11" style="4" customWidth="1"/>
    <col min="9229" max="9229" width="12.140625" style="4" customWidth="1"/>
    <col min="9230" max="9230" width="10.5703125" style="4" customWidth="1"/>
    <col min="9231" max="9231" width="12.140625" style="4" customWidth="1"/>
    <col min="9232" max="9232" width="13.5703125" style="4" customWidth="1"/>
    <col min="9233" max="9233" width="29.42578125" style="4" customWidth="1"/>
    <col min="9234" max="9234" width="23" style="4" customWidth="1"/>
    <col min="9235" max="9235" width="29.5703125" style="4" customWidth="1"/>
    <col min="9236" max="9478" width="9.140625" style="4"/>
    <col min="9479" max="9479" width="4.42578125" style="4" customWidth="1"/>
    <col min="9480" max="9480" width="64" style="4" customWidth="1"/>
    <col min="9481" max="9481" width="18.42578125" style="4" customWidth="1"/>
    <col min="9482" max="9482" width="9.5703125" style="4" customWidth="1"/>
    <col min="9483" max="9483" width="12.42578125" style="4" customWidth="1"/>
    <col min="9484" max="9484" width="11" style="4" customWidth="1"/>
    <col min="9485" max="9485" width="12.140625" style="4" customWidth="1"/>
    <col min="9486" max="9486" width="10.5703125" style="4" customWidth="1"/>
    <col min="9487" max="9487" width="12.140625" style="4" customWidth="1"/>
    <col min="9488" max="9488" width="13.5703125" style="4" customWidth="1"/>
    <col min="9489" max="9489" width="29.42578125" style="4" customWidth="1"/>
    <col min="9490" max="9490" width="23" style="4" customWidth="1"/>
    <col min="9491" max="9491" width="29.5703125" style="4" customWidth="1"/>
    <col min="9492" max="9734" width="9.140625" style="4"/>
    <col min="9735" max="9735" width="4.42578125" style="4" customWidth="1"/>
    <col min="9736" max="9736" width="64" style="4" customWidth="1"/>
    <col min="9737" max="9737" width="18.42578125" style="4" customWidth="1"/>
    <col min="9738" max="9738" width="9.5703125" style="4" customWidth="1"/>
    <col min="9739" max="9739" width="12.42578125" style="4" customWidth="1"/>
    <col min="9740" max="9740" width="11" style="4" customWidth="1"/>
    <col min="9741" max="9741" width="12.140625" style="4" customWidth="1"/>
    <col min="9742" max="9742" width="10.5703125" style="4" customWidth="1"/>
    <col min="9743" max="9743" width="12.140625" style="4" customWidth="1"/>
    <col min="9744" max="9744" width="13.5703125" style="4" customWidth="1"/>
    <col min="9745" max="9745" width="29.42578125" style="4" customWidth="1"/>
    <col min="9746" max="9746" width="23" style="4" customWidth="1"/>
    <col min="9747" max="9747" width="29.5703125" style="4" customWidth="1"/>
    <col min="9748" max="9990" width="9.140625" style="4"/>
    <col min="9991" max="9991" width="4.42578125" style="4" customWidth="1"/>
    <col min="9992" max="9992" width="64" style="4" customWidth="1"/>
    <col min="9993" max="9993" width="18.42578125" style="4" customWidth="1"/>
    <col min="9994" max="9994" width="9.5703125" style="4" customWidth="1"/>
    <col min="9995" max="9995" width="12.42578125" style="4" customWidth="1"/>
    <col min="9996" max="9996" width="11" style="4" customWidth="1"/>
    <col min="9997" max="9997" width="12.140625" style="4" customWidth="1"/>
    <col min="9998" max="9998" width="10.5703125" style="4" customWidth="1"/>
    <col min="9999" max="9999" width="12.140625" style="4" customWidth="1"/>
    <col min="10000" max="10000" width="13.5703125" style="4" customWidth="1"/>
    <col min="10001" max="10001" width="29.42578125" style="4" customWidth="1"/>
    <col min="10002" max="10002" width="23" style="4" customWidth="1"/>
    <col min="10003" max="10003" width="29.5703125" style="4" customWidth="1"/>
    <col min="10004" max="10246" width="9.140625" style="4"/>
    <col min="10247" max="10247" width="4.42578125" style="4" customWidth="1"/>
    <col min="10248" max="10248" width="64" style="4" customWidth="1"/>
    <col min="10249" max="10249" width="18.42578125" style="4" customWidth="1"/>
    <col min="10250" max="10250" width="9.5703125" style="4" customWidth="1"/>
    <col min="10251" max="10251" width="12.42578125" style="4" customWidth="1"/>
    <col min="10252" max="10252" width="11" style="4" customWidth="1"/>
    <col min="10253" max="10253" width="12.140625" style="4" customWidth="1"/>
    <col min="10254" max="10254" width="10.5703125" style="4" customWidth="1"/>
    <col min="10255" max="10255" width="12.140625" style="4" customWidth="1"/>
    <col min="10256" max="10256" width="13.5703125" style="4" customWidth="1"/>
    <col min="10257" max="10257" width="29.42578125" style="4" customWidth="1"/>
    <col min="10258" max="10258" width="23" style="4" customWidth="1"/>
    <col min="10259" max="10259" width="29.5703125" style="4" customWidth="1"/>
    <col min="10260" max="10502" width="9.140625" style="4"/>
    <col min="10503" max="10503" width="4.42578125" style="4" customWidth="1"/>
    <col min="10504" max="10504" width="64" style="4" customWidth="1"/>
    <col min="10505" max="10505" width="18.42578125" style="4" customWidth="1"/>
    <col min="10506" max="10506" width="9.5703125" style="4" customWidth="1"/>
    <col min="10507" max="10507" width="12.42578125" style="4" customWidth="1"/>
    <col min="10508" max="10508" width="11" style="4" customWidth="1"/>
    <col min="10509" max="10509" width="12.140625" style="4" customWidth="1"/>
    <col min="10510" max="10510" width="10.5703125" style="4" customWidth="1"/>
    <col min="10511" max="10511" width="12.140625" style="4" customWidth="1"/>
    <col min="10512" max="10512" width="13.5703125" style="4" customWidth="1"/>
    <col min="10513" max="10513" width="29.42578125" style="4" customWidth="1"/>
    <col min="10514" max="10514" width="23" style="4" customWidth="1"/>
    <col min="10515" max="10515" width="29.5703125" style="4" customWidth="1"/>
    <col min="10516" max="10758" width="9.140625" style="4"/>
    <col min="10759" max="10759" width="4.42578125" style="4" customWidth="1"/>
    <col min="10760" max="10760" width="64" style="4" customWidth="1"/>
    <col min="10761" max="10761" width="18.42578125" style="4" customWidth="1"/>
    <col min="10762" max="10762" width="9.5703125" style="4" customWidth="1"/>
    <col min="10763" max="10763" width="12.42578125" style="4" customWidth="1"/>
    <col min="10764" max="10764" width="11" style="4" customWidth="1"/>
    <col min="10765" max="10765" width="12.140625" style="4" customWidth="1"/>
    <col min="10766" max="10766" width="10.5703125" style="4" customWidth="1"/>
    <col min="10767" max="10767" width="12.140625" style="4" customWidth="1"/>
    <col min="10768" max="10768" width="13.5703125" style="4" customWidth="1"/>
    <col min="10769" max="10769" width="29.42578125" style="4" customWidth="1"/>
    <col min="10770" max="10770" width="23" style="4" customWidth="1"/>
    <col min="10771" max="10771" width="29.5703125" style="4" customWidth="1"/>
    <col min="10772" max="11014" width="9.140625" style="4"/>
    <col min="11015" max="11015" width="4.42578125" style="4" customWidth="1"/>
    <col min="11016" max="11016" width="64" style="4" customWidth="1"/>
    <col min="11017" max="11017" width="18.42578125" style="4" customWidth="1"/>
    <col min="11018" max="11018" width="9.5703125" style="4" customWidth="1"/>
    <col min="11019" max="11019" width="12.42578125" style="4" customWidth="1"/>
    <col min="11020" max="11020" width="11" style="4" customWidth="1"/>
    <col min="11021" max="11021" width="12.140625" style="4" customWidth="1"/>
    <col min="11022" max="11022" width="10.5703125" style="4" customWidth="1"/>
    <col min="11023" max="11023" width="12.140625" style="4" customWidth="1"/>
    <col min="11024" max="11024" width="13.5703125" style="4" customWidth="1"/>
    <col min="11025" max="11025" width="29.42578125" style="4" customWidth="1"/>
    <col min="11026" max="11026" width="23" style="4" customWidth="1"/>
    <col min="11027" max="11027" width="29.5703125" style="4" customWidth="1"/>
    <col min="11028" max="11270" width="9.140625" style="4"/>
    <col min="11271" max="11271" width="4.42578125" style="4" customWidth="1"/>
    <col min="11272" max="11272" width="64" style="4" customWidth="1"/>
    <col min="11273" max="11273" width="18.42578125" style="4" customWidth="1"/>
    <col min="11274" max="11274" width="9.5703125" style="4" customWidth="1"/>
    <col min="11275" max="11275" width="12.42578125" style="4" customWidth="1"/>
    <col min="11276" max="11276" width="11" style="4" customWidth="1"/>
    <col min="11277" max="11277" width="12.140625" style="4" customWidth="1"/>
    <col min="11278" max="11278" width="10.5703125" style="4" customWidth="1"/>
    <col min="11279" max="11279" width="12.140625" style="4" customWidth="1"/>
    <col min="11280" max="11280" width="13.5703125" style="4" customWidth="1"/>
    <col min="11281" max="11281" width="29.42578125" style="4" customWidth="1"/>
    <col min="11282" max="11282" width="23" style="4" customWidth="1"/>
    <col min="11283" max="11283" width="29.5703125" style="4" customWidth="1"/>
    <col min="11284" max="11526" width="9.140625" style="4"/>
    <col min="11527" max="11527" width="4.42578125" style="4" customWidth="1"/>
    <col min="11528" max="11528" width="64" style="4" customWidth="1"/>
    <col min="11529" max="11529" width="18.42578125" style="4" customWidth="1"/>
    <col min="11530" max="11530" width="9.5703125" style="4" customWidth="1"/>
    <col min="11531" max="11531" width="12.42578125" style="4" customWidth="1"/>
    <col min="11532" max="11532" width="11" style="4" customWidth="1"/>
    <col min="11533" max="11533" width="12.140625" style="4" customWidth="1"/>
    <col min="11534" max="11534" width="10.5703125" style="4" customWidth="1"/>
    <col min="11535" max="11535" width="12.140625" style="4" customWidth="1"/>
    <col min="11536" max="11536" width="13.5703125" style="4" customWidth="1"/>
    <col min="11537" max="11537" width="29.42578125" style="4" customWidth="1"/>
    <col min="11538" max="11538" width="23" style="4" customWidth="1"/>
    <col min="11539" max="11539" width="29.5703125" style="4" customWidth="1"/>
    <col min="11540" max="11782" width="9.140625" style="4"/>
    <col min="11783" max="11783" width="4.42578125" style="4" customWidth="1"/>
    <col min="11784" max="11784" width="64" style="4" customWidth="1"/>
    <col min="11785" max="11785" width="18.42578125" style="4" customWidth="1"/>
    <col min="11786" max="11786" width="9.5703125" style="4" customWidth="1"/>
    <col min="11787" max="11787" width="12.42578125" style="4" customWidth="1"/>
    <col min="11788" max="11788" width="11" style="4" customWidth="1"/>
    <col min="11789" max="11789" width="12.140625" style="4" customWidth="1"/>
    <col min="11790" max="11790" width="10.5703125" style="4" customWidth="1"/>
    <col min="11791" max="11791" width="12.140625" style="4" customWidth="1"/>
    <col min="11792" max="11792" width="13.5703125" style="4" customWidth="1"/>
    <col min="11793" max="11793" width="29.42578125" style="4" customWidth="1"/>
    <col min="11794" max="11794" width="23" style="4" customWidth="1"/>
    <col min="11795" max="11795" width="29.5703125" style="4" customWidth="1"/>
    <col min="11796" max="12038" width="9.140625" style="4"/>
    <col min="12039" max="12039" width="4.42578125" style="4" customWidth="1"/>
    <col min="12040" max="12040" width="64" style="4" customWidth="1"/>
    <col min="12041" max="12041" width="18.42578125" style="4" customWidth="1"/>
    <col min="12042" max="12042" width="9.5703125" style="4" customWidth="1"/>
    <col min="12043" max="12043" width="12.42578125" style="4" customWidth="1"/>
    <col min="12044" max="12044" width="11" style="4" customWidth="1"/>
    <col min="12045" max="12045" width="12.140625" style="4" customWidth="1"/>
    <col min="12046" max="12046" width="10.5703125" style="4" customWidth="1"/>
    <col min="12047" max="12047" width="12.140625" style="4" customWidth="1"/>
    <col min="12048" max="12048" width="13.5703125" style="4" customWidth="1"/>
    <col min="12049" max="12049" width="29.42578125" style="4" customWidth="1"/>
    <col min="12050" max="12050" width="23" style="4" customWidth="1"/>
    <col min="12051" max="12051" width="29.5703125" style="4" customWidth="1"/>
    <col min="12052" max="12294" width="9.140625" style="4"/>
    <col min="12295" max="12295" width="4.42578125" style="4" customWidth="1"/>
    <col min="12296" max="12296" width="64" style="4" customWidth="1"/>
    <col min="12297" max="12297" width="18.42578125" style="4" customWidth="1"/>
    <col min="12298" max="12298" width="9.5703125" style="4" customWidth="1"/>
    <col min="12299" max="12299" width="12.42578125" style="4" customWidth="1"/>
    <col min="12300" max="12300" width="11" style="4" customWidth="1"/>
    <col min="12301" max="12301" width="12.140625" style="4" customWidth="1"/>
    <col min="12302" max="12302" width="10.5703125" style="4" customWidth="1"/>
    <col min="12303" max="12303" width="12.140625" style="4" customWidth="1"/>
    <col min="12304" max="12304" width="13.5703125" style="4" customWidth="1"/>
    <col min="12305" max="12305" width="29.42578125" style="4" customWidth="1"/>
    <col min="12306" max="12306" width="23" style="4" customWidth="1"/>
    <col min="12307" max="12307" width="29.5703125" style="4" customWidth="1"/>
    <col min="12308" max="12550" width="9.140625" style="4"/>
    <col min="12551" max="12551" width="4.42578125" style="4" customWidth="1"/>
    <col min="12552" max="12552" width="64" style="4" customWidth="1"/>
    <col min="12553" max="12553" width="18.42578125" style="4" customWidth="1"/>
    <col min="12554" max="12554" width="9.5703125" style="4" customWidth="1"/>
    <col min="12555" max="12555" width="12.42578125" style="4" customWidth="1"/>
    <col min="12556" max="12556" width="11" style="4" customWidth="1"/>
    <col min="12557" max="12557" width="12.140625" style="4" customWidth="1"/>
    <col min="12558" max="12558" width="10.5703125" style="4" customWidth="1"/>
    <col min="12559" max="12559" width="12.140625" style="4" customWidth="1"/>
    <col min="12560" max="12560" width="13.5703125" style="4" customWidth="1"/>
    <col min="12561" max="12561" width="29.42578125" style="4" customWidth="1"/>
    <col min="12562" max="12562" width="23" style="4" customWidth="1"/>
    <col min="12563" max="12563" width="29.5703125" style="4" customWidth="1"/>
    <col min="12564" max="12806" width="9.140625" style="4"/>
    <col min="12807" max="12807" width="4.42578125" style="4" customWidth="1"/>
    <col min="12808" max="12808" width="64" style="4" customWidth="1"/>
    <col min="12809" max="12809" width="18.42578125" style="4" customWidth="1"/>
    <col min="12810" max="12810" width="9.5703125" style="4" customWidth="1"/>
    <col min="12811" max="12811" width="12.42578125" style="4" customWidth="1"/>
    <col min="12812" max="12812" width="11" style="4" customWidth="1"/>
    <col min="12813" max="12813" width="12.140625" style="4" customWidth="1"/>
    <col min="12814" max="12814" width="10.5703125" style="4" customWidth="1"/>
    <col min="12815" max="12815" width="12.140625" style="4" customWidth="1"/>
    <col min="12816" max="12816" width="13.5703125" style="4" customWidth="1"/>
    <col min="12817" max="12817" width="29.42578125" style="4" customWidth="1"/>
    <col min="12818" max="12818" width="23" style="4" customWidth="1"/>
    <col min="12819" max="12819" width="29.5703125" style="4" customWidth="1"/>
    <col min="12820" max="13062" width="9.140625" style="4"/>
    <col min="13063" max="13063" width="4.42578125" style="4" customWidth="1"/>
    <col min="13064" max="13064" width="64" style="4" customWidth="1"/>
    <col min="13065" max="13065" width="18.42578125" style="4" customWidth="1"/>
    <col min="13066" max="13066" width="9.5703125" style="4" customWidth="1"/>
    <col min="13067" max="13067" width="12.42578125" style="4" customWidth="1"/>
    <col min="13068" max="13068" width="11" style="4" customWidth="1"/>
    <col min="13069" max="13069" width="12.140625" style="4" customWidth="1"/>
    <col min="13070" max="13070" width="10.5703125" style="4" customWidth="1"/>
    <col min="13071" max="13071" width="12.140625" style="4" customWidth="1"/>
    <col min="13072" max="13072" width="13.5703125" style="4" customWidth="1"/>
    <col min="13073" max="13073" width="29.42578125" style="4" customWidth="1"/>
    <col min="13074" max="13074" width="23" style="4" customWidth="1"/>
    <col min="13075" max="13075" width="29.5703125" style="4" customWidth="1"/>
    <col min="13076" max="13318" width="9.140625" style="4"/>
    <col min="13319" max="13319" width="4.42578125" style="4" customWidth="1"/>
    <col min="13320" max="13320" width="64" style="4" customWidth="1"/>
    <col min="13321" max="13321" width="18.42578125" style="4" customWidth="1"/>
    <col min="13322" max="13322" width="9.5703125" style="4" customWidth="1"/>
    <col min="13323" max="13323" width="12.42578125" style="4" customWidth="1"/>
    <col min="13324" max="13324" width="11" style="4" customWidth="1"/>
    <col min="13325" max="13325" width="12.140625" style="4" customWidth="1"/>
    <col min="13326" max="13326" width="10.5703125" style="4" customWidth="1"/>
    <col min="13327" max="13327" width="12.140625" style="4" customWidth="1"/>
    <col min="13328" max="13328" width="13.5703125" style="4" customWidth="1"/>
    <col min="13329" max="13329" width="29.42578125" style="4" customWidth="1"/>
    <col min="13330" max="13330" width="23" style="4" customWidth="1"/>
    <col min="13331" max="13331" width="29.5703125" style="4" customWidth="1"/>
    <col min="13332" max="13574" width="9.140625" style="4"/>
    <col min="13575" max="13575" width="4.42578125" style="4" customWidth="1"/>
    <col min="13576" max="13576" width="64" style="4" customWidth="1"/>
    <col min="13577" max="13577" width="18.42578125" style="4" customWidth="1"/>
    <col min="13578" max="13578" width="9.5703125" style="4" customWidth="1"/>
    <col min="13579" max="13579" width="12.42578125" style="4" customWidth="1"/>
    <col min="13580" max="13580" width="11" style="4" customWidth="1"/>
    <col min="13581" max="13581" width="12.140625" style="4" customWidth="1"/>
    <col min="13582" max="13582" width="10.5703125" style="4" customWidth="1"/>
    <col min="13583" max="13583" width="12.140625" style="4" customWidth="1"/>
    <col min="13584" max="13584" width="13.5703125" style="4" customWidth="1"/>
    <col min="13585" max="13585" width="29.42578125" style="4" customWidth="1"/>
    <col min="13586" max="13586" width="23" style="4" customWidth="1"/>
    <col min="13587" max="13587" width="29.5703125" style="4" customWidth="1"/>
    <col min="13588" max="13830" width="9.140625" style="4"/>
    <col min="13831" max="13831" width="4.42578125" style="4" customWidth="1"/>
    <col min="13832" max="13832" width="64" style="4" customWidth="1"/>
    <col min="13833" max="13833" width="18.42578125" style="4" customWidth="1"/>
    <col min="13834" max="13834" width="9.5703125" style="4" customWidth="1"/>
    <col min="13835" max="13835" width="12.42578125" style="4" customWidth="1"/>
    <col min="13836" max="13836" width="11" style="4" customWidth="1"/>
    <col min="13837" max="13837" width="12.140625" style="4" customWidth="1"/>
    <col min="13838" max="13838" width="10.5703125" style="4" customWidth="1"/>
    <col min="13839" max="13839" width="12.140625" style="4" customWidth="1"/>
    <col min="13840" max="13840" width="13.5703125" style="4" customWidth="1"/>
    <col min="13841" max="13841" width="29.42578125" style="4" customWidth="1"/>
    <col min="13842" max="13842" width="23" style="4" customWidth="1"/>
    <col min="13843" max="13843" width="29.5703125" style="4" customWidth="1"/>
    <col min="13844" max="14086" width="9.140625" style="4"/>
    <col min="14087" max="14087" width="4.42578125" style="4" customWidth="1"/>
    <col min="14088" max="14088" width="64" style="4" customWidth="1"/>
    <col min="14089" max="14089" width="18.42578125" style="4" customWidth="1"/>
    <col min="14090" max="14090" width="9.5703125" style="4" customWidth="1"/>
    <col min="14091" max="14091" width="12.42578125" style="4" customWidth="1"/>
    <col min="14092" max="14092" width="11" style="4" customWidth="1"/>
    <col min="14093" max="14093" width="12.140625" style="4" customWidth="1"/>
    <col min="14094" max="14094" width="10.5703125" style="4" customWidth="1"/>
    <col min="14095" max="14095" width="12.140625" style="4" customWidth="1"/>
    <col min="14096" max="14096" width="13.5703125" style="4" customWidth="1"/>
    <col min="14097" max="14097" width="29.42578125" style="4" customWidth="1"/>
    <col min="14098" max="14098" width="23" style="4" customWidth="1"/>
    <col min="14099" max="14099" width="29.5703125" style="4" customWidth="1"/>
    <col min="14100" max="14342" width="9.140625" style="4"/>
    <col min="14343" max="14343" width="4.42578125" style="4" customWidth="1"/>
    <col min="14344" max="14344" width="64" style="4" customWidth="1"/>
    <col min="14345" max="14345" width="18.42578125" style="4" customWidth="1"/>
    <col min="14346" max="14346" width="9.5703125" style="4" customWidth="1"/>
    <col min="14347" max="14347" width="12.42578125" style="4" customWidth="1"/>
    <col min="14348" max="14348" width="11" style="4" customWidth="1"/>
    <col min="14349" max="14349" width="12.140625" style="4" customWidth="1"/>
    <col min="14350" max="14350" width="10.5703125" style="4" customWidth="1"/>
    <col min="14351" max="14351" width="12.140625" style="4" customWidth="1"/>
    <col min="14352" max="14352" width="13.5703125" style="4" customWidth="1"/>
    <col min="14353" max="14353" width="29.42578125" style="4" customWidth="1"/>
    <col min="14354" max="14354" width="23" style="4" customWidth="1"/>
    <col min="14355" max="14355" width="29.5703125" style="4" customWidth="1"/>
    <col min="14356" max="14598" width="9.140625" style="4"/>
    <col min="14599" max="14599" width="4.42578125" style="4" customWidth="1"/>
    <col min="14600" max="14600" width="64" style="4" customWidth="1"/>
    <col min="14601" max="14601" width="18.42578125" style="4" customWidth="1"/>
    <col min="14602" max="14602" width="9.5703125" style="4" customWidth="1"/>
    <col min="14603" max="14603" width="12.42578125" style="4" customWidth="1"/>
    <col min="14604" max="14604" width="11" style="4" customWidth="1"/>
    <col min="14605" max="14605" width="12.140625" style="4" customWidth="1"/>
    <col min="14606" max="14606" width="10.5703125" style="4" customWidth="1"/>
    <col min="14607" max="14607" width="12.140625" style="4" customWidth="1"/>
    <col min="14608" max="14608" width="13.5703125" style="4" customWidth="1"/>
    <col min="14609" max="14609" width="29.42578125" style="4" customWidth="1"/>
    <col min="14610" max="14610" width="23" style="4" customWidth="1"/>
    <col min="14611" max="14611" width="29.5703125" style="4" customWidth="1"/>
    <col min="14612" max="14854" width="9.140625" style="4"/>
    <col min="14855" max="14855" width="4.42578125" style="4" customWidth="1"/>
    <col min="14856" max="14856" width="64" style="4" customWidth="1"/>
    <col min="14857" max="14857" width="18.42578125" style="4" customWidth="1"/>
    <col min="14858" max="14858" width="9.5703125" style="4" customWidth="1"/>
    <col min="14859" max="14859" width="12.42578125" style="4" customWidth="1"/>
    <col min="14860" max="14860" width="11" style="4" customWidth="1"/>
    <col min="14861" max="14861" width="12.140625" style="4" customWidth="1"/>
    <col min="14862" max="14862" width="10.5703125" style="4" customWidth="1"/>
    <col min="14863" max="14863" width="12.140625" style="4" customWidth="1"/>
    <col min="14864" max="14864" width="13.5703125" style="4" customWidth="1"/>
    <col min="14865" max="14865" width="29.42578125" style="4" customWidth="1"/>
    <col min="14866" max="14866" width="23" style="4" customWidth="1"/>
    <col min="14867" max="14867" width="29.5703125" style="4" customWidth="1"/>
    <col min="14868" max="15110" width="9.140625" style="4"/>
    <col min="15111" max="15111" width="4.42578125" style="4" customWidth="1"/>
    <col min="15112" max="15112" width="64" style="4" customWidth="1"/>
    <col min="15113" max="15113" width="18.42578125" style="4" customWidth="1"/>
    <col min="15114" max="15114" width="9.5703125" style="4" customWidth="1"/>
    <col min="15115" max="15115" width="12.42578125" style="4" customWidth="1"/>
    <col min="15116" max="15116" width="11" style="4" customWidth="1"/>
    <col min="15117" max="15117" width="12.140625" style="4" customWidth="1"/>
    <col min="15118" max="15118" width="10.5703125" style="4" customWidth="1"/>
    <col min="15119" max="15119" width="12.140625" style="4" customWidth="1"/>
    <col min="15120" max="15120" width="13.5703125" style="4" customWidth="1"/>
    <col min="15121" max="15121" width="29.42578125" style="4" customWidth="1"/>
    <col min="15122" max="15122" width="23" style="4" customWidth="1"/>
    <col min="15123" max="15123" width="29.5703125" style="4" customWidth="1"/>
    <col min="15124" max="15366" width="9.140625" style="4"/>
    <col min="15367" max="15367" width="4.42578125" style="4" customWidth="1"/>
    <col min="15368" max="15368" width="64" style="4" customWidth="1"/>
    <col min="15369" max="15369" width="18.42578125" style="4" customWidth="1"/>
    <col min="15370" max="15370" width="9.5703125" style="4" customWidth="1"/>
    <col min="15371" max="15371" width="12.42578125" style="4" customWidth="1"/>
    <col min="15372" max="15372" width="11" style="4" customWidth="1"/>
    <col min="15373" max="15373" width="12.140625" style="4" customWidth="1"/>
    <col min="15374" max="15374" width="10.5703125" style="4" customWidth="1"/>
    <col min="15375" max="15375" width="12.140625" style="4" customWidth="1"/>
    <col min="15376" max="15376" width="13.5703125" style="4" customWidth="1"/>
    <col min="15377" max="15377" width="29.42578125" style="4" customWidth="1"/>
    <col min="15378" max="15378" width="23" style="4" customWidth="1"/>
    <col min="15379" max="15379" width="29.5703125" style="4" customWidth="1"/>
    <col min="15380" max="15622" width="9.140625" style="4"/>
    <col min="15623" max="15623" width="4.42578125" style="4" customWidth="1"/>
    <col min="15624" max="15624" width="64" style="4" customWidth="1"/>
    <col min="15625" max="15625" width="18.42578125" style="4" customWidth="1"/>
    <col min="15626" max="15626" width="9.5703125" style="4" customWidth="1"/>
    <col min="15627" max="15627" width="12.42578125" style="4" customWidth="1"/>
    <col min="15628" max="15628" width="11" style="4" customWidth="1"/>
    <col min="15629" max="15629" width="12.140625" style="4" customWidth="1"/>
    <col min="15630" max="15630" width="10.5703125" style="4" customWidth="1"/>
    <col min="15631" max="15631" width="12.140625" style="4" customWidth="1"/>
    <col min="15632" max="15632" width="13.5703125" style="4" customWidth="1"/>
    <col min="15633" max="15633" width="29.42578125" style="4" customWidth="1"/>
    <col min="15634" max="15634" width="23" style="4" customWidth="1"/>
    <col min="15635" max="15635" width="29.5703125" style="4" customWidth="1"/>
    <col min="15636" max="15878" width="9.140625" style="4"/>
    <col min="15879" max="15879" width="4.42578125" style="4" customWidth="1"/>
    <col min="15880" max="15880" width="64" style="4" customWidth="1"/>
    <col min="15881" max="15881" width="18.42578125" style="4" customWidth="1"/>
    <col min="15882" max="15882" width="9.5703125" style="4" customWidth="1"/>
    <col min="15883" max="15883" width="12.42578125" style="4" customWidth="1"/>
    <col min="15884" max="15884" width="11" style="4" customWidth="1"/>
    <col min="15885" max="15885" width="12.140625" style="4" customWidth="1"/>
    <col min="15886" max="15886" width="10.5703125" style="4" customWidth="1"/>
    <col min="15887" max="15887" width="12.140625" style="4" customWidth="1"/>
    <col min="15888" max="15888" width="13.5703125" style="4" customWidth="1"/>
    <col min="15889" max="15889" width="29.42578125" style="4" customWidth="1"/>
    <col min="15890" max="15890" width="23" style="4" customWidth="1"/>
    <col min="15891" max="15891" width="29.5703125" style="4" customWidth="1"/>
    <col min="15892" max="16384" width="9.140625" style="4"/>
  </cols>
  <sheetData>
    <row r="1" spans="1:12">
      <c r="L1" s="35" t="s">
        <v>24</v>
      </c>
    </row>
    <row r="2" spans="1:12" s="3" customFormat="1" ht="15">
      <c r="A2" s="102" t="s">
        <v>707</v>
      </c>
      <c r="B2" s="102"/>
      <c r="C2" s="102"/>
      <c r="D2" s="102"/>
      <c r="E2" s="102"/>
      <c r="F2" s="102"/>
      <c r="G2" s="102"/>
      <c r="H2" s="102"/>
      <c r="I2" s="102"/>
      <c r="J2" s="102"/>
      <c r="K2" s="102"/>
      <c r="L2" s="103"/>
    </row>
    <row r="3" spans="1:12" s="3" customFormat="1" ht="19.5" customHeight="1">
      <c r="A3" s="40"/>
      <c r="B3" s="82" t="s">
        <v>295</v>
      </c>
      <c r="C3" s="82"/>
      <c r="D3" s="82"/>
      <c r="E3" s="82"/>
      <c r="F3" s="82"/>
      <c r="G3" s="82"/>
      <c r="H3" s="82"/>
      <c r="I3" s="82"/>
      <c r="J3" s="82"/>
      <c r="K3" s="82"/>
      <c r="L3" s="83"/>
    </row>
    <row r="4" spans="1:12" s="3" customFormat="1" ht="17.25" customHeight="1">
      <c r="A4" s="40"/>
      <c r="B4" s="84" t="s">
        <v>3</v>
      </c>
      <c r="C4" s="84"/>
      <c r="D4" s="84"/>
      <c r="E4" s="84"/>
      <c r="F4" s="84"/>
      <c r="G4" s="84"/>
      <c r="H4" s="84"/>
      <c r="I4" s="84"/>
      <c r="J4" s="84"/>
      <c r="K4" s="84"/>
      <c r="L4" s="85"/>
    </row>
    <row r="5" spans="1:12" ht="29.25" customHeight="1">
      <c r="A5" s="87" t="s">
        <v>19</v>
      </c>
      <c r="B5" s="87"/>
      <c r="C5" s="87"/>
      <c r="D5" s="87"/>
      <c r="E5" s="87"/>
      <c r="F5" s="87"/>
      <c r="G5" s="87"/>
      <c r="H5" s="87"/>
      <c r="I5" s="87"/>
      <c r="J5" s="87"/>
      <c r="K5" s="87"/>
      <c r="L5" s="88"/>
    </row>
    <row r="6" spans="1:12" ht="72" customHeight="1">
      <c r="A6" s="87" t="s">
        <v>287</v>
      </c>
      <c r="B6" s="87"/>
      <c r="C6" s="87"/>
      <c r="D6" s="87"/>
      <c r="E6" s="87"/>
      <c r="F6" s="87"/>
      <c r="G6" s="87"/>
      <c r="H6" s="87"/>
      <c r="I6" s="87"/>
      <c r="J6" s="87"/>
      <c r="K6" s="87"/>
      <c r="L6" s="88"/>
    </row>
    <row r="7" spans="1:12" ht="26.25" customHeight="1">
      <c r="A7" s="87" t="s">
        <v>20</v>
      </c>
      <c r="B7" s="87"/>
      <c r="C7" s="87"/>
      <c r="D7" s="87"/>
      <c r="E7" s="87"/>
      <c r="F7" s="87"/>
      <c r="G7" s="87"/>
      <c r="H7" s="87"/>
      <c r="I7" s="87"/>
      <c r="J7" s="87"/>
      <c r="K7" s="87"/>
      <c r="L7" s="88"/>
    </row>
    <row r="8" spans="1:12" ht="49.7" customHeight="1">
      <c r="A8" s="87" t="s">
        <v>712</v>
      </c>
      <c r="B8" s="87"/>
      <c r="C8" s="87"/>
      <c r="D8" s="87"/>
      <c r="E8" s="87"/>
      <c r="F8" s="87"/>
      <c r="G8" s="87"/>
      <c r="H8" s="87"/>
      <c r="I8" s="87"/>
      <c r="J8" s="87"/>
      <c r="K8" s="87"/>
      <c r="L8" s="88"/>
    </row>
    <row r="9" spans="1:12" s="2" customFormat="1" ht="41.25" customHeight="1">
      <c r="A9" s="79" t="s">
        <v>662</v>
      </c>
      <c r="B9" s="80"/>
      <c r="C9" s="80"/>
      <c r="D9" s="80"/>
      <c r="E9" s="80"/>
      <c r="F9" s="80"/>
      <c r="G9" s="80"/>
      <c r="H9" s="80"/>
      <c r="I9" s="80"/>
      <c r="J9" s="80"/>
      <c r="K9" s="80"/>
      <c r="L9" s="81"/>
    </row>
    <row r="10" spans="1:12" ht="42.75" customHeight="1">
      <c r="A10" s="87" t="s">
        <v>48</v>
      </c>
      <c r="B10" s="87"/>
      <c r="C10" s="87"/>
      <c r="D10" s="87"/>
      <c r="E10" s="87"/>
      <c r="F10" s="87"/>
      <c r="G10" s="87"/>
      <c r="H10" s="87"/>
      <c r="I10" s="87"/>
      <c r="J10" s="87"/>
      <c r="K10" s="87"/>
      <c r="L10" s="88"/>
    </row>
    <row r="11" spans="1:12" s="7" customFormat="1" ht="33.75" customHeight="1">
      <c r="A11" s="86" t="s">
        <v>49</v>
      </c>
      <c r="B11" s="86"/>
      <c r="C11" s="86"/>
      <c r="D11" s="86"/>
      <c r="E11" s="86"/>
      <c r="F11" s="86"/>
      <c r="G11" s="86"/>
      <c r="H11" s="86"/>
      <c r="I11" s="86"/>
      <c r="J11" s="86"/>
      <c r="K11" s="86"/>
      <c r="L11" s="86"/>
    </row>
    <row r="12" spans="1:12" s="7" customFormat="1" ht="33.75" customHeight="1">
      <c r="A12" s="61" t="s">
        <v>713</v>
      </c>
      <c r="B12" s="61"/>
      <c r="C12" s="61"/>
      <c r="D12" s="61"/>
      <c r="E12" s="61"/>
      <c r="F12" s="61"/>
      <c r="G12" s="61"/>
      <c r="H12" s="61"/>
      <c r="I12" s="61"/>
      <c r="J12" s="61"/>
      <c r="K12" s="61"/>
      <c r="L12" s="62"/>
    </row>
    <row r="13" spans="1:12" s="3" customFormat="1" ht="16.5" customHeight="1">
      <c r="A13" s="41"/>
      <c r="B13" s="8"/>
      <c r="C13" s="9"/>
      <c r="D13" s="9"/>
      <c r="E13" s="9"/>
      <c r="F13" s="9"/>
      <c r="G13" s="9"/>
      <c r="H13" s="9"/>
      <c r="I13" s="9"/>
      <c r="J13" s="9"/>
      <c r="K13" s="55"/>
      <c r="L13" s="36"/>
    </row>
    <row r="14" spans="1:12" s="3" customFormat="1" ht="110.45" customHeight="1">
      <c r="A14" s="42" t="s">
        <v>4</v>
      </c>
      <c r="B14" s="14" t="s">
        <v>50</v>
      </c>
      <c r="C14" s="14" t="s">
        <v>53</v>
      </c>
      <c r="D14" s="14" t="s">
        <v>2</v>
      </c>
      <c r="E14" s="14" t="s">
        <v>711</v>
      </c>
      <c r="F14" s="14" t="s">
        <v>710</v>
      </c>
      <c r="G14" s="15" t="s">
        <v>21</v>
      </c>
      <c r="H14" s="14" t="s">
        <v>22</v>
      </c>
      <c r="I14" s="14" t="s">
        <v>23</v>
      </c>
      <c r="J14" s="14" t="s">
        <v>52</v>
      </c>
      <c r="K14" s="19" t="s">
        <v>706</v>
      </c>
      <c r="L14" s="19" t="s">
        <v>51</v>
      </c>
    </row>
    <row r="15" spans="1:12" s="10" customFormat="1" ht="137.25" customHeight="1">
      <c r="A15" s="43" t="s">
        <v>0</v>
      </c>
      <c r="B15" s="68" t="s">
        <v>680</v>
      </c>
      <c r="C15" s="69"/>
      <c r="D15" s="69"/>
      <c r="E15" s="69"/>
      <c r="F15" s="69"/>
      <c r="G15" s="69"/>
      <c r="H15" s="69"/>
      <c r="I15" s="69"/>
      <c r="J15" s="69"/>
      <c r="K15" s="69"/>
      <c r="L15" s="70"/>
    </row>
    <row r="16" spans="1:12" s="10" customFormat="1" ht="22.5" customHeight="1">
      <c r="A16" s="43"/>
      <c r="B16" s="89" t="s">
        <v>35</v>
      </c>
      <c r="C16" s="90"/>
      <c r="D16" s="90"/>
      <c r="E16" s="90"/>
      <c r="F16" s="90"/>
      <c r="G16" s="90"/>
      <c r="H16" s="90"/>
      <c r="I16" s="90"/>
      <c r="J16" s="90"/>
      <c r="K16" s="90"/>
      <c r="L16" s="91"/>
    </row>
    <row r="17" spans="1:12" s="3" customFormat="1" ht="45">
      <c r="A17" s="98" t="s">
        <v>56</v>
      </c>
      <c r="B17" s="100" t="s">
        <v>487</v>
      </c>
      <c r="C17" s="18" t="s">
        <v>491</v>
      </c>
      <c r="D17" s="19" t="s">
        <v>682</v>
      </c>
      <c r="E17" s="19">
        <v>200</v>
      </c>
      <c r="F17" s="77">
        <v>21</v>
      </c>
      <c r="G17" s="19"/>
      <c r="H17" s="20"/>
      <c r="I17" s="20"/>
      <c r="J17" s="21"/>
      <c r="K17" s="77" t="s">
        <v>738</v>
      </c>
      <c r="L17" s="77" t="s">
        <v>726</v>
      </c>
    </row>
    <row r="18" spans="1:12" s="3" customFormat="1" ht="60.75" customHeight="1">
      <c r="A18" s="99"/>
      <c r="B18" s="101"/>
      <c r="C18" s="18" t="s">
        <v>699</v>
      </c>
      <c r="D18" s="19" t="s">
        <v>700</v>
      </c>
      <c r="E18" s="19">
        <v>2</v>
      </c>
      <c r="F18" s="78"/>
      <c r="G18" s="37">
        <v>291</v>
      </c>
      <c r="H18" s="37">
        <f>G18*((100+F17)/100)</f>
        <v>352.11</v>
      </c>
      <c r="I18" s="37">
        <f>G18*E18</f>
        <v>582</v>
      </c>
      <c r="J18" s="37">
        <f>I18*((100+F17)/100)</f>
        <v>704.22</v>
      </c>
      <c r="K18" s="78"/>
      <c r="L18" s="78"/>
    </row>
    <row r="19" spans="1:12" s="3" customFormat="1" ht="45">
      <c r="A19" s="98" t="s">
        <v>57</v>
      </c>
      <c r="B19" s="100" t="s">
        <v>314</v>
      </c>
      <c r="C19" s="18" t="s">
        <v>492</v>
      </c>
      <c r="D19" s="19" t="s">
        <v>682</v>
      </c>
      <c r="E19" s="19">
        <v>1000</v>
      </c>
      <c r="F19" s="77">
        <v>5</v>
      </c>
      <c r="G19" s="37"/>
      <c r="H19" s="49"/>
      <c r="I19" s="37"/>
      <c r="J19" s="37"/>
      <c r="K19" s="77" t="s">
        <v>739</v>
      </c>
      <c r="L19" s="77" t="s">
        <v>737</v>
      </c>
    </row>
    <row r="20" spans="1:12" s="3" customFormat="1" ht="60.75" customHeight="1">
      <c r="A20" s="99"/>
      <c r="B20" s="101"/>
      <c r="C20" s="18" t="s">
        <v>699</v>
      </c>
      <c r="D20" s="19" t="s">
        <v>700</v>
      </c>
      <c r="E20" s="19">
        <v>10</v>
      </c>
      <c r="F20" s="78"/>
      <c r="G20" s="37">
        <v>688</v>
      </c>
      <c r="H20" s="37">
        <f>G20*((100+F19)/100)</f>
        <v>722.4</v>
      </c>
      <c r="I20" s="37">
        <f t="shared" ref="I20:I82" si="0">G20*E20</f>
        <v>6880</v>
      </c>
      <c r="J20" s="37">
        <f t="shared" ref="J20:J82" si="1">I20*((100+F19)/100)</f>
        <v>7224</v>
      </c>
      <c r="K20" s="78"/>
      <c r="L20" s="78"/>
    </row>
    <row r="21" spans="1:12" s="3" customFormat="1" ht="45">
      <c r="A21" s="98" t="s">
        <v>58</v>
      </c>
      <c r="B21" s="100" t="s">
        <v>315</v>
      </c>
      <c r="C21" s="18" t="s">
        <v>489</v>
      </c>
      <c r="D21" s="19" t="s">
        <v>682</v>
      </c>
      <c r="E21" s="19">
        <v>600</v>
      </c>
      <c r="F21" s="77">
        <v>21</v>
      </c>
      <c r="G21" s="37"/>
      <c r="H21" s="49"/>
      <c r="I21" s="37"/>
      <c r="J21" s="37"/>
      <c r="K21" s="77" t="s">
        <v>740</v>
      </c>
      <c r="L21" s="77" t="s">
        <v>726</v>
      </c>
    </row>
    <row r="22" spans="1:12" s="3" customFormat="1" ht="60.75" customHeight="1">
      <c r="A22" s="99"/>
      <c r="B22" s="101"/>
      <c r="C22" s="18" t="s">
        <v>699</v>
      </c>
      <c r="D22" s="19" t="s">
        <v>700</v>
      </c>
      <c r="E22" s="19">
        <v>6</v>
      </c>
      <c r="F22" s="78"/>
      <c r="G22" s="37">
        <v>244</v>
      </c>
      <c r="H22" s="37">
        <f>G22*((100+F21)/100)</f>
        <v>295.24</v>
      </c>
      <c r="I22" s="37">
        <f t="shared" si="0"/>
        <v>1464</v>
      </c>
      <c r="J22" s="37">
        <f t="shared" si="1"/>
        <v>1771.44</v>
      </c>
      <c r="K22" s="78"/>
      <c r="L22" s="78"/>
    </row>
    <row r="23" spans="1:12" s="3" customFormat="1" ht="45">
      <c r="A23" s="98" t="s">
        <v>59</v>
      </c>
      <c r="B23" s="100" t="s">
        <v>315</v>
      </c>
      <c r="C23" s="18" t="s">
        <v>490</v>
      </c>
      <c r="D23" s="19" t="s">
        <v>682</v>
      </c>
      <c r="E23" s="19">
        <v>400</v>
      </c>
      <c r="F23" s="77">
        <v>21</v>
      </c>
      <c r="G23" s="37"/>
      <c r="H23" s="49"/>
      <c r="I23" s="37"/>
      <c r="J23" s="37"/>
      <c r="K23" s="77" t="s">
        <v>741</v>
      </c>
      <c r="L23" s="77" t="s">
        <v>726</v>
      </c>
    </row>
    <row r="24" spans="1:12" s="3" customFormat="1" ht="60.75" customHeight="1">
      <c r="A24" s="99"/>
      <c r="B24" s="101"/>
      <c r="C24" s="18" t="s">
        <v>699</v>
      </c>
      <c r="D24" s="19" t="s">
        <v>700</v>
      </c>
      <c r="E24" s="19">
        <v>4</v>
      </c>
      <c r="F24" s="78"/>
      <c r="G24" s="37">
        <v>285</v>
      </c>
      <c r="H24" s="37">
        <f>G24*((100+F23)/100)</f>
        <v>344.84999999999997</v>
      </c>
      <c r="I24" s="37">
        <f t="shared" si="0"/>
        <v>1140</v>
      </c>
      <c r="J24" s="37">
        <f t="shared" si="1"/>
        <v>1379.3999999999999</v>
      </c>
      <c r="K24" s="78"/>
      <c r="L24" s="78"/>
    </row>
    <row r="25" spans="1:12" s="3" customFormat="1" ht="45">
      <c r="A25" s="98" t="s">
        <v>60</v>
      </c>
      <c r="B25" s="100" t="s">
        <v>316</v>
      </c>
      <c r="C25" s="18" t="s">
        <v>493</v>
      </c>
      <c r="D25" s="19" t="s">
        <v>682</v>
      </c>
      <c r="E25" s="19">
        <v>2000</v>
      </c>
      <c r="F25" s="77">
        <v>5</v>
      </c>
      <c r="G25" s="37"/>
      <c r="H25" s="49"/>
      <c r="I25" s="37"/>
      <c r="J25" s="37"/>
      <c r="K25" s="77" t="s">
        <v>742</v>
      </c>
      <c r="L25" s="77" t="s">
        <v>737</v>
      </c>
    </row>
    <row r="26" spans="1:12" s="3" customFormat="1" ht="60.75" customHeight="1">
      <c r="A26" s="99"/>
      <c r="B26" s="101"/>
      <c r="C26" s="18" t="s">
        <v>699</v>
      </c>
      <c r="D26" s="19" t="s">
        <v>700</v>
      </c>
      <c r="E26" s="19">
        <v>20</v>
      </c>
      <c r="F26" s="78"/>
      <c r="G26" s="37">
        <v>835</v>
      </c>
      <c r="H26" s="37">
        <f>G26*((100+F25)/100)</f>
        <v>876.75</v>
      </c>
      <c r="I26" s="37">
        <f t="shared" si="0"/>
        <v>16700</v>
      </c>
      <c r="J26" s="37">
        <f t="shared" si="1"/>
        <v>17535</v>
      </c>
      <c r="K26" s="78"/>
      <c r="L26" s="78"/>
    </row>
    <row r="27" spans="1:12" s="3" customFormat="1" ht="45">
      <c r="A27" s="98" t="s">
        <v>61</v>
      </c>
      <c r="B27" s="100" t="s">
        <v>317</v>
      </c>
      <c r="C27" s="18" t="s">
        <v>493</v>
      </c>
      <c r="D27" s="19" t="s">
        <v>682</v>
      </c>
      <c r="E27" s="19">
        <v>1200</v>
      </c>
      <c r="F27" s="77">
        <v>5</v>
      </c>
      <c r="G27" s="37"/>
      <c r="H27" s="49"/>
      <c r="I27" s="37"/>
      <c r="J27" s="37"/>
      <c r="K27" s="77" t="s">
        <v>743</v>
      </c>
      <c r="L27" s="77" t="s">
        <v>737</v>
      </c>
    </row>
    <row r="28" spans="1:12" s="3" customFormat="1" ht="60.75" customHeight="1">
      <c r="A28" s="99"/>
      <c r="B28" s="101"/>
      <c r="C28" s="18" t="s">
        <v>699</v>
      </c>
      <c r="D28" s="19" t="s">
        <v>700</v>
      </c>
      <c r="E28" s="19">
        <v>12</v>
      </c>
      <c r="F28" s="78"/>
      <c r="G28" s="37">
        <v>813</v>
      </c>
      <c r="H28" s="37">
        <f>G28*((100+F27)/100)</f>
        <v>853.65000000000009</v>
      </c>
      <c r="I28" s="37">
        <f t="shared" si="0"/>
        <v>9756</v>
      </c>
      <c r="J28" s="37">
        <f t="shared" si="1"/>
        <v>10243.800000000001</v>
      </c>
      <c r="K28" s="78"/>
      <c r="L28" s="78"/>
    </row>
    <row r="29" spans="1:12" s="3" customFormat="1" ht="45">
      <c r="A29" s="98" t="s">
        <v>62</v>
      </c>
      <c r="B29" s="100" t="s">
        <v>318</v>
      </c>
      <c r="C29" s="18" t="s">
        <v>494</v>
      </c>
      <c r="D29" s="19" t="s">
        <v>682</v>
      </c>
      <c r="E29" s="22">
        <v>150</v>
      </c>
      <c r="F29" s="77">
        <v>5</v>
      </c>
      <c r="G29" s="37"/>
      <c r="H29" s="49"/>
      <c r="I29" s="37"/>
      <c r="J29" s="37"/>
      <c r="K29" s="77" t="s">
        <v>744</v>
      </c>
      <c r="L29" s="77" t="s">
        <v>737</v>
      </c>
    </row>
    <row r="30" spans="1:12" s="3" customFormat="1" ht="60.75" customHeight="1">
      <c r="A30" s="99"/>
      <c r="B30" s="101"/>
      <c r="C30" s="18" t="s">
        <v>699</v>
      </c>
      <c r="D30" s="19" t="s">
        <v>700</v>
      </c>
      <c r="E30" s="19">
        <v>3</v>
      </c>
      <c r="F30" s="78"/>
      <c r="G30" s="37">
        <v>425</v>
      </c>
      <c r="H30" s="37">
        <f>G30*((100+F29)/100)</f>
        <v>446.25</v>
      </c>
      <c r="I30" s="37">
        <f t="shared" si="0"/>
        <v>1275</v>
      </c>
      <c r="J30" s="37">
        <f t="shared" si="1"/>
        <v>1338.75</v>
      </c>
      <c r="K30" s="78"/>
      <c r="L30" s="78"/>
    </row>
    <row r="31" spans="1:12" s="3" customFormat="1" ht="45">
      <c r="A31" s="98" t="s">
        <v>63</v>
      </c>
      <c r="B31" s="100" t="s">
        <v>319</v>
      </c>
      <c r="C31" s="18" t="s">
        <v>495</v>
      </c>
      <c r="D31" s="19" t="s">
        <v>682</v>
      </c>
      <c r="E31" s="19">
        <v>900</v>
      </c>
      <c r="F31" s="77">
        <v>5</v>
      </c>
      <c r="G31" s="37"/>
      <c r="H31" s="49"/>
      <c r="I31" s="37"/>
      <c r="J31" s="37"/>
      <c r="K31" s="77" t="s">
        <v>745</v>
      </c>
      <c r="L31" s="77" t="s">
        <v>737</v>
      </c>
    </row>
    <row r="32" spans="1:12" s="3" customFormat="1" ht="60.75" customHeight="1">
      <c r="A32" s="99"/>
      <c r="B32" s="101"/>
      <c r="C32" s="18" t="s">
        <v>699</v>
      </c>
      <c r="D32" s="19" t="s">
        <v>700</v>
      </c>
      <c r="E32" s="19">
        <v>18</v>
      </c>
      <c r="F32" s="78"/>
      <c r="G32" s="37">
        <v>571</v>
      </c>
      <c r="H32" s="37">
        <f>G32*((100+F31)/100)</f>
        <v>599.55000000000007</v>
      </c>
      <c r="I32" s="37">
        <f t="shared" si="0"/>
        <v>10278</v>
      </c>
      <c r="J32" s="37">
        <f t="shared" si="1"/>
        <v>10791.9</v>
      </c>
      <c r="K32" s="78"/>
      <c r="L32" s="78"/>
    </row>
    <row r="33" spans="1:12" s="3" customFormat="1" ht="47.1" customHeight="1">
      <c r="A33" s="98" t="s">
        <v>64</v>
      </c>
      <c r="B33" s="100" t="s">
        <v>320</v>
      </c>
      <c r="C33" s="18" t="s">
        <v>496</v>
      </c>
      <c r="D33" s="19" t="s">
        <v>682</v>
      </c>
      <c r="E33" s="19">
        <v>1800</v>
      </c>
      <c r="F33" s="77">
        <v>5</v>
      </c>
      <c r="G33" s="37"/>
      <c r="H33" s="49"/>
      <c r="I33" s="37"/>
      <c r="J33" s="37"/>
      <c r="K33" s="77" t="s">
        <v>746</v>
      </c>
      <c r="L33" s="77" t="s">
        <v>737</v>
      </c>
    </row>
    <row r="34" spans="1:12" s="3" customFormat="1" ht="60.75" customHeight="1">
      <c r="A34" s="99"/>
      <c r="B34" s="101"/>
      <c r="C34" s="18" t="s">
        <v>699</v>
      </c>
      <c r="D34" s="19" t="s">
        <v>700</v>
      </c>
      <c r="E34" s="19">
        <v>18</v>
      </c>
      <c r="F34" s="78"/>
      <c r="G34" s="37">
        <v>813</v>
      </c>
      <c r="H34" s="37">
        <f>G34*((100+F33)/100)</f>
        <v>853.65000000000009</v>
      </c>
      <c r="I34" s="37">
        <f t="shared" si="0"/>
        <v>14634</v>
      </c>
      <c r="J34" s="37">
        <f t="shared" si="1"/>
        <v>15365.7</v>
      </c>
      <c r="K34" s="78"/>
      <c r="L34" s="78"/>
    </row>
    <row r="35" spans="1:12" s="3" customFormat="1" ht="47.1" customHeight="1">
      <c r="A35" s="104" t="s">
        <v>701</v>
      </c>
      <c r="B35" s="100" t="s">
        <v>321</v>
      </c>
      <c r="C35" s="18" t="s">
        <v>496</v>
      </c>
      <c r="D35" s="19" t="s">
        <v>682</v>
      </c>
      <c r="E35" s="19">
        <v>1600</v>
      </c>
      <c r="F35" s="77">
        <v>21</v>
      </c>
      <c r="G35" s="37"/>
      <c r="H35" s="49"/>
      <c r="I35" s="37"/>
      <c r="J35" s="37"/>
      <c r="K35" s="77" t="s">
        <v>747</v>
      </c>
      <c r="L35" s="77" t="s">
        <v>737</v>
      </c>
    </row>
    <row r="36" spans="1:12" s="3" customFormat="1" ht="60.75" customHeight="1">
      <c r="A36" s="105"/>
      <c r="B36" s="101"/>
      <c r="C36" s="18" t="s">
        <v>699</v>
      </c>
      <c r="D36" s="19" t="s">
        <v>700</v>
      </c>
      <c r="E36" s="19">
        <v>16</v>
      </c>
      <c r="F36" s="78"/>
      <c r="G36" s="37">
        <v>890</v>
      </c>
      <c r="H36" s="37">
        <f>G36*((100+F35)/100)</f>
        <v>1076.8999999999999</v>
      </c>
      <c r="I36" s="37">
        <f t="shared" si="0"/>
        <v>14240</v>
      </c>
      <c r="J36" s="37">
        <f t="shared" si="1"/>
        <v>17230.399999999998</v>
      </c>
      <c r="K36" s="78"/>
      <c r="L36" s="78"/>
    </row>
    <row r="37" spans="1:12" s="3" customFormat="1" ht="45">
      <c r="A37" s="104" t="s">
        <v>65</v>
      </c>
      <c r="B37" s="100" t="s">
        <v>322</v>
      </c>
      <c r="C37" s="18" t="s">
        <v>497</v>
      </c>
      <c r="D37" s="19" t="s">
        <v>682</v>
      </c>
      <c r="E37" s="19">
        <v>1200</v>
      </c>
      <c r="F37" s="77">
        <v>21</v>
      </c>
      <c r="G37" s="37"/>
      <c r="H37" s="49"/>
      <c r="I37" s="37"/>
      <c r="J37" s="37"/>
      <c r="K37" s="77" t="s">
        <v>748</v>
      </c>
      <c r="L37" s="77" t="s">
        <v>726</v>
      </c>
    </row>
    <row r="38" spans="1:12" s="3" customFormat="1" ht="60.75" customHeight="1">
      <c r="A38" s="105"/>
      <c r="B38" s="101"/>
      <c r="C38" s="18" t="s">
        <v>699</v>
      </c>
      <c r="D38" s="19" t="s">
        <v>700</v>
      </c>
      <c r="E38" s="19">
        <v>12</v>
      </c>
      <c r="F38" s="78"/>
      <c r="G38" s="37">
        <v>423</v>
      </c>
      <c r="H38" s="37">
        <f>G38*((100+F37)/100)</f>
        <v>511.83</v>
      </c>
      <c r="I38" s="37">
        <f t="shared" si="0"/>
        <v>5076</v>
      </c>
      <c r="J38" s="37">
        <f t="shared" si="1"/>
        <v>6141.96</v>
      </c>
      <c r="K38" s="78"/>
      <c r="L38" s="78"/>
    </row>
    <row r="39" spans="1:12" s="3" customFormat="1" ht="45">
      <c r="A39" s="104" t="s">
        <v>66</v>
      </c>
      <c r="B39" s="100" t="s">
        <v>323</v>
      </c>
      <c r="C39" s="18" t="s">
        <v>498</v>
      </c>
      <c r="D39" s="19" t="s">
        <v>682</v>
      </c>
      <c r="E39" s="19">
        <v>600</v>
      </c>
      <c r="F39" s="77">
        <v>21</v>
      </c>
      <c r="G39" s="37"/>
      <c r="H39" s="37"/>
      <c r="I39" s="37"/>
      <c r="J39" s="37"/>
      <c r="K39" s="77" t="s">
        <v>749</v>
      </c>
      <c r="L39" s="77" t="s">
        <v>726</v>
      </c>
    </row>
    <row r="40" spans="1:12" s="3" customFormat="1" ht="60.75" customHeight="1">
      <c r="A40" s="105"/>
      <c r="B40" s="101"/>
      <c r="C40" s="18" t="s">
        <v>699</v>
      </c>
      <c r="D40" s="19" t="s">
        <v>700</v>
      </c>
      <c r="E40" s="19">
        <v>5</v>
      </c>
      <c r="F40" s="78"/>
      <c r="G40" s="37">
        <v>430</v>
      </c>
      <c r="H40" s="37">
        <f t="shared" ref="H40:H102" si="2">G40*((100+F39)/100)</f>
        <v>520.29999999999995</v>
      </c>
      <c r="I40" s="37">
        <f t="shared" si="0"/>
        <v>2150</v>
      </c>
      <c r="J40" s="37">
        <f t="shared" si="1"/>
        <v>2601.5</v>
      </c>
      <c r="K40" s="78"/>
      <c r="L40" s="78"/>
    </row>
    <row r="41" spans="1:12" s="3" customFormat="1" ht="45">
      <c r="A41" s="104" t="s">
        <v>67</v>
      </c>
      <c r="B41" s="100" t="s">
        <v>324</v>
      </c>
      <c r="C41" s="18" t="s">
        <v>499</v>
      </c>
      <c r="D41" s="19" t="s">
        <v>682</v>
      </c>
      <c r="E41" s="19">
        <v>1000</v>
      </c>
      <c r="F41" s="77">
        <v>21</v>
      </c>
      <c r="G41" s="37"/>
      <c r="H41" s="37"/>
      <c r="I41" s="37"/>
      <c r="J41" s="37"/>
      <c r="K41" s="77" t="s">
        <v>750</v>
      </c>
      <c r="L41" s="77" t="s">
        <v>726</v>
      </c>
    </row>
    <row r="42" spans="1:12" s="3" customFormat="1" ht="60.75" customHeight="1">
      <c r="A42" s="105"/>
      <c r="B42" s="101"/>
      <c r="C42" s="18" t="s">
        <v>699</v>
      </c>
      <c r="D42" s="19" t="s">
        <v>700</v>
      </c>
      <c r="E42" s="19">
        <v>10</v>
      </c>
      <c r="F42" s="78"/>
      <c r="G42" s="37">
        <v>644</v>
      </c>
      <c r="H42" s="37">
        <f t="shared" si="2"/>
        <v>779.24</v>
      </c>
      <c r="I42" s="37">
        <f t="shared" si="0"/>
        <v>6440</v>
      </c>
      <c r="J42" s="37">
        <f t="shared" si="1"/>
        <v>7792.4</v>
      </c>
      <c r="K42" s="78"/>
      <c r="L42" s="78"/>
    </row>
    <row r="43" spans="1:12" s="3" customFormat="1" ht="45">
      <c r="A43" s="104" t="s">
        <v>68</v>
      </c>
      <c r="B43" s="100" t="s">
        <v>325</v>
      </c>
      <c r="C43" s="18" t="s">
        <v>500</v>
      </c>
      <c r="D43" s="19" t="s">
        <v>682</v>
      </c>
      <c r="E43" s="19">
        <v>500</v>
      </c>
      <c r="F43" s="77">
        <v>5</v>
      </c>
      <c r="G43" s="37"/>
      <c r="H43" s="37"/>
      <c r="I43" s="37"/>
      <c r="J43" s="37"/>
      <c r="K43" s="77" t="s">
        <v>751</v>
      </c>
      <c r="L43" s="77" t="s">
        <v>737</v>
      </c>
    </row>
    <row r="44" spans="1:12" s="3" customFormat="1" ht="60.75" customHeight="1">
      <c r="A44" s="105"/>
      <c r="B44" s="101"/>
      <c r="C44" s="18" t="s">
        <v>699</v>
      </c>
      <c r="D44" s="19" t="s">
        <v>700</v>
      </c>
      <c r="E44" s="19">
        <v>5</v>
      </c>
      <c r="F44" s="78"/>
      <c r="G44" s="37">
        <v>601</v>
      </c>
      <c r="H44" s="37">
        <f t="shared" si="2"/>
        <v>631.05000000000007</v>
      </c>
      <c r="I44" s="37">
        <f t="shared" si="0"/>
        <v>3005</v>
      </c>
      <c r="J44" s="37">
        <f t="shared" si="1"/>
        <v>3155.25</v>
      </c>
      <c r="K44" s="78"/>
      <c r="L44" s="78"/>
    </row>
    <row r="45" spans="1:12" s="3" customFormat="1" ht="45">
      <c r="A45" s="104" t="s">
        <v>69</v>
      </c>
      <c r="B45" s="100" t="s">
        <v>326</v>
      </c>
      <c r="C45" s="18" t="s">
        <v>500</v>
      </c>
      <c r="D45" s="19" t="s">
        <v>682</v>
      </c>
      <c r="E45" s="19">
        <v>900</v>
      </c>
      <c r="F45" s="77">
        <v>5</v>
      </c>
      <c r="G45" s="37"/>
      <c r="H45" s="37"/>
      <c r="I45" s="37"/>
      <c r="J45" s="37"/>
      <c r="K45" s="77" t="s">
        <v>752</v>
      </c>
      <c r="L45" s="77" t="s">
        <v>737</v>
      </c>
    </row>
    <row r="46" spans="1:12" s="3" customFormat="1" ht="60.75" customHeight="1">
      <c r="A46" s="105"/>
      <c r="B46" s="101"/>
      <c r="C46" s="18" t="s">
        <v>699</v>
      </c>
      <c r="D46" s="19" t="s">
        <v>700</v>
      </c>
      <c r="E46" s="19">
        <v>9</v>
      </c>
      <c r="F46" s="78"/>
      <c r="G46" s="37">
        <v>673</v>
      </c>
      <c r="H46" s="37">
        <f t="shared" si="2"/>
        <v>706.65</v>
      </c>
      <c r="I46" s="37">
        <f t="shared" si="0"/>
        <v>6057</v>
      </c>
      <c r="J46" s="37">
        <f t="shared" si="1"/>
        <v>6359.85</v>
      </c>
      <c r="K46" s="78"/>
      <c r="L46" s="78"/>
    </row>
    <row r="47" spans="1:12" s="3" customFormat="1" ht="45">
      <c r="A47" s="104" t="s">
        <v>70</v>
      </c>
      <c r="B47" s="100" t="s">
        <v>327</v>
      </c>
      <c r="C47" s="18" t="s">
        <v>501</v>
      </c>
      <c r="D47" s="19" t="s">
        <v>682</v>
      </c>
      <c r="E47" s="19">
        <v>400</v>
      </c>
      <c r="F47" s="77">
        <v>21</v>
      </c>
      <c r="G47" s="37"/>
      <c r="H47" s="37"/>
      <c r="I47" s="37"/>
      <c r="J47" s="37"/>
      <c r="K47" s="77" t="s">
        <v>753</v>
      </c>
      <c r="L47" s="77" t="s">
        <v>726</v>
      </c>
    </row>
    <row r="48" spans="1:12" s="3" customFormat="1" ht="60.75" customHeight="1">
      <c r="A48" s="105"/>
      <c r="B48" s="101"/>
      <c r="C48" s="18" t="s">
        <v>699</v>
      </c>
      <c r="D48" s="19" t="s">
        <v>700</v>
      </c>
      <c r="E48" s="19">
        <v>4</v>
      </c>
      <c r="F48" s="78"/>
      <c r="G48" s="37">
        <v>285</v>
      </c>
      <c r="H48" s="37">
        <f t="shared" si="2"/>
        <v>344.84999999999997</v>
      </c>
      <c r="I48" s="37">
        <f t="shared" si="0"/>
        <v>1140</v>
      </c>
      <c r="J48" s="37">
        <f t="shared" si="1"/>
        <v>1379.3999999999999</v>
      </c>
      <c r="K48" s="78"/>
      <c r="L48" s="78"/>
    </row>
    <row r="49" spans="1:13" s="3" customFormat="1" ht="45">
      <c r="A49" s="104" t="s">
        <v>71</v>
      </c>
      <c r="B49" s="100" t="s">
        <v>328</v>
      </c>
      <c r="C49" s="18" t="s">
        <v>502</v>
      </c>
      <c r="D49" s="19" t="s">
        <v>682</v>
      </c>
      <c r="E49" s="19">
        <v>1000</v>
      </c>
      <c r="F49" s="77">
        <v>5</v>
      </c>
      <c r="G49" s="37"/>
      <c r="H49" s="37"/>
      <c r="I49" s="37"/>
      <c r="J49" s="37"/>
      <c r="K49" s="77" t="s">
        <v>764</v>
      </c>
      <c r="L49" s="77" t="s">
        <v>737</v>
      </c>
    </row>
    <row r="50" spans="1:13" s="3" customFormat="1" ht="60.75" customHeight="1">
      <c r="A50" s="105"/>
      <c r="B50" s="101"/>
      <c r="C50" s="18" t="s">
        <v>699</v>
      </c>
      <c r="D50" s="19" t="s">
        <v>700</v>
      </c>
      <c r="E50" s="19">
        <v>10</v>
      </c>
      <c r="F50" s="78"/>
      <c r="G50" s="37">
        <v>755</v>
      </c>
      <c r="H50" s="37">
        <f t="shared" si="2"/>
        <v>792.75</v>
      </c>
      <c r="I50" s="37">
        <f t="shared" si="0"/>
        <v>7550</v>
      </c>
      <c r="J50" s="37">
        <f t="shared" si="1"/>
        <v>7927.5</v>
      </c>
      <c r="K50" s="78"/>
      <c r="L50" s="78"/>
    </row>
    <row r="51" spans="1:13" s="3" customFormat="1" ht="45">
      <c r="A51" s="104" t="s">
        <v>72</v>
      </c>
      <c r="B51" s="100" t="s">
        <v>329</v>
      </c>
      <c r="C51" s="18" t="s">
        <v>502</v>
      </c>
      <c r="D51" s="19" t="s">
        <v>682</v>
      </c>
      <c r="E51" s="19">
        <v>2000</v>
      </c>
      <c r="F51" s="77">
        <v>5</v>
      </c>
      <c r="G51" s="37"/>
      <c r="H51" s="37"/>
      <c r="I51" s="37"/>
      <c r="J51" s="37"/>
      <c r="K51" s="77" t="s">
        <v>765</v>
      </c>
      <c r="L51" s="77" t="s">
        <v>737</v>
      </c>
    </row>
    <row r="52" spans="1:13" s="3" customFormat="1" ht="60.75" customHeight="1">
      <c r="A52" s="105"/>
      <c r="B52" s="101"/>
      <c r="C52" s="18" t="s">
        <v>699</v>
      </c>
      <c r="D52" s="19" t="s">
        <v>700</v>
      </c>
      <c r="E52" s="19">
        <v>20</v>
      </c>
      <c r="F52" s="78"/>
      <c r="G52" s="37">
        <v>726</v>
      </c>
      <c r="H52" s="37">
        <f t="shared" si="2"/>
        <v>762.30000000000007</v>
      </c>
      <c r="I52" s="37">
        <f t="shared" si="0"/>
        <v>14520</v>
      </c>
      <c r="J52" s="37">
        <f t="shared" si="1"/>
        <v>15246</v>
      </c>
      <c r="K52" s="78"/>
      <c r="L52" s="78"/>
    </row>
    <row r="53" spans="1:13" s="3" customFormat="1" ht="45">
      <c r="A53" s="104" t="s">
        <v>73</v>
      </c>
      <c r="B53" s="100" t="s">
        <v>330</v>
      </c>
      <c r="C53" s="18" t="s">
        <v>503</v>
      </c>
      <c r="D53" s="19" t="s">
        <v>682</v>
      </c>
      <c r="E53" s="19">
        <v>2000</v>
      </c>
      <c r="F53" s="77">
        <v>21</v>
      </c>
      <c r="G53" s="37"/>
      <c r="H53" s="37"/>
      <c r="I53" s="37"/>
      <c r="J53" s="37"/>
      <c r="K53" s="77" t="s">
        <v>766</v>
      </c>
      <c r="L53" s="77" t="s">
        <v>726</v>
      </c>
    </row>
    <row r="54" spans="1:13" s="3" customFormat="1" ht="60.75" customHeight="1">
      <c r="A54" s="105"/>
      <c r="B54" s="101"/>
      <c r="C54" s="18" t="s">
        <v>699</v>
      </c>
      <c r="D54" s="19" t="s">
        <v>700</v>
      </c>
      <c r="E54" s="19">
        <v>20</v>
      </c>
      <c r="F54" s="78"/>
      <c r="G54" s="37">
        <v>468</v>
      </c>
      <c r="H54" s="37">
        <f t="shared" si="2"/>
        <v>566.28</v>
      </c>
      <c r="I54" s="37">
        <f t="shared" si="0"/>
        <v>9360</v>
      </c>
      <c r="J54" s="37">
        <f t="shared" si="1"/>
        <v>11325.6</v>
      </c>
      <c r="K54" s="78"/>
      <c r="L54" s="78"/>
    </row>
    <row r="55" spans="1:13" s="3" customFormat="1" ht="45">
      <c r="A55" s="104" t="s">
        <v>206</v>
      </c>
      <c r="B55" s="100" t="s">
        <v>331</v>
      </c>
      <c r="C55" s="18" t="s">
        <v>504</v>
      </c>
      <c r="D55" s="19" t="s">
        <v>682</v>
      </c>
      <c r="E55" s="19">
        <v>1500</v>
      </c>
      <c r="F55" s="77">
        <v>5</v>
      </c>
      <c r="G55" s="37"/>
      <c r="H55" s="37"/>
      <c r="I55" s="37"/>
      <c r="J55" s="37"/>
      <c r="K55" s="77" t="s">
        <v>767</v>
      </c>
      <c r="L55" s="77" t="s">
        <v>737</v>
      </c>
    </row>
    <row r="56" spans="1:13" s="3" customFormat="1" ht="60.75" customHeight="1">
      <c r="A56" s="105"/>
      <c r="B56" s="101"/>
      <c r="C56" s="18" t="s">
        <v>699</v>
      </c>
      <c r="D56" s="19" t="s">
        <v>700</v>
      </c>
      <c r="E56" s="19">
        <v>15</v>
      </c>
      <c r="F56" s="78"/>
      <c r="G56" s="37">
        <v>576</v>
      </c>
      <c r="H56" s="37">
        <f t="shared" si="2"/>
        <v>604.80000000000007</v>
      </c>
      <c r="I56" s="37">
        <f t="shared" si="0"/>
        <v>8640</v>
      </c>
      <c r="J56" s="37">
        <f t="shared" si="1"/>
        <v>9072</v>
      </c>
      <c r="K56" s="78"/>
      <c r="L56" s="78"/>
    </row>
    <row r="57" spans="1:13" s="3" customFormat="1" ht="45">
      <c r="A57" s="104" t="s">
        <v>74</v>
      </c>
      <c r="B57" s="100" t="s">
        <v>332</v>
      </c>
      <c r="C57" s="18" t="s">
        <v>504</v>
      </c>
      <c r="D57" s="19" t="s">
        <v>682</v>
      </c>
      <c r="E57" s="19">
        <v>800</v>
      </c>
      <c r="F57" s="77">
        <v>5</v>
      </c>
      <c r="G57" s="37"/>
      <c r="H57" s="37"/>
      <c r="I57" s="37"/>
      <c r="J57" s="37"/>
      <c r="K57" s="77" t="s">
        <v>768</v>
      </c>
      <c r="L57" s="77" t="s">
        <v>737</v>
      </c>
    </row>
    <row r="58" spans="1:13" s="3" customFormat="1" ht="60.75" customHeight="1">
      <c r="A58" s="105"/>
      <c r="B58" s="101"/>
      <c r="C58" s="18" t="s">
        <v>699</v>
      </c>
      <c r="D58" s="19" t="s">
        <v>700</v>
      </c>
      <c r="E58" s="19">
        <v>8</v>
      </c>
      <c r="F58" s="78"/>
      <c r="G58" s="37">
        <v>664</v>
      </c>
      <c r="H58" s="37">
        <f t="shared" si="2"/>
        <v>697.2</v>
      </c>
      <c r="I58" s="37">
        <f t="shared" si="0"/>
        <v>5312</v>
      </c>
      <c r="J58" s="37">
        <f t="shared" si="1"/>
        <v>5577.6</v>
      </c>
      <c r="K58" s="78"/>
      <c r="L58" s="78"/>
    </row>
    <row r="59" spans="1:13" s="3" customFormat="1" ht="45">
      <c r="A59" s="104" t="s">
        <v>75</v>
      </c>
      <c r="B59" s="100" t="s">
        <v>333</v>
      </c>
      <c r="C59" s="18" t="s">
        <v>505</v>
      </c>
      <c r="D59" s="19" t="s">
        <v>682</v>
      </c>
      <c r="E59" s="19">
        <v>1500</v>
      </c>
      <c r="F59" s="77">
        <v>5</v>
      </c>
      <c r="G59" s="37"/>
      <c r="H59" s="37"/>
      <c r="I59" s="37"/>
      <c r="J59" s="37"/>
      <c r="K59" s="77" t="s">
        <v>769</v>
      </c>
      <c r="L59" s="77" t="s">
        <v>737</v>
      </c>
    </row>
    <row r="60" spans="1:13" s="3" customFormat="1" ht="60.75" customHeight="1">
      <c r="A60" s="105"/>
      <c r="B60" s="101"/>
      <c r="C60" s="18" t="s">
        <v>699</v>
      </c>
      <c r="D60" s="19" t="s">
        <v>700</v>
      </c>
      <c r="E60" s="19">
        <v>15</v>
      </c>
      <c r="F60" s="78"/>
      <c r="G60" s="37">
        <v>777</v>
      </c>
      <c r="H60" s="37">
        <f t="shared" si="2"/>
        <v>815.85</v>
      </c>
      <c r="I60" s="37">
        <f t="shared" si="0"/>
        <v>11655</v>
      </c>
      <c r="J60" s="37">
        <f t="shared" si="1"/>
        <v>12237.75</v>
      </c>
      <c r="K60" s="78"/>
      <c r="L60" s="78"/>
    </row>
    <row r="61" spans="1:13" s="3" customFormat="1" ht="45">
      <c r="A61" s="104" t="s">
        <v>76</v>
      </c>
      <c r="B61" s="100" t="s">
        <v>334</v>
      </c>
      <c r="C61" s="18" t="s">
        <v>505</v>
      </c>
      <c r="D61" s="19" t="s">
        <v>682</v>
      </c>
      <c r="E61" s="19">
        <v>1000</v>
      </c>
      <c r="F61" s="77">
        <v>21</v>
      </c>
      <c r="G61" s="37"/>
      <c r="H61" s="37"/>
      <c r="I61" s="37"/>
      <c r="J61" s="37"/>
      <c r="K61" s="77" t="s">
        <v>770</v>
      </c>
      <c r="L61" s="77" t="s">
        <v>726</v>
      </c>
    </row>
    <row r="62" spans="1:13" s="3" customFormat="1" ht="60.75" customHeight="1">
      <c r="A62" s="105"/>
      <c r="B62" s="101"/>
      <c r="C62" s="18" t="s">
        <v>699</v>
      </c>
      <c r="D62" s="19" t="s">
        <v>700</v>
      </c>
      <c r="E62" s="19">
        <v>10</v>
      </c>
      <c r="F62" s="78"/>
      <c r="G62" s="37">
        <v>793</v>
      </c>
      <c r="H62" s="37">
        <f t="shared" si="2"/>
        <v>959.53</v>
      </c>
      <c r="I62" s="37">
        <f t="shared" si="0"/>
        <v>7930</v>
      </c>
      <c r="J62" s="37">
        <f t="shared" si="1"/>
        <v>9595.2999999999993</v>
      </c>
      <c r="K62" s="78"/>
      <c r="L62" s="78"/>
    </row>
    <row r="63" spans="1:13" s="3" customFormat="1" ht="45">
      <c r="A63" s="104" t="s">
        <v>77</v>
      </c>
      <c r="B63" s="100" t="s">
        <v>335</v>
      </c>
      <c r="C63" s="18" t="s">
        <v>506</v>
      </c>
      <c r="D63" s="19" t="s">
        <v>682</v>
      </c>
      <c r="E63" s="19">
        <v>2500</v>
      </c>
      <c r="F63" s="77">
        <v>21</v>
      </c>
      <c r="G63" s="37"/>
      <c r="H63" s="37"/>
      <c r="I63" s="37"/>
      <c r="J63" s="37"/>
      <c r="K63" s="77" t="s">
        <v>771</v>
      </c>
      <c r="L63" s="77" t="s">
        <v>726</v>
      </c>
    </row>
    <row r="64" spans="1:13" s="3" customFormat="1" ht="60.75" customHeight="1">
      <c r="A64" s="105"/>
      <c r="B64" s="101"/>
      <c r="C64" s="18" t="s">
        <v>699</v>
      </c>
      <c r="D64" s="19" t="s">
        <v>700</v>
      </c>
      <c r="E64" s="19">
        <v>25</v>
      </c>
      <c r="F64" s="78"/>
      <c r="G64" s="37">
        <v>677</v>
      </c>
      <c r="H64" s="37">
        <f t="shared" si="2"/>
        <v>819.17</v>
      </c>
      <c r="I64" s="37">
        <f t="shared" si="0"/>
        <v>16925</v>
      </c>
      <c r="J64" s="37">
        <f t="shared" si="1"/>
        <v>20479.25</v>
      </c>
      <c r="K64" s="78"/>
      <c r="L64" s="78"/>
      <c r="M64" s="34"/>
    </row>
    <row r="65" spans="1:14" s="3" customFormat="1" ht="45">
      <c r="A65" s="104" t="s">
        <v>78</v>
      </c>
      <c r="B65" s="100" t="s">
        <v>336</v>
      </c>
      <c r="C65" s="18" t="s">
        <v>507</v>
      </c>
      <c r="D65" s="19" t="s">
        <v>682</v>
      </c>
      <c r="E65" s="19">
        <v>400</v>
      </c>
      <c r="F65" s="77">
        <v>5</v>
      </c>
      <c r="G65" s="37"/>
      <c r="H65" s="37"/>
      <c r="I65" s="37"/>
      <c r="J65" s="37"/>
      <c r="K65" s="77" t="s">
        <v>772</v>
      </c>
      <c r="L65" s="77" t="s">
        <v>737</v>
      </c>
    </row>
    <row r="66" spans="1:14" s="3" customFormat="1" ht="60.75" customHeight="1">
      <c r="A66" s="105"/>
      <c r="B66" s="101"/>
      <c r="C66" s="18" t="s">
        <v>699</v>
      </c>
      <c r="D66" s="19" t="s">
        <v>700</v>
      </c>
      <c r="E66" s="19">
        <v>8</v>
      </c>
      <c r="F66" s="78"/>
      <c r="G66" s="37">
        <v>511</v>
      </c>
      <c r="H66" s="37">
        <f t="shared" si="2"/>
        <v>536.55000000000007</v>
      </c>
      <c r="I66" s="37">
        <f t="shared" si="0"/>
        <v>4088</v>
      </c>
      <c r="J66" s="37">
        <f t="shared" si="1"/>
        <v>4292.4000000000005</v>
      </c>
      <c r="K66" s="78"/>
      <c r="L66" s="78"/>
    </row>
    <row r="67" spans="1:14" s="3" customFormat="1" ht="45">
      <c r="A67" s="104" t="s">
        <v>79</v>
      </c>
      <c r="B67" s="100" t="s">
        <v>336</v>
      </c>
      <c r="C67" s="18" t="s">
        <v>508</v>
      </c>
      <c r="D67" s="19" t="s">
        <v>682</v>
      </c>
      <c r="E67" s="19">
        <v>600</v>
      </c>
      <c r="F67" s="77">
        <v>21</v>
      </c>
      <c r="G67" s="37"/>
      <c r="H67" s="37"/>
      <c r="I67" s="37"/>
      <c r="J67" s="37"/>
      <c r="K67" s="77" t="s">
        <v>754</v>
      </c>
      <c r="L67" s="77" t="s">
        <v>726</v>
      </c>
    </row>
    <row r="68" spans="1:14" s="3" customFormat="1" ht="60.75" customHeight="1">
      <c r="A68" s="105"/>
      <c r="B68" s="101"/>
      <c r="C68" s="18" t="s">
        <v>699</v>
      </c>
      <c r="D68" s="19" t="s">
        <v>700</v>
      </c>
      <c r="E68" s="19">
        <v>6</v>
      </c>
      <c r="F68" s="78"/>
      <c r="G68" s="37">
        <v>285</v>
      </c>
      <c r="H68" s="37">
        <f t="shared" si="2"/>
        <v>344.84999999999997</v>
      </c>
      <c r="I68" s="37">
        <f t="shared" si="0"/>
        <v>1710</v>
      </c>
      <c r="J68" s="37">
        <f t="shared" si="1"/>
        <v>2069.1</v>
      </c>
      <c r="K68" s="78"/>
      <c r="L68" s="78"/>
    </row>
    <row r="69" spans="1:14" s="3" customFormat="1" ht="45">
      <c r="A69" s="104" t="s">
        <v>80</v>
      </c>
      <c r="B69" s="100" t="s">
        <v>337</v>
      </c>
      <c r="C69" s="18" t="s">
        <v>509</v>
      </c>
      <c r="D69" s="19" t="s">
        <v>682</v>
      </c>
      <c r="E69" s="19">
        <v>1300</v>
      </c>
      <c r="F69" s="77">
        <v>21</v>
      </c>
      <c r="G69" s="37"/>
      <c r="H69" s="37"/>
      <c r="I69" s="37"/>
      <c r="J69" s="37"/>
      <c r="K69" s="77" t="s">
        <v>780</v>
      </c>
      <c r="L69" s="77" t="s">
        <v>726</v>
      </c>
    </row>
    <row r="70" spans="1:14" s="3" customFormat="1" ht="60.75" customHeight="1">
      <c r="A70" s="105"/>
      <c r="B70" s="101"/>
      <c r="C70" s="18" t="s">
        <v>699</v>
      </c>
      <c r="D70" s="19" t="s">
        <v>700</v>
      </c>
      <c r="E70" s="19">
        <v>13</v>
      </c>
      <c r="F70" s="78"/>
      <c r="G70" s="37">
        <v>813</v>
      </c>
      <c r="H70" s="37">
        <f t="shared" si="2"/>
        <v>983.73</v>
      </c>
      <c r="I70" s="37">
        <f t="shared" si="0"/>
        <v>10569</v>
      </c>
      <c r="J70" s="37">
        <f t="shared" si="1"/>
        <v>12788.49</v>
      </c>
      <c r="K70" s="78"/>
      <c r="L70" s="78"/>
    </row>
    <row r="71" spans="1:14" s="3" customFormat="1" ht="45">
      <c r="A71" s="104" t="s">
        <v>81</v>
      </c>
      <c r="B71" s="100" t="s">
        <v>337</v>
      </c>
      <c r="C71" s="18" t="s">
        <v>510</v>
      </c>
      <c r="D71" s="19" t="s">
        <v>682</v>
      </c>
      <c r="E71" s="19">
        <v>300</v>
      </c>
      <c r="F71" s="77">
        <v>21</v>
      </c>
      <c r="G71" s="37"/>
      <c r="H71" s="37"/>
      <c r="I71" s="37"/>
      <c r="J71" s="37"/>
      <c r="K71" s="77" t="s">
        <v>781</v>
      </c>
      <c r="L71" s="77" t="s">
        <v>726</v>
      </c>
    </row>
    <row r="72" spans="1:14" s="3" customFormat="1" ht="60.75" customHeight="1">
      <c r="A72" s="105"/>
      <c r="B72" s="101"/>
      <c r="C72" s="18" t="s">
        <v>699</v>
      </c>
      <c r="D72" s="19" t="s">
        <v>700</v>
      </c>
      <c r="E72" s="19">
        <v>3</v>
      </c>
      <c r="F72" s="78"/>
      <c r="G72" s="37">
        <v>626</v>
      </c>
      <c r="H72" s="37">
        <f t="shared" si="2"/>
        <v>757.45999999999992</v>
      </c>
      <c r="I72" s="37">
        <f t="shared" si="0"/>
        <v>1878</v>
      </c>
      <c r="J72" s="37">
        <f t="shared" si="1"/>
        <v>2272.38</v>
      </c>
      <c r="K72" s="78"/>
      <c r="L72" s="78"/>
      <c r="M72" s="34"/>
    </row>
    <row r="73" spans="1:14" s="1" customFormat="1" ht="45">
      <c r="A73" s="104" t="s">
        <v>82</v>
      </c>
      <c r="B73" s="100" t="s">
        <v>338</v>
      </c>
      <c r="C73" s="23" t="s">
        <v>511</v>
      </c>
      <c r="D73" s="19" t="s">
        <v>682</v>
      </c>
      <c r="E73" s="19">
        <v>100</v>
      </c>
      <c r="F73" s="77">
        <v>21</v>
      </c>
      <c r="G73" s="37"/>
      <c r="H73" s="37"/>
      <c r="I73" s="37"/>
      <c r="J73" s="37"/>
      <c r="K73" s="77" t="s">
        <v>787</v>
      </c>
      <c r="L73" s="77" t="s">
        <v>726</v>
      </c>
      <c r="N73" s="3"/>
    </row>
    <row r="74" spans="1:14" s="3" customFormat="1" ht="60.75" customHeight="1">
      <c r="A74" s="105"/>
      <c r="B74" s="101"/>
      <c r="C74" s="18" t="s">
        <v>699</v>
      </c>
      <c r="D74" s="19" t="s">
        <v>700</v>
      </c>
      <c r="E74" s="19">
        <v>1</v>
      </c>
      <c r="F74" s="78"/>
      <c r="G74" s="37">
        <v>488</v>
      </c>
      <c r="H74" s="37">
        <f t="shared" si="2"/>
        <v>590.48</v>
      </c>
      <c r="I74" s="37">
        <f t="shared" si="0"/>
        <v>488</v>
      </c>
      <c r="J74" s="37">
        <f t="shared" si="1"/>
        <v>590.48</v>
      </c>
      <c r="K74" s="78"/>
      <c r="L74" s="78"/>
    </row>
    <row r="75" spans="1:14" s="3" customFormat="1" ht="45">
      <c r="A75" s="104" t="s">
        <v>207</v>
      </c>
      <c r="B75" s="100" t="s">
        <v>339</v>
      </c>
      <c r="C75" s="18" t="s">
        <v>512</v>
      </c>
      <c r="D75" s="19" t="s">
        <v>682</v>
      </c>
      <c r="E75" s="19">
        <v>600</v>
      </c>
      <c r="F75" s="77">
        <v>5</v>
      </c>
      <c r="G75" s="37"/>
      <c r="H75" s="37"/>
      <c r="I75" s="37"/>
      <c r="J75" s="37"/>
      <c r="K75" s="77" t="s">
        <v>788</v>
      </c>
      <c r="L75" s="77" t="s">
        <v>737</v>
      </c>
    </row>
    <row r="76" spans="1:14" s="3" customFormat="1" ht="60.75" customHeight="1">
      <c r="A76" s="105"/>
      <c r="B76" s="101"/>
      <c r="C76" s="18" t="s">
        <v>699</v>
      </c>
      <c r="D76" s="19" t="s">
        <v>700</v>
      </c>
      <c r="E76" s="19">
        <v>6</v>
      </c>
      <c r="F76" s="78"/>
      <c r="G76" s="37">
        <v>664</v>
      </c>
      <c r="H76" s="37">
        <f t="shared" si="2"/>
        <v>697.2</v>
      </c>
      <c r="I76" s="37">
        <f t="shared" si="0"/>
        <v>3984</v>
      </c>
      <c r="J76" s="37">
        <f t="shared" si="1"/>
        <v>4183.2</v>
      </c>
      <c r="K76" s="78"/>
      <c r="L76" s="78"/>
    </row>
    <row r="77" spans="1:14" s="3" customFormat="1" ht="45">
      <c r="A77" s="104" t="s">
        <v>83</v>
      </c>
      <c r="B77" s="100" t="s">
        <v>340</v>
      </c>
      <c r="C77" s="18" t="s">
        <v>513</v>
      </c>
      <c r="D77" s="19" t="s">
        <v>682</v>
      </c>
      <c r="E77" s="19">
        <v>1800</v>
      </c>
      <c r="F77" s="77">
        <v>5</v>
      </c>
      <c r="G77" s="37"/>
      <c r="H77" s="37"/>
      <c r="I77" s="37"/>
      <c r="J77" s="37"/>
      <c r="K77" s="77" t="s">
        <v>789</v>
      </c>
      <c r="L77" s="77" t="s">
        <v>737</v>
      </c>
    </row>
    <row r="78" spans="1:14" s="3" customFormat="1" ht="60.75" customHeight="1">
      <c r="A78" s="105"/>
      <c r="B78" s="101"/>
      <c r="C78" s="18" t="s">
        <v>699</v>
      </c>
      <c r="D78" s="19" t="s">
        <v>700</v>
      </c>
      <c r="E78" s="19">
        <v>18</v>
      </c>
      <c r="F78" s="78"/>
      <c r="G78" s="37">
        <v>777</v>
      </c>
      <c r="H78" s="37">
        <f t="shared" si="2"/>
        <v>815.85</v>
      </c>
      <c r="I78" s="37">
        <f t="shared" si="0"/>
        <v>13986</v>
      </c>
      <c r="J78" s="37">
        <f t="shared" si="1"/>
        <v>14685.300000000001</v>
      </c>
      <c r="K78" s="78"/>
      <c r="L78" s="78"/>
    </row>
    <row r="79" spans="1:14" s="3" customFormat="1" ht="45">
      <c r="A79" s="104" t="s">
        <v>84</v>
      </c>
      <c r="B79" s="100" t="s">
        <v>341</v>
      </c>
      <c r="C79" s="18" t="s">
        <v>513</v>
      </c>
      <c r="D79" s="19" t="s">
        <v>682</v>
      </c>
      <c r="E79" s="19">
        <v>3000</v>
      </c>
      <c r="F79" s="77">
        <v>5</v>
      </c>
      <c r="G79" s="37"/>
      <c r="H79" s="37"/>
      <c r="I79" s="37"/>
      <c r="J79" s="37"/>
      <c r="K79" s="77" t="s">
        <v>790</v>
      </c>
      <c r="L79" s="77" t="s">
        <v>737</v>
      </c>
    </row>
    <row r="80" spans="1:14" s="3" customFormat="1" ht="60.75" customHeight="1">
      <c r="A80" s="105"/>
      <c r="B80" s="101"/>
      <c r="C80" s="18" t="s">
        <v>699</v>
      </c>
      <c r="D80" s="19" t="s">
        <v>700</v>
      </c>
      <c r="E80" s="19">
        <v>30</v>
      </c>
      <c r="F80" s="78"/>
      <c r="G80" s="37">
        <v>912</v>
      </c>
      <c r="H80" s="37">
        <f t="shared" si="2"/>
        <v>957.6</v>
      </c>
      <c r="I80" s="37">
        <f t="shared" si="0"/>
        <v>27360</v>
      </c>
      <c r="J80" s="37">
        <f t="shared" si="1"/>
        <v>28728</v>
      </c>
      <c r="K80" s="78"/>
      <c r="L80" s="78"/>
    </row>
    <row r="81" spans="1:12" s="3" customFormat="1" ht="45">
      <c r="A81" s="104" t="s">
        <v>85</v>
      </c>
      <c r="B81" s="100" t="s">
        <v>342</v>
      </c>
      <c r="C81" s="18" t="s">
        <v>514</v>
      </c>
      <c r="D81" s="19" t="s">
        <v>682</v>
      </c>
      <c r="E81" s="19">
        <v>500</v>
      </c>
      <c r="F81" s="77">
        <v>21</v>
      </c>
      <c r="G81" s="37"/>
      <c r="H81" s="37"/>
      <c r="I81" s="37"/>
      <c r="J81" s="37"/>
      <c r="K81" s="77" t="s">
        <v>791</v>
      </c>
      <c r="L81" s="77" t="s">
        <v>726</v>
      </c>
    </row>
    <row r="82" spans="1:12" s="3" customFormat="1" ht="60.75" customHeight="1">
      <c r="A82" s="105"/>
      <c r="B82" s="101"/>
      <c r="C82" s="18" t="s">
        <v>699</v>
      </c>
      <c r="D82" s="19" t="s">
        <v>700</v>
      </c>
      <c r="E82" s="19">
        <v>10</v>
      </c>
      <c r="F82" s="78"/>
      <c r="G82" s="37">
        <v>413</v>
      </c>
      <c r="H82" s="37">
        <f t="shared" si="2"/>
        <v>499.72999999999996</v>
      </c>
      <c r="I82" s="37">
        <f t="shared" si="0"/>
        <v>4130</v>
      </c>
      <c r="J82" s="37">
        <f t="shared" si="1"/>
        <v>4997.3</v>
      </c>
      <c r="K82" s="78"/>
      <c r="L82" s="78"/>
    </row>
    <row r="83" spans="1:12" s="3" customFormat="1" ht="45">
      <c r="A83" s="104" t="s">
        <v>86</v>
      </c>
      <c r="B83" s="100" t="s">
        <v>343</v>
      </c>
      <c r="C83" s="18" t="s">
        <v>515</v>
      </c>
      <c r="D83" s="19" t="s">
        <v>682</v>
      </c>
      <c r="E83" s="19">
        <v>1200</v>
      </c>
      <c r="F83" s="77">
        <v>21</v>
      </c>
      <c r="G83" s="37"/>
      <c r="H83" s="37"/>
      <c r="I83" s="37"/>
      <c r="J83" s="37"/>
      <c r="K83" s="77" t="s">
        <v>755</v>
      </c>
      <c r="L83" s="77" t="s">
        <v>726</v>
      </c>
    </row>
    <row r="84" spans="1:12" s="3" customFormat="1" ht="60.75" customHeight="1">
      <c r="A84" s="105"/>
      <c r="B84" s="101"/>
      <c r="C84" s="18" t="s">
        <v>699</v>
      </c>
      <c r="D84" s="19" t="s">
        <v>700</v>
      </c>
      <c r="E84" s="19">
        <v>12</v>
      </c>
      <c r="F84" s="78"/>
      <c r="G84" s="37">
        <v>233</v>
      </c>
      <c r="H84" s="37">
        <f t="shared" si="2"/>
        <v>281.93</v>
      </c>
      <c r="I84" s="37">
        <f t="shared" ref="I84:I146" si="3">G84*E84</f>
        <v>2796</v>
      </c>
      <c r="J84" s="37">
        <f t="shared" ref="J84:J146" si="4">I84*((100+F83)/100)</f>
        <v>3383.16</v>
      </c>
      <c r="K84" s="78"/>
      <c r="L84" s="78"/>
    </row>
    <row r="85" spans="1:12" s="3" customFormat="1" ht="45">
      <c r="A85" s="104" t="s">
        <v>87</v>
      </c>
      <c r="B85" s="100" t="s">
        <v>343</v>
      </c>
      <c r="C85" s="18" t="s">
        <v>516</v>
      </c>
      <c r="D85" s="19" t="s">
        <v>682</v>
      </c>
      <c r="E85" s="19">
        <v>100</v>
      </c>
      <c r="F85" s="77">
        <v>21</v>
      </c>
      <c r="G85" s="37"/>
      <c r="H85" s="37"/>
      <c r="I85" s="37"/>
      <c r="J85" s="37"/>
      <c r="K85" s="77" t="s">
        <v>792</v>
      </c>
      <c r="L85" s="77" t="s">
        <v>726</v>
      </c>
    </row>
    <row r="86" spans="1:12" s="3" customFormat="1" ht="60.75" customHeight="1">
      <c r="A86" s="105"/>
      <c r="B86" s="101"/>
      <c r="C86" s="18" t="s">
        <v>699</v>
      </c>
      <c r="D86" s="19" t="s">
        <v>700</v>
      </c>
      <c r="E86" s="19">
        <v>1</v>
      </c>
      <c r="F86" s="78"/>
      <c r="G86" s="37">
        <v>591</v>
      </c>
      <c r="H86" s="37">
        <f t="shared" si="2"/>
        <v>715.11</v>
      </c>
      <c r="I86" s="37">
        <f t="shared" si="3"/>
        <v>591</v>
      </c>
      <c r="J86" s="37">
        <f t="shared" si="4"/>
        <v>715.11</v>
      </c>
      <c r="K86" s="78"/>
      <c r="L86" s="78"/>
    </row>
    <row r="87" spans="1:12" s="3" customFormat="1" ht="45">
      <c r="A87" s="104" t="s">
        <v>88</v>
      </c>
      <c r="B87" s="100" t="s">
        <v>344</v>
      </c>
      <c r="C87" s="18" t="s">
        <v>517</v>
      </c>
      <c r="D87" s="19" t="s">
        <v>682</v>
      </c>
      <c r="E87" s="19">
        <v>600</v>
      </c>
      <c r="F87" s="77">
        <v>5</v>
      </c>
      <c r="G87" s="37"/>
      <c r="H87" s="37"/>
      <c r="I87" s="37"/>
      <c r="J87" s="37"/>
      <c r="K87" s="77" t="s">
        <v>793</v>
      </c>
      <c r="L87" s="77" t="s">
        <v>737</v>
      </c>
    </row>
    <row r="88" spans="1:12" s="3" customFormat="1" ht="60.75" customHeight="1">
      <c r="A88" s="105"/>
      <c r="B88" s="101"/>
      <c r="C88" s="18" t="s">
        <v>699</v>
      </c>
      <c r="D88" s="19" t="s">
        <v>700</v>
      </c>
      <c r="E88" s="19">
        <v>12</v>
      </c>
      <c r="F88" s="78"/>
      <c r="G88" s="37">
        <v>511</v>
      </c>
      <c r="H88" s="37">
        <f t="shared" si="2"/>
        <v>536.55000000000007</v>
      </c>
      <c r="I88" s="37">
        <f t="shared" si="3"/>
        <v>6132</v>
      </c>
      <c r="J88" s="37">
        <f t="shared" si="4"/>
        <v>6438.6</v>
      </c>
      <c r="K88" s="78"/>
      <c r="L88" s="78"/>
    </row>
    <row r="89" spans="1:12" s="3" customFormat="1" ht="45">
      <c r="A89" s="104" t="s">
        <v>89</v>
      </c>
      <c r="B89" s="100" t="s">
        <v>345</v>
      </c>
      <c r="C89" s="18" t="s">
        <v>518</v>
      </c>
      <c r="D89" s="19" t="s">
        <v>682</v>
      </c>
      <c r="E89" s="19">
        <v>300</v>
      </c>
      <c r="F89" s="77">
        <v>5</v>
      </c>
      <c r="G89" s="37"/>
      <c r="H89" s="37"/>
      <c r="I89" s="37"/>
      <c r="J89" s="37"/>
      <c r="K89" s="77" t="s">
        <v>794</v>
      </c>
      <c r="L89" s="77" t="s">
        <v>737</v>
      </c>
    </row>
    <row r="90" spans="1:12" s="3" customFormat="1" ht="60.75" customHeight="1">
      <c r="A90" s="105"/>
      <c r="B90" s="101"/>
      <c r="C90" s="18" t="s">
        <v>699</v>
      </c>
      <c r="D90" s="19" t="s">
        <v>700</v>
      </c>
      <c r="E90" s="19">
        <v>3</v>
      </c>
      <c r="F90" s="78"/>
      <c r="G90" s="37">
        <v>755</v>
      </c>
      <c r="H90" s="37">
        <f t="shared" si="2"/>
        <v>792.75</v>
      </c>
      <c r="I90" s="37">
        <f t="shared" si="3"/>
        <v>2265</v>
      </c>
      <c r="J90" s="37">
        <f t="shared" si="4"/>
        <v>2378.25</v>
      </c>
      <c r="K90" s="78"/>
      <c r="L90" s="78"/>
    </row>
    <row r="91" spans="1:12" s="3" customFormat="1" ht="45">
      <c r="A91" s="104" t="s">
        <v>90</v>
      </c>
      <c r="B91" s="100" t="s">
        <v>346</v>
      </c>
      <c r="C91" s="18" t="s">
        <v>518</v>
      </c>
      <c r="D91" s="19" t="s">
        <v>682</v>
      </c>
      <c r="E91" s="19">
        <v>1500</v>
      </c>
      <c r="F91" s="77">
        <v>5</v>
      </c>
      <c r="G91" s="37"/>
      <c r="H91" s="37"/>
      <c r="I91" s="37"/>
      <c r="J91" s="37"/>
      <c r="K91" s="77" t="s">
        <v>795</v>
      </c>
      <c r="L91" s="77" t="s">
        <v>737</v>
      </c>
    </row>
    <row r="92" spans="1:12" s="3" customFormat="1" ht="60.75" customHeight="1">
      <c r="A92" s="105"/>
      <c r="B92" s="101"/>
      <c r="C92" s="18" t="s">
        <v>699</v>
      </c>
      <c r="D92" s="19" t="s">
        <v>700</v>
      </c>
      <c r="E92" s="19">
        <v>15</v>
      </c>
      <c r="F92" s="78"/>
      <c r="G92" s="37">
        <v>809</v>
      </c>
      <c r="H92" s="37">
        <f t="shared" si="2"/>
        <v>849.45</v>
      </c>
      <c r="I92" s="37">
        <f t="shared" si="3"/>
        <v>12135</v>
      </c>
      <c r="J92" s="37">
        <f t="shared" si="4"/>
        <v>12741.75</v>
      </c>
      <c r="K92" s="78"/>
      <c r="L92" s="78"/>
    </row>
    <row r="93" spans="1:12" s="3" customFormat="1" ht="45">
      <c r="A93" s="104" t="s">
        <v>91</v>
      </c>
      <c r="B93" s="100" t="s">
        <v>347</v>
      </c>
      <c r="C93" s="18" t="s">
        <v>519</v>
      </c>
      <c r="D93" s="19" t="s">
        <v>682</v>
      </c>
      <c r="E93" s="19">
        <v>1200</v>
      </c>
      <c r="F93" s="77">
        <v>21</v>
      </c>
      <c r="G93" s="37"/>
      <c r="H93" s="37"/>
      <c r="I93" s="37"/>
      <c r="J93" s="37"/>
      <c r="K93" s="77" t="s">
        <v>796</v>
      </c>
      <c r="L93" s="77" t="s">
        <v>726</v>
      </c>
    </row>
    <row r="94" spans="1:12" s="3" customFormat="1" ht="60.75" customHeight="1">
      <c r="A94" s="105"/>
      <c r="B94" s="101"/>
      <c r="C94" s="18" t="s">
        <v>699</v>
      </c>
      <c r="D94" s="19" t="s">
        <v>700</v>
      </c>
      <c r="E94" s="19">
        <v>12</v>
      </c>
      <c r="F94" s="78"/>
      <c r="G94" s="37">
        <v>385</v>
      </c>
      <c r="H94" s="37">
        <f t="shared" si="2"/>
        <v>465.84999999999997</v>
      </c>
      <c r="I94" s="37">
        <f t="shared" si="3"/>
        <v>4620</v>
      </c>
      <c r="J94" s="37">
        <f t="shared" si="4"/>
        <v>5590.2</v>
      </c>
      <c r="K94" s="78"/>
      <c r="L94" s="78"/>
    </row>
    <row r="95" spans="1:12" s="3" customFormat="1" ht="45">
      <c r="A95" s="104" t="s">
        <v>208</v>
      </c>
      <c r="B95" s="100" t="s">
        <v>347</v>
      </c>
      <c r="C95" s="18" t="s">
        <v>520</v>
      </c>
      <c r="D95" s="19" t="s">
        <v>682</v>
      </c>
      <c r="E95" s="19">
        <v>800</v>
      </c>
      <c r="F95" s="77">
        <v>21</v>
      </c>
      <c r="G95" s="37"/>
      <c r="H95" s="37"/>
      <c r="I95" s="37"/>
      <c r="J95" s="37"/>
      <c r="K95" s="77" t="s">
        <v>756</v>
      </c>
      <c r="L95" s="77" t="s">
        <v>726</v>
      </c>
    </row>
    <row r="96" spans="1:12" s="3" customFormat="1" ht="60.75" customHeight="1">
      <c r="A96" s="105"/>
      <c r="B96" s="101"/>
      <c r="C96" s="18" t="s">
        <v>699</v>
      </c>
      <c r="D96" s="19" t="s">
        <v>700</v>
      </c>
      <c r="E96" s="19">
        <v>8</v>
      </c>
      <c r="F96" s="78"/>
      <c r="G96" s="37">
        <v>285</v>
      </c>
      <c r="H96" s="37">
        <f t="shared" si="2"/>
        <v>344.84999999999997</v>
      </c>
      <c r="I96" s="37">
        <f t="shared" si="3"/>
        <v>2280</v>
      </c>
      <c r="J96" s="37">
        <f t="shared" si="4"/>
        <v>2758.7999999999997</v>
      </c>
      <c r="K96" s="78"/>
      <c r="L96" s="78"/>
    </row>
    <row r="97" spans="1:14" s="3" customFormat="1" ht="45">
      <c r="A97" s="104" t="s">
        <v>92</v>
      </c>
      <c r="B97" s="100" t="s">
        <v>348</v>
      </c>
      <c r="C97" s="18" t="s">
        <v>521</v>
      </c>
      <c r="D97" s="19" t="s">
        <v>682</v>
      </c>
      <c r="E97" s="19">
        <v>2500</v>
      </c>
      <c r="F97" s="77">
        <v>21</v>
      </c>
      <c r="G97" s="37"/>
      <c r="H97" s="37"/>
      <c r="I97" s="37"/>
      <c r="J97" s="37"/>
      <c r="K97" s="77" t="s">
        <v>797</v>
      </c>
      <c r="L97" s="77" t="s">
        <v>726</v>
      </c>
    </row>
    <row r="98" spans="1:14" s="3" customFormat="1" ht="60.75" customHeight="1">
      <c r="A98" s="105"/>
      <c r="B98" s="101"/>
      <c r="C98" s="18" t="s">
        <v>699</v>
      </c>
      <c r="D98" s="19" t="s">
        <v>700</v>
      </c>
      <c r="E98" s="19">
        <v>25</v>
      </c>
      <c r="F98" s="78"/>
      <c r="G98" s="37">
        <v>554</v>
      </c>
      <c r="H98" s="37">
        <f t="shared" si="2"/>
        <v>670.34</v>
      </c>
      <c r="I98" s="37">
        <f t="shared" si="3"/>
        <v>13850</v>
      </c>
      <c r="J98" s="37">
        <f t="shared" si="4"/>
        <v>16758.5</v>
      </c>
      <c r="K98" s="78"/>
      <c r="L98" s="78"/>
    </row>
    <row r="99" spans="1:14" s="3" customFormat="1" ht="45">
      <c r="A99" s="104" t="s">
        <v>93</v>
      </c>
      <c r="B99" s="100" t="s">
        <v>349</v>
      </c>
      <c r="C99" s="18" t="s">
        <v>522</v>
      </c>
      <c r="D99" s="19" t="s">
        <v>682</v>
      </c>
      <c r="E99" s="19">
        <v>2000</v>
      </c>
      <c r="F99" s="77">
        <v>21</v>
      </c>
      <c r="G99" s="37"/>
      <c r="H99" s="37"/>
      <c r="I99" s="37"/>
      <c r="J99" s="37"/>
      <c r="K99" s="77" t="s">
        <v>798</v>
      </c>
      <c r="L99" s="77" t="s">
        <v>737</v>
      </c>
    </row>
    <row r="100" spans="1:14" s="3" customFormat="1" ht="60.75" customHeight="1">
      <c r="A100" s="105"/>
      <c r="B100" s="101"/>
      <c r="C100" s="18" t="s">
        <v>699</v>
      </c>
      <c r="D100" s="19" t="s">
        <v>700</v>
      </c>
      <c r="E100" s="19">
        <v>20</v>
      </c>
      <c r="F100" s="78"/>
      <c r="G100" s="37">
        <v>755</v>
      </c>
      <c r="H100" s="37">
        <f t="shared" si="2"/>
        <v>913.55</v>
      </c>
      <c r="I100" s="37">
        <f t="shared" si="3"/>
        <v>15100</v>
      </c>
      <c r="J100" s="37">
        <f t="shared" si="4"/>
        <v>18271</v>
      </c>
      <c r="K100" s="78"/>
      <c r="L100" s="78"/>
    </row>
    <row r="101" spans="1:14" s="3" customFormat="1" ht="45">
      <c r="A101" s="104" t="s">
        <v>94</v>
      </c>
      <c r="B101" s="100" t="s">
        <v>350</v>
      </c>
      <c r="C101" s="18" t="s">
        <v>523</v>
      </c>
      <c r="D101" s="19" t="s">
        <v>682</v>
      </c>
      <c r="E101" s="19">
        <v>750</v>
      </c>
      <c r="F101" s="77">
        <v>21</v>
      </c>
      <c r="G101" s="37"/>
      <c r="H101" s="37"/>
      <c r="I101" s="37"/>
      <c r="J101" s="37"/>
      <c r="K101" s="77" t="s">
        <v>799</v>
      </c>
      <c r="L101" s="77" t="s">
        <v>726</v>
      </c>
    </row>
    <row r="102" spans="1:14" s="3" customFormat="1" ht="60.75" customHeight="1">
      <c r="A102" s="105"/>
      <c r="B102" s="101"/>
      <c r="C102" s="18" t="s">
        <v>699</v>
      </c>
      <c r="D102" s="19" t="s">
        <v>700</v>
      </c>
      <c r="E102" s="19">
        <v>15</v>
      </c>
      <c r="F102" s="78"/>
      <c r="G102" s="37">
        <v>334</v>
      </c>
      <c r="H102" s="37">
        <f t="shared" si="2"/>
        <v>404.14</v>
      </c>
      <c r="I102" s="37">
        <f t="shared" si="3"/>
        <v>5010</v>
      </c>
      <c r="J102" s="37">
        <f t="shared" si="4"/>
        <v>6062.0999999999995</v>
      </c>
      <c r="K102" s="78"/>
      <c r="L102" s="78"/>
    </row>
    <row r="103" spans="1:14" s="3" customFormat="1" ht="45">
      <c r="A103" s="104" t="s">
        <v>702</v>
      </c>
      <c r="B103" s="100" t="s">
        <v>351</v>
      </c>
      <c r="C103" s="18" t="s">
        <v>524</v>
      </c>
      <c r="D103" s="19" t="s">
        <v>682</v>
      </c>
      <c r="E103" s="19">
        <v>3000</v>
      </c>
      <c r="F103" s="77">
        <v>5</v>
      </c>
      <c r="G103" s="37"/>
      <c r="H103" s="37"/>
      <c r="I103" s="37"/>
      <c r="J103" s="37"/>
      <c r="K103" s="77" t="s">
        <v>800</v>
      </c>
      <c r="L103" s="77" t="s">
        <v>737</v>
      </c>
    </row>
    <row r="104" spans="1:14" s="3" customFormat="1" ht="60.75" customHeight="1">
      <c r="A104" s="105"/>
      <c r="B104" s="101"/>
      <c r="C104" s="18" t="s">
        <v>699</v>
      </c>
      <c r="D104" s="19" t="s">
        <v>700</v>
      </c>
      <c r="E104" s="19">
        <v>30</v>
      </c>
      <c r="F104" s="78"/>
      <c r="G104" s="37">
        <v>741</v>
      </c>
      <c r="H104" s="37">
        <f t="shared" ref="H104:H166" si="5">G104*((100+F103)/100)</f>
        <v>778.05000000000007</v>
      </c>
      <c r="I104" s="37">
        <f t="shared" si="3"/>
        <v>22230</v>
      </c>
      <c r="J104" s="37">
        <f t="shared" si="4"/>
        <v>23341.5</v>
      </c>
      <c r="K104" s="78"/>
      <c r="L104" s="78"/>
    </row>
    <row r="105" spans="1:14" s="3" customFormat="1" ht="45">
      <c r="A105" s="104" t="s">
        <v>95</v>
      </c>
      <c r="B105" s="100" t="s">
        <v>352</v>
      </c>
      <c r="C105" s="18" t="s">
        <v>525</v>
      </c>
      <c r="D105" s="19" t="s">
        <v>682</v>
      </c>
      <c r="E105" s="19">
        <v>1000</v>
      </c>
      <c r="F105" s="77">
        <v>21</v>
      </c>
      <c r="G105" s="37"/>
      <c r="H105" s="37"/>
      <c r="I105" s="37"/>
      <c r="J105" s="37"/>
      <c r="K105" s="77" t="s">
        <v>757</v>
      </c>
      <c r="L105" s="77" t="s">
        <v>726</v>
      </c>
    </row>
    <row r="106" spans="1:14" s="3" customFormat="1" ht="60.75" customHeight="1">
      <c r="A106" s="105"/>
      <c r="B106" s="101"/>
      <c r="C106" s="18" t="s">
        <v>699</v>
      </c>
      <c r="D106" s="19" t="s">
        <v>700</v>
      </c>
      <c r="E106" s="19">
        <v>10</v>
      </c>
      <c r="F106" s="78"/>
      <c r="G106" s="37">
        <v>285</v>
      </c>
      <c r="H106" s="37">
        <f t="shared" si="5"/>
        <v>344.84999999999997</v>
      </c>
      <c r="I106" s="37">
        <f t="shared" si="3"/>
        <v>2850</v>
      </c>
      <c r="J106" s="37">
        <f t="shared" si="4"/>
        <v>3448.5</v>
      </c>
      <c r="K106" s="78"/>
      <c r="L106" s="78"/>
    </row>
    <row r="107" spans="1:14" s="3" customFormat="1" ht="45">
      <c r="A107" s="104" t="s">
        <v>96</v>
      </c>
      <c r="B107" s="100" t="s">
        <v>353</v>
      </c>
      <c r="C107" s="18" t="s">
        <v>526</v>
      </c>
      <c r="D107" s="19" t="s">
        <v>682</v>
      </c>
      <c r="E107" s="19">
        <v>3000</v>
      </c>
      <c r="F107" s="77">
        <v>21</v>
      </c>
      <c r="G107" s="37"/>
      <c r="H107" s="37"/>
      <c r="I107" s="37"/>
      <c r="J107" s="37"/>
      <c r="K107" s="77" t="s">
        <v>801</v>
      </c>
      <c r="L107" s="77" t="s">
        <v>737</v>
      </c>
    </row>
    <row r="108" spans="1:14" s="3" customFormat="1" ht="60.75" customHeight="1">
      <c r="A108" s="105"/>
      <c r="B108" s="101"/>
      <c r="C108" s="18" t="s">
        <v>699</v>
      </c>
      <c r="D108" s="19" t="s">
        <v>700</v>
      </c>
      <c r="E108" s="19">
        <v>30</v>
      </c>
      <c r="F108" s="78"/>
      <c r="G108" s="37">
        <v>815</v>
      </c>
      <c r="H108" s="37">
        <f t="shared" si="5"/>
        <v>986.15</v>
      </c>
      <c r="I108" s="37">
        <f t="shared" si="3"/>
        <v>24450</v>
      </c>
      <c r="J108" s="37">
        <f t="shared" si="4"/>
        <v>29584.5</v>
      </c>
      <c r="K108" s="78"/>
      <c r="L108" s="78"/>
    </row>
    <row r="109" spans="1:14" s="3" customFormat="1" ht="47.85" customHeight="1">
      <c r="A109" s="104" t="s">
        <v>97</v>
      </c>
      <c r="B109" s="106" t="s">
        <v>354</v>
      </c>
      <c r="C109" s="18" t="s">
        <v>527</v>
      </c>
      <c r="D109" s="19" t="s">
        <v>682</v>
      </c>
      <c r="E109" s="19">
        <v>350</v>
      </c>
      <c r="F109" s="77">
        <v>21</v>
      </c>
      <c r="G109" s="37"/>
      <c r="H109" s="37"/>
      <c r="I109" s="37"/>
      <c r="J109" s="37"/>
      <c r="K109" s="77" t="s">
        <v>782</v>
      </c>
      <c r="L109" s="77" t="s">
        <v>726</v>
      </c>
    </row>
    <row r="110" spans="1:14" s="3" customFormat="1" ht="60.75" customHeight="1">
      <c r="A110" s="105"/>
      <c r="B110" s="107"/>
      <c r="C110" s="18" t="s">
        <v>699</v>
      </c>
      <c r="D110" s="19" t="s">
        <v>700</v>
      </c>
      <c r="E110" s="19">
        <v>14</v>
      </c>
      <c r="F110" s="78"/>
      <c r="G110" s="37">
        <v>360</v>
      </c>
      <c r="H110" s="37">
        <f t="shared" si="5"/>
        <v>435.59999999999997</v>
      </c>
      <c r="I110" s="37">
        <f t="shared" si="3"/>
        <v>5040</v>
      </c>
      <c r="J110" s="37">
        <f t="shared" si="4"/>
        <v>6098.4</v>
      </c>
      <c r="K110" s="78"/>
      <c r="L110" s="78"/>
      <c r="M110" s="34"/>
    </row>
    <row r="111" spans="1:14" s="12" customFormat="1" ht="45">
      <c r="A111" s="104" t="s">
        <v>98</v>
      </c>
      <c r="B111" s="106" t="s">
        <v>355</v>
      </c>
      <c r="C111" s="18" t="s">
        <v>528</v>
      </c>
      <c r="D111" s="19" t="s">
        <v>682</v>
      </c>
      <c r="E111" s="19">
        <v>300</v>
      </c>
      <c r="F111" s="77">
        <v>21</v>
      </c>
      <c r="G111" s="37"/>
      <c r="H111" s="37"/>
      <c r="I111" s="37"/>
      <c r="J111" s="37"/>
      <c r="K111" s="77" t="s">
        <v>802</v>
      </c>
      <c r="L111" s="77" t="s">
        <v>726</v>
      </c>
      <c r="N111" s="3"/>
    </row>
    <row r="112" spans="1:14" s="3" customFormat="1" ht="60.75" customHeight="1">
      <c r="A112" s="105"/>
      <c r="B112" s="107"/>
      <c r="C112" s="18" t="s">
        <v>699</v>
      </c>
      <c r="D112" s="19" t="s">
        <v>700</v>
      </c>
      <c r="E112" s="19">
        <v>3</v>
      </c>
      <c r="F112" s="78"/>
      <c r="G112" s="37">
        <v>536</v>
      </c>
      <c r="H112" s="37">
        <f t="shared" si="5"/>
        <v>648.55999999999995</v>
      </c>
      <c r="I112" s="37">
        <f t="shared" si="3"/>
        <v>1608</v>
      </c>
      <c r="J112" s="37">
        <f t="shared" si="4"/>
        <v>1945.6799999999998</v>
      </c>
      <c r="K112" s="78"/>
      <c r="L112" s="78"/>
    </row>
    <row r="113" spans="1:14" s="12" customFormat="1" ht="32.450000000000003" customHeight="1">
      <c r="A113" s="104" t="s">
        <v>99</v>
      </c>
      <c r="B113" s="106" t="s">
        <v>356</v>
      </c>
      <c r="C113" s="18" t="s">
        <v>37</v>
      </c>
      <c r="D113" s="19" t="s">
        <v>683</v>
      </c>
      <c r="E113" s="19">
        <v>900</v>
      </c>
      <c r="F113" s="77">
        <v>21</v>
      </c>
      <c r="G113" s="37"/>
      <c r="H113" s="37"/>
      <c r="I113" s="37"/>
      <c r="J113" s="37"/>
      <c r="K113" s="77" t="s">
        <v>803</v>
      </c>
      <c r="L113" s="77" t="s">
        <v>726</v>
      </c>
      <c r="N113" s="3"/>
    </row>
    <row r="114" spans="1:14" s="3" customFormat="1" ht="60.75" customHeight="1">
      <c r="A114" s="105"/>
      <c r="B114" s="107"/>
      <c r="C114" s="18" t="s">
        <v>699</v>
      </c>
      <c r="D114" s="19" t="s">
        <v>700</v>
      </c>
      <c r="E114" s="19">
        <v>18</v>
      </c>
      <c r="F114" s="78"/>
      <c r="G114" s="37">
        <v>468</v>
      </c>
      <c r="H114" s="37">
        <f t="shared" si="5"/>
        <v>566.28</v>
      </c>
      <c r="I114" s="37">
        <f t="shared" si="3"/>
        <v>8424</v>
      </c>
      <c r="J114" s="37">
        <f t="shared" si="4"/>
        <v>10193.039999999999</v>
      </c>
      <c r="K114" s="78"/>
      <c r="L114" s="78"/>
    </row>
    <row r="115" spans="1:14" s="3" customFormat="1" ht="45">
      <c r="A115" s="104" t="s">
        <v>209</v>
      </c>
      <c r="B115" s="100" t="s">
        <v>357</v>
      </c>
      <c r="C115" s="18" t="s">
        <v>529</v>
      </c>
      <c r="D115" s="19" t="s">
        <v>682</v>
      </c>
      <c r="E115" s="19">
        <v>2000</v>
      </c>
      <c r="F115" s="77">
        <v>21</v>
      </c>
      <c r="G115" s="37"/>
      <c r="H115" s="37"/>
      <c r="I115" s="37"/>
      <c r="J115" s="37"/>
      <c r="K115" s="77" t="s">
        <v>804</v>
      </c>
      <c r="L115" s="77" t="s">
        <v>737</v>
      </c>
    </row>
    <row r="116" spans="1:14" s="3" customFormat="1" ht="60.75" customHeight="1">
      <c r="A116" s="105"/>
      <c r="B116" s="101"/>
      <c r="C116" s="18" t="s">
        <v>699</v>
      </c>
      <c r="D116" s="19" t="s">
        <v>700</v>
      </c>
      <c r="E116" s="19">
        <v>20</v>
      </c>
      <c r="F116" s="78"/>
      <c r="G116" s="37">
        <v>653</v>
      </c>
      <c r="H116" s="37">
        <f t="shared" si="5"/>
        <v>790.13</v>
      </c>
      <c r="I116" s="37">
        <f t="shared" si="3"/>
        <v>13060</v>
      </c>
      <c r="J116" s="37">
        <f t="shared" si="4"/>
        <v>15802.6</v>
      </c>
      <c r="K116" s="78"/>
      <c r="L116" s="78"/>
    </row>
    <row r="117" spans="1:14" s="3" customFormat="1" ht="45">
      <c r="A117" s="104" t="s">
        <v>100</v>
      </c>
      <c r="B117" s="106" t="s">
        <v>358</v>
      </c>
      <c r="C117" s="18" t="s">
        <v>530</v>
      </c>
      <c r="D117" s="19" t="s">
        <v>682</v>
      </c>
      <c r="E117" s="19">
        <v>300</v>
      </c>
      <c r="F117" s="77">
        <v>21</v>
      </c>
      <c r="G117" s="37"/>
      <c r="H117" s="37"/>
      <c r="I117" s="37"/>
      <c r="J117" s="37"/>
      <c r="K117" s="77" t="s">
        <v>809</v>
      </c>
      <c r="L117" s="77" t="s">
        <v>726</v>
      </c>
    </row>
    <row r="118" spans="1:14" s="3" customFormat="1" ht="60.75" customHeight="1">
      <c r="A118" s="105"/>
      <c r="B118" s="107"/>
      <c r="C118" s="18" t="s">
        <v>699</v>
      </c>
      <c r="D118" s="19" t="s">
        <v>700</v>
      </c>
      <c r="E118" s="19">
        <v>3</v>
      </c>
      <c r="F118" s="78"/>
      <c r="G118" s="37">
        <v>812</v>
      </c>
      <c r="H118" s="37">
        <f t="shared" si="5"/>
        <v>982.52</v>
      </c>
      <c r="I118" s="37">
        <f t="shared" si="3"/>
        <v>2436</v>
      </c>
      <c r="J118" s="37">
        <f t="shared" si="4"/>
        <v>2947.56</v>
      </c>
      <c r="K118" s="78"/>
      <c r="L118" s="78"/>
    </row>
    <row r="119" spans="1:14" s="1" customFormat="1" ht="45">
      <c r="A119" s="104" t="s">
        <v>101</v>
      </c>
      <c r="B119" s="100" t="s">
        <v>359</v>
      </c>
      <c r="C119" s="18" t="s">
        <v>531</v>
      </c>
      <c r="D119" s="19" t="s">
        <v>682</v>
      </c>
      <c r="E119" s="19">
        <v>1500</v>
      </c>
      <c r="F119" s="77">
        <v>5</v>
      </c>
      <c r="G119" s="37"/>
      <c r="H119" s="37"/>
      <c r="I119" s="37"/>
      <c r="J119" s="37"/>
      <c r="K119" s="77" t="s">
        <v>805</v>
      </c>
      <c r="L119" s="77" t="s">
        <v>737</v>
      </c>
      <c r="M119" s="11"/>
      <c r="N119" s="3"/>
    </row>
    <row r="120" spans="1:14" s="3" customFormat="1" ht="60.75" customHeight="1">
      <c r="A120" s="105"/>
      <c r="B120" s="101"/>
      <c r="C120" s="18" t="s">
        <v>699</v>
      </c>
      <c r="D120" s="19" t="s">
        <v>700</v>
      </c>
      <c r="E120" s="19">
        <v>15</v>
      </c>
      <c r="F120" s="78"/>
      <c r="G120" s="37">
        <v>743</v>
      </c>
      <c r="H120" s="37">
        <f t="shared" si="5"/>
        <v>780.15</v>
      </c>
      <c r="I120" s="37">
        <f t="shared" si="3"/>
        <v>11145</v>
      </c>
      <c r="J120" s="37">
        <f t="shared" si="4"/>
        <v>11702.25</v>
      </c>
      <c r="K120" s="78"/>
      <c r="L120" s="78"/>
    </row>
    <row r="121" spans="1:14" s="1" customFormat="1" ht="45">
      <c r="A121" s="104" t="s">
        <v>102</v>
      </c>
      <c r="B121" s="100" t="s">
        <v>360</v>
      </c>
      <c r="C121" s="18" t="s">
        <v>532</v>
      </c>
      <c r="D121" s="19" t="s">
        <v>682</v>
      </c>
      <c r="E121" s="19">
        <v>600</v>
      </c>
      <c r="F121" s="77">
        <v>21</v>
      </c>
      <c r="G121" s="37"/>
      <c r="H121" s="37"/>
      <c r="I121" s="37"/>
      <c r="J121" s="37"/>
      <c r="K121" s="77" t="s">
        <v>806</v>
      </c>
      <c r="L121" s="77" t="s">
        <v>726</v>
      </c>
      <c r="N121" s="3"/>
    </row>
    <row r="122" spans="1:14" s="3" customFormat="1" ht="60.75" customHeight="1">
      <c r="A122" s="105"/>
      <c r="B122" s="101"/>
      <c r="C122" s="18" t="s">
        <v>699</v>
      </c>
      <c r="D122" s="19" t="s">
        <v>700</v>
      </c>
      <c r="E122" s="19">
        <v>6</v>
      </c>
      <c r="F122" s="78"/>
      <c r="G122" s="37">
        <v>510</v>
      </c>
      <c r="H122" s="37">
        <f t="shared" si="5"/>
        <v>617.1</v>
      </c>
      <c r="I122" s="37">
        <f t="shared" si="3"/>
        <v>3060</v>
      </c>
      <c r="J122" s="37">
        <f t="shared" si="4"/>
        <v>3702.6</v>
      </c>
      <c r="K122" s="78"/>
      <c r="L122" s="78"/>
    </row>
    <row r="123" spans="1:14" s="13" customFormat="1" ht="45">
      <c r="A123" s="104" t="s">
        <v>103</v>
      </c>
      <c r="B123" s="100" t="s">
        <v>361</v>
      </c>
      <c r="C123" s="18" t="s">
        <v>532</v>
      </c>
      <c r="D123" s="19" t="s">
        <v>682</v>
      </c>
      <c r="E123" s="19">
        <v>800</v>
      </c>
      <c r="F123" s="77">
        <v>21</v>
      </c>
      <c r="G123" s="37"/>
      <c r="H123" s="37"/>
      <c r="I123" s="37"/>
      <c r="J123" s="37"/>
      <c r="K123" s="77" t="s">
        <v>807</v>
      </c>
      <c r="L123" s="77" t="s">
        <v>726</v>
      </c>
      <c r="N123" s="3"/>
    </row>
    <row r="124" spans="1:14" s="3" customFormat="1" ht="60.75" customHeight="1">
      <c r="A124" s="105"/>
      <c r="B124" s="101"/>
      <c r="C124" s="18" t="s">
        <v>699</v>
      </c>
      <c r="D124" s="19" t="s">
        <v>700</v>
      </c>
      <c r="E124" s="19">
        <v>8</v>
      </c>
      <c r="F124" s="78"/>
      <c r="G124" s="37">
        <v>793</v>
      </c>
      <c r="H124" s="37">
        <f t="shared" si="5"/>
        <v>959.53</v>
      </c>
      <c r="I124" s="37">
        <f t="shared" si="3"/>
        <v>6344</v>
      </c>
      <c r="J124" s="37">
        <f t="shared" si="4"/>
        <v>7676.24</v>
      </c>
      <c r="K124" s="78"/>
      <c r="L124" s="78"/>
    </row>
    <row r="125" spans="1:14" s="3" customFormat="1" ht="45">
      <c r="A125" s="104" t="s">
        <v>104</v>
      </c>
      <c r="B125" s="100" t="s">
        <v>362</v>
      </c>
      <c r="C125" s="18" t="s">
        <v>532</v>
      </c>
      <c r="D125" s="19" t="s">
        <v>682</v>
      </c>
      <c r="E125" s="19">
        <v>800</v>
      </c>
      <c r="F125" s="77">
        <v>21</v>
      </c>
      <c r="G125" s="37"/>
      <c r="H125" s="37"/>
      <c r="I125" s="37"/>
      <c r="J125" s="37"/>
      <c r="K125" s="77" t="s">
        <v>808</v>
      </c>
      <c r="L125" s="77" t="s">
        <v>726</v>
      </c>
    </row>
    <row r="126" spans="1:14" s="3" customFormat="1" ht="60.75" customHeight="1">
      <c r="A126" s="105"/>
      <c r="B126" s="101"/>
      <c r="C126" s="18" t="s">
        <v>699</v>
      </c>
      <c r="D126" s="19" t="s">
        <v>700</v>
      </c>
      <c r="E126" s="19">
        <v>8</v>
      </c>
      <c r="F126" s="78"/>
      <c r="G126" s="37">
        <v>486</v>
      </c>
      <c r="H126" s="37">
        <f t="shared" si="5"/>
        <v>588.05999999999995</v>
      </c>
      <c r="I126" s="37">
        <f t="shared" si="3"/>
        <v>3888</v>
      </c>
      <c r="J126" s="37">
        <f t="shared" si="4"/>
        <v>4704.4799999999996</v>
      </c>
      <c r="K126" s="78"/>
      <c r="L126" s="78"/>
    </row>
    <row r="127" spans="1:14" s="3" customFormat="1" ht="42" customHeight="1">
      <c r="A127" s="104" t="s">
        <v>105</v>
      </c>
      <c r="B127" s="100" t="s">
        <v>725</v>
      </c>
      <c r="C127" s="18" t="s">
        <v>533</v>
      </c>
      <c r="D127" s="19" t="s">
        <v>682</v>
      </c>
      <c r="E127" s="19">
        <v>400</v>
      </c>
      <c r="F127" s="77">
        <v>21</v>
      </c>
      <c r="G127" s="37"/>
      <c r="H127" s="37"/>
      <c r="I127" s="37"/>
      <c r="J127" s="37"/>
      <c r="K127" s="77" t="s">
        <v>758</v>
      </c>
      <c r="L127" s="77" t="s">
        <v>726</v>
      </c>
    </row>
    <row r="128" spans="1:14" s="3" customFormat="1" ht="60.75" customHeight="1">
      <c r="A128" s="105"/>
      <c r="B128" s="101"/>
      <c r="C128" s="18" t="s">
        <v>699</v>
      </c>
      <c r="D128" s="19" t="s">
        <v>700</v>
      </c>
      <c r="E128" s="19">
        <v>4</v>
      </c>
      <c r="F128" s="78"/>
      <c r="G128" s="37">
        <v>285</v>
      </c>
      <c r="H128" s="37">
        <f t="shared" ref="H128" si="6">G128*((100+F127)/100)</f>
        <v>344.84999999999997</v>
      </c>
      <c r="I128" s="37">
        <f t="shared" ref="I128" si="7">G128*E128</f>
        <v>1140</v>
      </c>
      <c r="J128" s="37">
        <f t="shared" ref="J128" si="8">I128*((100+F127)/100)</f>
        <v>1379.3999999999999</v>
      </c>
      <c r="K128" s="78"/>
      <c r="L128" s="78"/>
    </row>
    <row r="129" spans="1:13" s="3" customFormat="1" ht="45">
      <c r="A129" s="104" t="s">
        <v>106</v>
      </c>
      <c r="B129" s="100" t="s">
        <v>363</v>
      </c>
      <c r="C129" s="18" t="s">
        <v>715</v>
      </c>
      <c r="D129" s="19" t="s">
        <v>682</v>
      </c>
      <c r="E129" s="19">
        <v>1000</v>
      </c>
      <c r="F129" s="77">
        <v>5</v>
      </c>
      <c r="G129" s="37"/>
      <c r="H129" s="37"/>
      <c r="I129" s="37"/>
      <c r="J129" s="37"/>
      <c r="K129" s="77" t="s">
        <v>810</v>
      </c>
      <c r="L129" s="77" t="s">
        <v>737</v>
      </c>
    </row>
    <row r="130" spans="1:13" s="3" customFormat="1" ht="60.75" customHeight="1">
      <c r="A130" s="105"/>
      <c r="B130" s="101"/>
      <c r="C130" s="18" t="s">
        <v>699</v>
      </c>
      <c r="D130" s="19" t="s">
        <v>700</v>
      </c>
      <c r="E130" s="19">
        <v>20</v>
      </c>
      <c r="F130" s="78"/>
      <c r="G130" s="37">
        <v>478</v>
      </c>
      <c r="H130" s="37">
        <f t="shared" si="5"/>
        <v>501.90000000000003</v>
      </c>
      <c r="I130" s="37">
        <f t="shared" si="3"/>
        <v>9560</v>
      </c>
      <c r="J130" s="37">
        <f t="shared" si="4"/>
        <v>10038</v>
      </c>
      <c r="K130" s="78"/>
      <c r="L130" s="78"/>
    </row>
    <row r="131" spans="1:13" s="3" customFormat="1" ht="45">
      <c r="A131" s="104" t="s">
        <v>107</v>
      </c>
      <c r="B131" s="100" t="s">
        <v>364</v>
      </c>
      <c r="C131" s="18" t="s">
        <v>534</v>
      </c>
      <c r="D131" s="19" t="s">
        <v>682</v>
      </c>
      <c r="E131" s="19">
        <v>1500</v>
      </c>
      <c r="F131" s="77">
        <v>21</v>
      </c>
      <c r="G131" s="37"/>
      <c r="H131" s="37"/>
      <c r="I131" s="37"/>
      <c r="J131" s="37"/>
      <c r="K131" s="77" t="s">
        <v>811</v>
      </c>
      <c r="L131" s="77" t="s">
        <v>726</v>
      </c>
    </row>
    <row r="132" spans="1:13" s="3" customFormat="1" ht="60.75" customHeight="1">
      <c r="A132" s="105"/>
      <c r="B132" s="101"/>
      <c r="C132" s="18" t="s">
        <v>699</v>
      </c>
      <c r="D132" s="19" t="s">
        <v>700</v>
      </c>
      <c r="E132" s="19">
        <v>15</v>
      </c>
      <c r="F132" s="78"/>
      <c r="G132" s="37">
        <v>583</v>
      </c>
      <c r="H132" s="37">
        <f t="shared" si="5"/>
        <v>705.43</v>
      </c>
      <c r="I132" s="37">
        <f t="shared" si="3"/>
        <v>8745</v>
      </c>
      <c r="J132" s="37">
        <f t="shared" si="4"/>
        <v>10581.449999999999</v>
      </c>
      <c r="K132" s="78"/>
      <c r="L132" s="78"/>
      <c r="M132" s="34"/>
    </row>
    <row r="133" spans="1:13" s="3" customFormat="1" ht="45">
      <c r="A133" s="104" t="s">
        <v>108</v>
      </c>
      <c r="B133" s="100" t="s">
        <v>364</v>
      </c>
      <c r="C133" s="18" t="s">
        <v>535</v>
      </c>
      <c r="D133" s="19" t="s">
        <v>682</v>
      </c>
      <c r="E133" s="19">
        <v>4300</v>
      </c>
      <c r="F133" s="77">
        <v>5</v>
      </c>
      <c r="G133" s="37"/>
      <c r="H133" s="37"/>
      <c r="I133" s="37"/>
      <c r="J133" s="37"/>
      <c r="K133" s="77" t="s">
        <v>813</v>
      </c>
      <c r="L133" s="77" t="s">
        <v>737</v>
      </c>
    </row>
    <row r="134" spans="1:13" s="3" customFormat="1" ht="60.75" customHeight="1">
      <c r="A134" s="105"/>
      <c r="B134" s="101"/>
      <c r="C134" s="18" t="s">
        <v>699</v>
      </c>
      <c r="D134" s="19" t="s">
        <v>700</v>
      </c>
      <c r="E134" s="19">
        <v>43</v>
      </c>
      <c r="F134" s="78"/>
      <c r="G134" s="37">
        <v>919</v>
      </c>
      <c r="H134" s="37">
        <f t="shared" si="5"/>
        <v>964.95</v>
      </c>
      <c r="I134" s="37">
        <f t="shared" si="3"/>
        <v>39517</v>
      </c>
      <c r="J134" s="37">
        <f t="shared" si="4"/>
        <v>41492.85</v>
      </c>
      <c r="K134" s="78"/>
      <c r="L134" s="78"/>
    </row>
    <row r="135" spans="1:13" s="3" customFormat="1" ht="45">
      <c r="A135" s="104" t="s">
        <v>210</v>
      </c>
      <c r="B135" s="100" t="s">
        <v>365</v>
      </c>
      <c r="C135" s="18" t="s">
        <v>536</v>
      </c>
      <c r="D135" s="19" t="s">
        <v>682</v>
      </c>
      <c r="E135" s="19">
        <v>800</v>
      </c>
      <c r="F135" s="77">
        <v>5</v>
      </c>
      <c r="G135" s="37"/>
      <c r="H135" s="37"/>
      <c r="I135" s="37"/>
      <c r="J135" s="37"/>
      <c r="K135" s="77" t="s">
        <v>814</v>
      </c>
      <c r="L135" s="77" t="s">
        <v>735</v>
      </c>
    </row>
    <row r="136" spans="1:13" s="3" customFormat="1" ht="60.75" customHeight="1">
      <c r="A136" s="105"/>
      <c r="B136" s="101"/>
      <c r="C136" s="18" t="s">
        <v>699</v>
      </c>
      <c r="D136" s="19" t="s">
        <v>700</v>
      </c>
      <c r="E136" s="19">
        <v>8</v>
      </c>
      <c r="F136" s="78"/>
      <c r="G136" s="37">
        <v>932</v>
      </c>
      <c r="H136" s="37">
        <f t="shared" si="5"/>
        <v>978.6</v>
      </c>
      <c r="I136" s="37">
        <f t="shared" si="3"/>
        <v>7456</v>
      </c>
      <c r="J136" s="37">
        <f t="shared" si="4"/>
        <v>7828.8</v>
      </c>
      <c r="K136" s="78"/>
      <c r="L136" s="78"/>
    </row>
    <row r="137" spans="1:13" s="3" customFormat="1" ht="45">
      <c r="A137" s="104" t="s">
        <v>109</v>
      </c>
      <c r="B137" s="100" t="s">
        <v>366</v>
      </c>
      <c r="C137" s="18" t="s">
        <v>534</v>
      </c>
      <c r="D137" s="19" t="s">
        <v>682</v>
      </c>
      <c r="E137" s="19">
        <v>3500</v>
      </c>
      <c r="F137" s="77">
        <v>21</v>
      </c>
      <c r="G137" s="37"/>
      <c r="H137" s="37"/>
      <c r="I137" s="37"/>
      <c r="J137" s="37"/>
      <c r="K137" s="77" t="s">
        <v>812</v>
      </c>
      <c r="L137" s="77" t="s">
        <v>726</v>
      </c>
    </row>
    <row r="138" spans="1:13" s="3" customFormat="1" ht="60.75" customHeight="1">
      <c r="A138" s="105"/>
      <c r="B138" s="101"/>
      <c r="C138" s="18" t="s">
        <v>699</v>
      </c>
      <c r="D138" s="19" t="s">
        <v>700</v>
      </c>
      <c r="E138" s="19">
        <v>35</v>
      </c>
      <c r="F138" s="78"/>
      <c r="G138" s="37">
        <v>616</v>
      </c>
      <c r="H138" s="37">
        <f t="shared" si="5"/>
        <v>745.36</v>
      </c>
      <c r="I138" s="37">
        <f t="shared" si="3"/>
        <v>21560</v>
      </c>
      <c r="J138" s="37">
        <f t="shared" si="4"/>
        <v>26087.599999999999</v>
      </c>
      <c r="K138" s="78"/>
      <c r="L138" s="78"/>
      <c r="M138" s="34"/>
    </row>
    <row r="139" spans="1:13" s="3" customFormat="1" ht="45">
      <c r="A139" s="104" t="s">
        <v>110</v>
      </c>
      <c r="B139" s="100" t="s">
        <v>367</v>
      </c>
      <c r="C139" s="18" t="s">
        <v>534</v>
      </c>
      <c r="D139" s="19" t="s">
        <v>682</v>
      </c>
      <c r="E139" s="19">
        <v>2500</v>
      </c>
      <c r="F139" s="77">
        <v>21</v>
      </c>
      <c r="G139" s="37"/>
      <c r="H139" s="37"/>
      <c r="I139" s="37"/>
      <c r="J139" s="37"/>
      <c r="K139" s="77" t="s">
        <v>815</v>
      </c>
      <c r="L139" s="77" t="s">
        <v>726</v>
      </c>
    </row>
    <row r="140" spans="1:13" s="3" customFormat="1" ht="60.75" customHeight="1">
      <c r="A140" s="105"/>
      <c r="B140" s="101"/>
      <c r="C140" s="18" t="s">
        <v>699</v>
      </c>
      <c r="D140" s="19" t="s">
        <v>700</v>
      </c>
      <c r="E140" s="19">
        <v>25</v>
      </c>
      <c r="F140" s="78"/>
      <c r="G140" s="37">
        <v>923</v>
      </c>
      <c r="H140" s="37">
        <f t="shared" si="5"/>
        <v>1116.83</v>
      </c>
      <c r="I140" s="37">
        <f t="shared" si="3"/>
        <v>23075</v>
      </c>
      <c r="J140" s="37">
        <f t="shared" si="4"/>
        <v>27920.75</v>
      </c>
      <c r="K140" s="78"/>
      <c r="L140" s="78"/>
      <c r="M140" s="34"/>
    </row>
    <row r="141" spans="1:13" s="3" customFormat="1" ht="45">
      <c r="A141" s="104" t="s">
        <v>111</v>
      </c>
      <c r="B141" s="100" t="s">
        <v>368</v>
      </c>
      <c r="C141" s="18" t="s">
        <v>537</v>
      </c>
      <c r="D141" s="19" t="s">
        <v>682</v>
      </c>
      <c r="E141" s="19">
        <v>1000</v>
      </c>
      <c r="F141" s="77">
        <v>5</v>
      </c>
      <c r="G141" s="37"/>
      <c r="H141" s="37"/>
      <c r="I141" s="37"/>
      <c r="J141" s="37"/>
      <c r="K141" s="77" t="s">
        <v>817</v>
      </c>
      <c r="L141" s="77" t="s">
        <v>737</v>
      </c>
    </row>
    <row r="142" spans="1:13" s="3" customFormat="1" ht="60.75" customHeight="1">
      <c r="A142" s="105"/>
      <c r="B142" s="101"/>
      <c r="C142" s="18" t="s">
        <v>699</v>
      </c>
      <c r="D142" s="19" t="s">
        <v>700</v>
      </c>
      <c r="E142" s="19">
        <v>20</v>
      </c>
      <c r="F142" s="78"/>
      <c r="G142" s="37">
        <v>450</v>
      </c>
      <c r="H142" s="37">
        <f t="shared" si="5"/>
        <v>472.5</v>
      </c>
      <c r="I142" s="37">
        <f t="shared" si="3"/>
        <v>9000</v>
      </c>
      <c r="J142" s="37">
        <f t="shared" si="4"/>
        <v>9450</v>
      </c>
      <c r="K142" s="78"/>
      <c r="L142" s="78"/>
    </row>
    <row r="143" spans="1:13" s="3" customFormat="1" ht="45">
      <c r="A143" s="104" t="s">
        <v>112</v>
      </c>
      <c r="B143" s="100" t="s">
        <v>369</v>
      </c>
      <c r="C143" s="18" t="s">
        <v>538</v>
      </c>
      <c r="D143" s="19" t="s">
        <v>682</v>
      </c>
      <c r="E143" s="19">
        <v>1200</v>
      </c>
      <c r="F143" s="77">
        <v>5</v>
      </c>
      <c r="G143" s="37"/>
      <c r="H143" s="37"/>
      <c r="I143" s="37"/>
      <c r="J143" s="37"/>
      <c r="K143" s="77" t="s">
        <v>818</v>
      </c>
      <c r="L143" s="77" t="s">
        <v>737</v>
      </c>
    </row>
    <row r="144" spans="1:13" s="3" customFormat="1" ht="60.75" customHeight="1">
      <c r="A144" s="105"/>
      <c r="B144" s="101"/>
      <c r="C144" s="18" t="s">
        <v>699</v>
      </c>
      <c r="D144" s="19" t="s">
        <v>700</v>
      </c>
      <c r="E144" s="19">
        <v>12</v>
      </c>
      <c r="F144" s="78"/>
      <c r="G144" s="37">
        <v>506</v>
      </c>
      <c r="H144" s="37">
        <f t="shared" si="5"/>
        <v>531.30000000000007</v>
      </c>
      <c r="I144" s="37">
        <f t="shared" si="3"/>
        <v>6072</v>
      </c>
      <c r="J144" s="37">
        <f t="shared" si="4"/>
        <v>6375.6</v>
      </c>
      <c r="K144" s="78"/>
      <c r="L144" s="78"/>
    </row>
    <row r="145" spans="1:13" s="3" customFormat="1" ht="45">
      <c r="A145" s="104" t="s">
        <v>113</v>
      </c>
      <c r="B145" s="100" t="s">
        <v>370</v>
      </c>
      <c r="C145" s="18" t="s">
        <v>539</v>
      </c>
      <c r="D145" s="19" t="s">
        <v>682</v>
      </c>
      <c r="E145" s="19">
        <v>1000</v>
      </c>
      <c r="F145" s="77">
        <v>21</v>
      </c>
      <c r="G145" s="37"/>
      <c r="H145" s="37"/>
      <c r="I145" s="37"/>
      <c r="J145" s="37"/>
      <c r="K145" s="77" t="s">
        <v>816</v>
      </c>
      <c r="L145" s="77" t="s">
        <v>726</v>
      </c>
    </row>
    <row r="146" spans="1:13" s="3" customFormat="1" ht="60.75" customHeight="1">
      <c r="A146" s="105"/>
      <c r="B146" s="101"/>
      <c r="C146" s="18" t="s">
        <v>699</v>
      </c>
      <c r="D146" s="19" t="s">
        <v>700</v>
      </c>
      <c r="E146" s="19">
        <v>10</v>
      </c>
      <c r="F146" s="78"/>
      <c r="G146" s="37">
        <v>713</v>
      </c>
      <c r="H146" s="37">
        <f t="shared" si="5"/>
        <v>862.73</v>
      </c>
      <c r="I146" s="37">
        <f t="shared" si="3"/>
        <v>7130</v>
      </c>
      <c r="J146" s="37">
        <f t="shared" si="4"/>
        <v>8627.2999999999993</v>
      </c>
      <c r="K146" s="78"/>
      <c r="L146" s="78"/>
      <c r="M146" s="34"/>
    </row>
    <row r="147" spans="1:13" s="3" customFormat="1" ht="45">
      <c r="A147" s="104" t="s">
        <v>114</v>
      </c>
      <c r="B147" s="100" t="s">
        <v>371</v>
      </c>
      <c r="C147" s="18" t="s">
        <v>540</v>
      </c>
      <c r="D147" s="19" t="s">
        <v>682</v>
      </c>
      <c r="E147" s="19">
        <v>2500</v>
      </c>
      <c r="F147" s="77">
        <v>21</v>
      </c>
      <c r="G147" s="37"/>
      <c r="H147" s="37"/>
      <c r="I147" s="37"/>
      <c r="J147" s="37"/>
      <c r="K147" s="77" t="s">
        <v>844</v>
      </c>
      <c r="L147" s="77" t="s">
        <v>737</v>
      </c>
    </row>
    <row r="148" spans="1:13" s="3" customFormat="1" ht="60.75" customHeight="1">
      <c r="A148" s="105"/>
      <c r="B148" s="101"/>
      <c r="C148" s="18" t="s">
        <v>699</v>
      </c>
      <c r="D148" s="19" t="s">
        <v>700</v>
      </c>
      <c r="E148" s="19">
        <v>25</v>
      </c>
      <c r="F148" s="78"/>
      <c r="G148" s="37">
        <v>809</v>
      </c>
      <c r="H148" s="37">
        <f t="shared" si="5"/>
        <v>978.89</v>
      </c>
      <c r="I148" s="37">
        <f t="shared" ref="I148:I210" si="9">G148*E148</f>
        <v>20225</v>
      </c>
      <c r="J148" s="37">
        <f t="shared" ref="J148:J210" si="10">I148*((100+F147)/100)</f>
        <v>24472.25</v>
      </c>
      <c r="K148" s="78"/>
      <c r="L148" s="78"/>
    </row>
    <row r="149" spans="1:13" s="3" customFormat="1" ht="45">
      <c r="A149" s="104" t="s">
        <v>115</v>
      </c>
      <c r="B149" s="100" t="s">
        <v>372</v>
      </c>
      <c r="C149" s="18" t="s">
        <v>541</v>
      </c>
      <c r="D149" s="19" t="s">
        <v>682</v>
      </c>
      <c r="E149" s="19">
        <v>1000</v>
      </c>
      <c r="F149" s="77">
        <v>21</v>
      </c>
      <c r="G149" s="37"/>
      <c r="H149" s="37"/>
      <c r="I149" s="37"/>
      <c r="J149" s="37"/>
      <c r="K149" s="77" t="s">
        <v>845</v>
      </c>
      <c r="L149" s="77" t="s">
        <v>726</v>
      </c>
    </row>
    <row r="150" spans="1:13" s="3" customFormat="1" ht="60.75" customHeight="1">
      <c r="A150" s="105"/>
      <c r="B150" s="101"/>
      <c r="C150" s="18" t="s">
        <v>699</v>
      </c>
      <c r="D150" s="19" t="s">
        <v>700</v>
      </c>
      <c r="E150" s="19">
        <v>10</v>
      </c>
      <c r="F150" s="78"/>
      <c r="G150" s="37">
        <v>333</v>
      </c>
      <c r="H150" s="37">
        <f t="shared" si="5"/>
        <v>402.93</v>
      </c>
      <c r="I150" s="37">
        <f t="shared" si="9"/>
        <v>3330</v>
      </c>
      <c r="J150" s="37">
        <f t="shared" si="10"/>
        <v>4029.2999999999997</v>
      </c>
      <c r="K150" s="78"/>
      <c r="L150" s="78"/>
    </row>
    <row r="151" spans="1:13" s="3" customFormat="1" ht="45">
      <c r="A151" s="104" t="s">
        <v>116</v>
      </c>
      <c r="B151" s="100" t="s">
        <v>373</v>
      </c>
      <c r="C151" s="18" t="s">
        <v>542</v>
      </c>
      <c r="D151" s="19" t="s">
        <v>682</v>
      </c>
      <c r="E151" s="19">
        <v>1250</v>
      </c>
      <c r="F151" s="77">
        <v>5</v>
      </c>
      <c r="G151" s="37"/>
      <c r="H151" s="37"/>
      <c r="I151" s="37"/>
      <c r="J151" s="37"/>
      <c r="K151" s="77" t="s">
        <v>846</v>
      </c>
      <c r="L151" s="77" t="s">
        <v>737</v>
      </c>
    </row>
    <row r="152" spans="1:13" s="3" customFormat="1" ht="60.75" customHeight="1">
      <c r="A152" s="105"/>
      <c r="B152" s="101"/>
      <c r="C152" s="18" t="s">
        <v>699</v>
      </c>
      <c r="D152" s="19" t="s">
        <v>700</v>
      </c>
      <c r="E152" s="19">
        <v>25</v>
      </c>
      <c r="F152" s="78"/>
      <c r="G152" s="37">
        <v>511</v>
      </c>
      <c r="H152" s="37">
        <f t="shared" si="5"/>
        <v>536.55000000000007</v>
      </c>
      <c r="I152" s="37">
        <f t="shared" si="9"/>
        <v>12775</v>
      </c>
      <c r="J152" s="37">
        <f t="shared" si="10"/>
        <v>13413.75</v>
      </c>
      <c r="K152" s="78"/>
      <c r="L152" s="78"/>
    </row>
    <row r="153" spans="1:13" s="3" customFormat="1" ht="45">
      <c r="A153" s="104" t="s">
        <v>117</v>
      </c>
      <c r="B153" s="100" t="s">
        <v>374</v>
      </c>
      <c r="C153" s="18" t="s">
        <v>543</v>
      </c>
      <c r="D153" s="19" t="s">
        <v>682</v>
      </c>
      <c r="E153" s="19">
        <v>600</v>
      </c>
      <c r="F153" s="77">
        <v>21</v>
      </c>
      <c r="G153" s="37"/>
      <c r="H153" s="37"/>
      <c r="I153" s="37"/>
      <c r="J153" s="37"/>
      <c r="K153" s="77" t="s">
        <v>847</v>
      </c>
      <c r="L153" s="77" t="s">
        <v>726</v>
      </c>
      <c r="M153" s="11"/>
    </row>
    <row r="154" spans="1:13" s="3" customFormat="1" ht="60.75" customHeight="1">
      <c r="A154" s="105"/>
      <c r="B154" s="101"/>
      <c r="C154" s="18" t="s">
        <v>699</v>
      </c>
      <c r="D154" s="19" t="s">
        <v>700</v>
      </c>
      <c r="E154" s="19">
        <v>12</v>
      </c>
      <c r="F154" s="78"/>
      <c r="G154" s="37">
        <v>235</v>
      </c>
      <c r="H154" s="37">
        <f t="shared" si="5"/>
        <v>284.34999999999997</v>
      </c>
      <c r="I154" s="37">
        <f t="shared" si="9"/>
        <v>2820</v>
      </c>
      <c r="J154" s="37">
        <f t="shared" si="10"/>
        <v>3412.2</v>
      </c>
      <c r="K154" s="78"/>
      <c r="L154" s="78"/>
    </row>
    <row r="155" spans="1:13" s="3" customFormat="1" ht="45">
      <c r="A155" s="104" t="s">
        <v>211</v>
      </c>
      <c r="B155" s="100" t="s">
        <v>375</v>
      </c>
      <c r="C155" s="18" t="s">
        <v>544</v>
      </c>
      <c r="D155" s="19" t="s">
        <v>682</v>
      </c>
      <c r="E155" s="19">
        <v>100</v>
      </c>
      <c r="F155" s="77">
        <v>21</v>
      </c>
      <c r="G155" s="37"/>
      <c r="H155" s="37"/>
      <c r="I155" s="37"/>
      <c r="J155" s="37"/>
      <c r="K155" s="77" t="s">
        <v>848</v>
      </c>
      <c r="L155" s="77" t="s">
        <v>726</v>
      </c>
    </row>
    <row r="156" spans="1:13" s="3" customFormat="1" ht="60.75" customHeight="1">
      <c r="A156" s="105"/>
      <c r="B156" s="101"/>
      <c r="C156" s="18" t="s">
        <v>699</v>
      </c>
      <c r="D156" s="19" t="s">
        <v>700</v>
      </c>
      <c r="E156" s="19">
        <v>1</v>
      </c>
      <c r="F156" s="78"/>
      <c r="G156" s="37">
        <v>280</v>
      </c>
      <c r="H156" s="37">
        <f t="shared" si="5"/>
        <v>338.8</v>
      </c>
      <c r="I156" s="37">
        <f t="shared" si="9"/>
        <v>280</v>
      </c>
      <c r="J156" s="37">
        <f t="shared" si="10"/>
        <v>338.8</v>
      </c>
      <c r="K156" s="78"/>
      <c r="L156" s="78"/>
    </row>
    <row r="157" spans="1:13" s="3" customFormat="1" ht="60">
      <c r="A157" s="104" t="s">
        <v>118</v>
      </c>
      <c r="B157" s="100" t="s">
        <v>376</v>
      </c>
      <c r="C157" s="18" t="s">
        <v>488</v>
      </c>
      <c r="D157" s="19" t="s">
        <v>683</v>
      </c>
      <c r="E157" s="19">
        <v>100</v>
      </c>
      <c r="F157" s="77">
        <v>21</v>
      </c>
      <c r="G157" s="37"/>
      <c r="H157" s="37"/>
      <c r="I157" s="37"/>
      <c r="J157" s="37"/>
      <c r="K157" s="77" t="s">
        <v>849</v>
      </c>
      <c r="L157" s="77" t="s">
        <v>726</v>
      </c>
    </row>
    <row r="158" spans="1:13" s="3" customFormat="1" ht="60.75" customHeight="1">
      <c r="A158" s="105"/>
      <c r="B158" s="101"/>
      <c r="C158" s="18" t="s">
        <v>699</v>
      </c>
      <c r="D158" s="19" t="s">
        <v>700</v>
      </c>
      <c r="E158" s="19">
        <v>1</v>
      </c>
      <c r="F158" s="78"/>
      <c r="G158" s="37">
        <v>778</v>
      </c>
      <c r="H158" s="37">
        <f t="shared" si="5"/>
        <v>941.38</v>
      </c>
      <c r="I158" s="37">
        <f t="shared" si="9"/>
        <v>778</v>
      </c>
      <c r="J158" s="37">
        <f t="shared" si="10"/>
        <v>941.38</v>
      </c>
      <c r="K158" s="78"/>
      <c r="L158" s="78"/>
    </row>
    <row r="159" spans="1:13" s="3" customFormat="1" ht="45">
      <c r="A159" s="104" t="s">
        <v>119</v>
      </c>
      <c r="B159" s="100" t="s">
        <v>377</v>
      </c>
      <c r="C159" s="18" t="s">
        <v>545</v>
      </c>
      <c r="D159" s="19" t="s">
        <v>682</v>
      </c>
      <c r="E159" s="19">
        <v>100</v>
      </c>
      <c r="F159" s="77">
        <v>21</v>
      </c>
      <c r="G159" s="37"/>
      <c r="H159" s="37"/>
      <c r="I159" s="37"/>
      <c r="J159" s="37"/>
      <c r="K159" s="77" t="s">
        <v>852</v>
      </c>
      <c r="L159" s="77" t="s">
        <v>726</v>
      </c>
    </row>
    <row r="160" spans="1:13" s="3" customFormat="1" ht="60.75" customHeight="1">
      <c r="A160" s="105"/>
      <c r="B160" s="101"/>
      <c r="C160" s="18" t="s">
        <v>699</v>
      </c>
      <c r="D160" s="19" t="s">
        <v>700</v>
      </c>
      <c r="E160" s="19">
        <v>1</v>
      </c>
      <c r="F160" s="78"/>
      <c r="G160" s="37">
        <v>571</v>
      </c>
      <c r="H160" s="37">
        <f t="shared" si="5"/>
        <v>690.91</v>
      </c>
      <c r="I160" s="37">
        <f t="shared" si="9"/>
        <v>571</v>
      </c>
      <c r="J160" s="37">
        <f t="shared" si="10"/>
        <v>690.91</v>
      </c>
      <c r="K160" s="78"/>
      <c r="L160" s="78"/>
    </row>
    <row r="161" spans="1:13" s="3" customFormat="1" ht="45">
      <c r="A161" s="104" t="s">
        <v>120</v>
      </c>
      <c r="B161" s="100" t="s">
        <v>378</v>
      </c>
      <c r="C161" s="18" t="s">
        <v>546</v>
      </c>
      <c r="D161" s="19" t="s">
        <v>682</v>
      </c>
      <c r="E161" s="19">
        <v>200</v>
      </c>
      <c r="F161" s="77">
        <v>5</v>
      </c>
      <c r="G161" s="37"/>
      <c r="H161" s="37"/>
      <c r="I161" s="37"/>
      <c r="J161" s="37"/>
      <c r="K161" s="77" t="s">
        <v>853</v>
      </c>
      <c r="L161" s="77" t="s">
        <v>737</v>
      </c>
    </row>
    <row r="162" spans="1:13" s="3" customFormat="1" ht="60.75" customHeight="1">
      <c r="A162" s="105"/>
      <c r="B162" s="101"/>
      <c r="C162" s="18" t="s">
        <v>699</v>
      </c>
      <c r="D162" s="19" t="s">
        <v>700</v>
      </c>
      <c r="E162" s="19">
        <v>2</v>
      </c>
      <c r="F162" s="78"/>
      <c r="G162" s="37">
        <v>347</v>
      </c>
      <c r="H162" s="37">
        <f t="shared" si="5"/>
        <v>364.35</v>
      </c>
      <c r="I162" s="37">
        <f t="shared" si="9"/>
        <v>694</v>
      </c>
      <c r="J162" s="37">
        <f t="shared" si="10"/>
        <v>728.7</v>
      </c>
      <c r="K162" s="78"/>
      <c r="L162" s="78"/>
    </row>
    <row r="163" spans="1:13" s="3" customFormat="1" ht="45">
      <c r="A163" s="104" t="s">
        <v>121</v>
      </c>
      <c r="B163" s="100" t="s">
        <v>379</v>
      </c>
      <c r="C163" s="18" t="s">
        <v>547</v>
      </c>
      <c r="D163" s="19" t="s">
        <v>682</v>
      </c>
      <c r="E163" s="19">
        <v>150</v>
      </c>
      <c r="F163" s="77">
        <v>21</v>
      </c>
      <c r="G163" s="37"/>
      <c r="H163" s="37"/>
      <c r="I163" s="37"/>
      <c r="J163" s="37"/>
      <c r="K163" s="77" t="s">
        <v>854</v>
      </c>
      <c r="L163" s="77" t="s">
        <v>726</v>
      </c>
    </row>
    <row r="164" spans="1:13" s="3" customFormat="1" ht="60.75" customHeight="1">
      <c r="A164" s="105"/>
      <c r="B164" s="101"/>
      <c r="C164" s="18" t="s">
        <v>699</v>
      </c>
      <c r="D164" s="19" t="s">
        <v>700</v>
      </c>
      <c r="E164" s="19">
        <v>3</v>
      </c>
      <c r="F164" s="78"/>
      <c r="G164" s="37">
        <v>460</v>
      </c>
      <c r="H164" s="37">
        <f t="shared" si="5"/>
        <v>556.6</v>
      </c>
      <c r="I164" s="37">
        <f t="shared" si="9"/>
        <v>1380</v>
      </c>
      <c r="J164" s="37">
        <f t="shared" si="10"/>
        <v>1669.8</v>
      </c>
      <c r="K164" s="78"/>
      <c r="L164" s="78"/>
    </row>
    <row r="165" spans="1:13" s="3" customFormat="1" ht="45">
      <c r="A165" s="104" t="s">
        <v>122</v>
      </c>
      <c r="B165" s="100" t="s">
        <v>380</v>
      </c>
      <c r="C165" s="18" t="s">
        <v>548</v>
      </c>
      <c r="D165" s="19" t="s">
        <v>682</v>
      </c>
      <c r="E165" s="19">
        <v>2000</v>
      </c>
      <c r="F165" s="77">
        <v>21</v>
      </c>
      <c r="G165" s="49"/>
      <c r="H165" s="37"/>
      <c r="I165" s="37"/>
      <c r="J165" s="37"/>
      <c r="K165" s="77" t="s">
        <v>819</v>
      </c>
      <c r="L165" s="77" t="s">
        <v>726</v>
      </c>
    </row>
    <row r="166" spans="1:13" s="3" customFormat="1" ht="60.75" customHeight="1">
      <c r="A166" s="105"/>
      <c r="B166" s="101"/>
      <c r="C166" s="18" t="s">
        <v>699</v>
      </c>
      <c r="D166" s="19" t="s">
        <v>700</v>
      </c>
      <c r="E166" s="19">
        <v>20</v>
      </c>
      <c r="F166" s="78"/>
      <c r="G166" s="37">
        <v>956</v>
      </c>
      <c r="H166" s="37">
        <f t="shared" si="5"/>
        <v>1156.76</v>
      </c>
      <c r="I166" s="37">
        <f t="shared" si="9"/>
        <v>19120</v>
      </c>
      <c r="J166" s="37">
        <f t="shared" si="10"/>
        <v>23135.200000000001</v>
      </c>
      <c r="K166" s="78"/>
      <c r="L166" s="78"/>
      <c r="M166" s="34"/>
    </row>
    <row r="167" spans="1:13" s="3" customFormat="1" ht="48.75" customHeight="1">
      <c r="A167" s="104" t="s">
        <v>123</v>
      </c>
      <c r="B167" s="100" t="s">
        <v>381</v>
      </c>
      <c r="C167" s="18" t="s">
        <v>549</v>
      </c>
      <c r="D167" s="19" t="s">
        <v>682</v>
      </c>
      <c r="E167" s="19">
        <v>200</v>
      </c>
      <c r="F167" s="77">
        <v>21</v>
      </c>
      <c r="G167" s="37"/>
      <c r="H167" s="37"/>
      <c r="I167" s="37"/>
      <c r="J167" s="37"/>
      <c r="K167" s="77" t="s">
        <v>855</v>
      </c>
      <c r="L167" s="77" t="s">
        <v>726</v>
      </c>
    </row>
    <row r="168" spans="1:13" s="3" customFormat="1" ht="60.75" customHeight="1">
      <c r="A168" s="105"/>
      <c r="B168" s="101"/>
      <c r="C168" s="18" t="s">
        <v>699</v>
      </c>
      <c r="D168" s="19" t="s">
        <v>700</v>
      </c>
      <c r="E168" s="19">
        <v>2</v>
      </c>
      <c r="F168" s="78"/>
      <c r="G168" s="37">
        <v>322</v>
      </c>
      <c r="H168" s="37">
        <f t="shared" ref="H168:H230" si="11">G168*((100+F167)/100)</f>
        <v>389.62</v>
      </c>
      <c r="I168" s="37">
        <f t="shared" si="9"/>
        <v>644</v>
      </c>
      <c r="J168" s="37">
        <f t="shared" si="10"/>
        <v>779.24</v>
      </c>
      <c r="K168" s="78"/>
      <c r="L168" s="78"/>
    </row>
    <row r="169" spans="1:13" s="3" customFormat="1" ht="48.75" customHeight="1">
      <c r="A169" s="104" t="s">
        <v>124</v>
      </c>
      <c r="B169" s="100" t="s">
        <v>382</v>
      </c>
      <c r="C169" s="18" t="s">
        <v>550</v>
      </c>
      <c r="D169" s="19" t="s">
        <v>682</v>
      </c>
      <c r="E169" s="19">
        <v>200</v>
      </c>
      <c r="F169" s="77">
        <v>21</v>
      </c>
      <c r="G169" s="37"/>
      <c r="H169" s="37"/>
      <c r="I169" s="37"/>
      <c r="J169" s="37"/>
      <c r="K169" s="77" t="s">
        <v>856</v>
      </c>
      <c r="L169" s="77" t="s">
        <v>726</v>
      </c>
    </row>
    <row r="170" spans="1:13" s="3" customFormat="1" ht="60.75" customHeight="1">
      <c r="A170" s="105"/>
      <c r="B170" s="101"/>
      <c r="C170" s="18" t="s">
        <v>699</v>
      </c>
      <c r="D170" s="19" t="s">
        <v>700</v>
      </c>
      <c r="E170" s="19">
        <v>2</v>
      </c>
      <c r="F170" s="78"/>
      <c r="G170" s="37">
        <v>385</v>
      </c>
      <c r="H170" s="37">
        <f t="shared" si="11"/>
        <v>465.84999999999997</v>
      </c>
      <c r="I170" s="37">
        <f t="shared" si="9"/>
        <v>770</v>
      </c>
      <c r="J170" s="37">
        <f t="shared" si="10"/>
        <v>931.69999999999993</v>
      </c>
      <c r="K170" s="78"/>
      <c r="L170" s="78"/>
    </row>
    <row r="171" spans="1:13" s="3" customFormat="1" ht="45">
      <c r="A171" s="104" t="s">
        <v>125</v>
      </c>
      <c r="B171" s="100" t="s">
        <v>383</v>
      </c>
      <c r="C171" s="18" t="s">
        <v>551</v>
      </c>
      <c r="D171" s="19" t="s">
        <v>682</v>
      </c>
      <c r="E171" s="19">
        <v>1100</v>
      </c>
      <c r="F171" s="77">
        <v>5</v>
      </c>
      <c r="G171" s="37"/>
      <c r="H171" s="37"/>
      <c r="I171" s="37"/>
      <c r="J171" s="37"/>
      <c r="K171" s="77" t="s">
        <v>857</v>
      </c>
      <c r="L171" s="77" t="s">
        <v>737</v>
      </c>
    </row>
    <row r="172" spans="1:13" s="3" customFormat="1" ht="60.75" customHeight="1">
      <c r="A172" s="105"/>
      <c r="B172" s="101"/>
      <c r="C172" s="18" t="s">
        <v>699</v>
      </c>
      <c r="D172" s="19" t="s">
        <v>700</v>
      </c>
      <c r="E172" s="19">
        <v>11</v>
      </c>
      <c r="F172" s="78"/>
      <c r="G172" s="37">
        <v>664</v>
      </c>
      <c r="H172" s="37">
        <f t="shared" si="11"/>
        <v>697.2</v>
      </c>
      <c r="I172" s="37">
        <f t="shared" si="9"/>
        <v>7304</v>
      </c>
      <c r="J172" s="37">
        <f t="shared" si="10"/>
        <v>7669.2000000000007</v>
      </c>
      <c r="K172" s="78"/>
      <c r="L172" s="78"/>
    </row>
    <row r="173" spans="1:13" s="3" customFormat="1" ht="45">
      <c r="A173" s="104" t="s">
        <v>703</v>
      </c>
      <c r="B173" s="100" t="s">
        <v>384</v>
      </c>
      <c r="C173" s="18" t="s">
        <v>552</v>
      </c>
      <c r="D173" s="19" t="s">
        <v>682</v>
      </c>
      <c r="E173" s="19">
        <v>6000</v>
      </c>
      <c r="F173" s="77">
        <v>5</v>
      </c>
      <c r="G173" s="37"/>
      <c r="H173" s="37"/>
      <c r="I173" s="37"/>
      <c r="J173" s="37"/>
      <c r="K173" s="77" t="s">
        <v>858</v>
      </c>
      <c r="L173" s="77" t="s">
        <v>737</v>
      </c>
    </row>
    <row r="174" spans="1:13" s="3" customFormat="1" ht="60.75" customHeight="1">
      <c r="A174" s="105"/>
      <c r="B174" s="101"/>
      <c r="C174" s="18" t="s">
        <v>699</v>
      </c>
      <c r="D174" s="19" t="s">
        <v>700</v>
      </c>
      <c r="E174" s="19">
        <v>60</v>
      </c>
      <c r="F174" s="78"/>
      <c r="G174" s="37">
        <v>831</v>
      </c>
      <c r="H174" s="37">
        <f t="shared" si="11"/>
        <v>872.55000000000007</v>
      </c>
      <c r="I174" s="37">
        <f t="shared" si="9"/>
        <v>49860</v>
      </c>
      <c r="J174" s="37">
        <f t="shared" si="10"/>
        <v>52353</v>
      </c>
      <c r="K174" s="78"/>
      <c r="L174" s="78"/>
    </row>
    <row r="175" spans="1:13" s="3" customFormat="1" ht="45">
      <c r="A175" s="104" t="s">
        <v>212</v>
      </c>
      <c r="B175" s="100" t="s">
        <v>385</v>
      </c>
      <c r="C175" s="18" t="s">
        <v>552</v>
      </c>
      <c r="D175" s="19" t="s">
        <v>682</v>
      </c>
      <c r="E175" s="19">
        <v>800</v>
      </c>
      <c r="F175" s="77">
        <v>21</v>
      </c>
      <c r="G175" s="37"/>
      <c r="H175" s="37"/>
      <c r="I175" s="37"/>
      <c r="J175" s="37"/>
      <c r="K175" s="77" t="s">
        <v>859</v>
      </c>
      <c r="L175" s="77" t="s">
        <v>737</v>
      </c>
    </row>
    <row r="176" spans="1:13" s="3" customFormat="1" ht="60.75" customHeight="1">
      <c r="A176" s="105"/>
      <c r="B176" s="101"/>
      <c r="C176" s="18" t="s">
        <v>699</v>
      </c>
      <c r="D176" s="19" t="s">
        <v>700</v>
      </c>
      <c r="E176" s="19">
        <v>8</v>
      </c>
      <c r="F176" s="78"/>
      <c r="G176" s="37">
        <v>777</v>
      </c>
      <c r="H176" s="37">
        <f t="shared" si="11"/>
        <v>940.17</v>
      </c>
      <c r="I176" s="37">
        <f t="shared" si="9"/>
        <v>6216</v>
      </c>
      <c r="J176" s="37">
        <f t="shared" si="10"/>
        <v>7521.36</v>
      </c>
      <c r="K176" s="78"/>
      <c r="L176" s="78"/>
    </row>
    <row r="177" spans="1:14" s="1" customFormat="1" ht="45">
      <c r="A177" s="104" t="s">
        <v>126</v>
      </c>
      <c r="B177" s="100" t="s">
        <v>386</v>
      </c>
      <c r="C177" s="18" t="s">
        <v>553</v>
      </c>
      <c r="D177" s="19" t="s">
        <v>682</v>
      </c>
      <c r="E177" s="19">
        <v>4500</v>
      </c>
      <c r="F177" s="77">
        <v>5</v>
      </c>
      <c r="G177" s="37"/>
      <c r="H177" s="37"/>
      <c r="I177" s="37"/>
      <c r="J177" s="37"/>
      <c r="K177" s="77" t="s">
        <v>860</v>
      </c>
      <c r="L177" s="77" t="s">
        <v>737</v>
      </c>
      <c r="N177" s="3"/>
    </row>
    <row r="178" spans="1:14" s="3" customFormat="1" ht="60.75" customHeight="1">
      <c r="A178" s="105"/>
      <c r="B178" s="101"/>
      <c r="C178" s="18" t="s">
        <v>699</v>
      </c>
      <c r="D178" s="19" t="s">
        <v>700</v>
      </c>
      <c r="E178" s="19">
        <v>90</v>
      </c>
      <c r="F178" s="78"/>
      <c r="G178" s="37">
        <v>586</v>
      </c>
      <c r="H178" s="37">
        <f t="shared" si="11"/>
        <v>615.30000000000007</v>
      </c>
      <c r="I178" s="37">
        <f t="shared" si="9"/>
        <v>52740</v>
      </c>
      <c r="J178" s="37">
        <f t="shared" si="10"/>
        <v>55377</v>
      </c>
      <c r="K178" s="78"/>
      <c r="L178" s="78"/>
    </row>
    <row r="179" spans="1:14" s="3" customFormat="1" ht="45">
      <c r="A179" s="104" t="s">
        <v>127</v>
      </c>
      <c r="B179" s="100" t="s">
        <v>387</v>
      </c>
      <c r="C179" s="18" t="s">
        <v>554</v>
      </c>
      <c r="D179" s="19" t="s">
        <v>682</v>
      </c>
      <c r="E179" s="19">
        <v>1200</v>
      </c>
      <c r="F179" s="77">
        <v>21</v>
      </c>
      <c r="G179" s="37"/>
      <c r="H179" s="37"/>
      <c r="I179" s="37"/>
      <c r="J179" s="37"/>
      <c r="K179" s="77" t="s">
        <v>861</v>
      </c>
      <c r="L179" s="77" t="s">
        <v>726</v>
      </c>
    </row>
    <row r="180" spans="1:14" s="3" customFormat="1" ht="60.75" customHeight="1">
      <c r="A180" s="105"/>
      <c r="B180" s="101"/>
      <c r="C180" s="18" t="s">
        <v>699</v>
      </c>
      <c r="D180" s="19" t="s">
        <v>700</v>
      </c>
      <c r="E180" s="19">
        <v>12</v>
      </c>
      <c r="F180" s="78"/>
      <c r="G180" s="37">
        <v>234</v>
      </c>
      <c r="H180" s="37">
        <f t="shared" si="11"/>
        <v>283.14</v>
      </c>
      <c r="I180" s="37">
        <f t="shared" si="9"/>
        <v>2808</v>
      </c>
      <c r="J180" s="37">
        <f t="shared" si="10"/>
        <v>3397.68</v>
      </c>
      <c r="K180" s="78"/>
      <c r="L180" s="78"/>
    </row>
    <row r="181" spans="1:14" s="3" customFormat="1" ht="45">
      <c r="A181" s="104" t="s">
        <v>128</v>
      </c>
      <c r="B181" s="100" t="s">
        <v>388</v>
      </c>
      <c r="C181" s="18" t="s">
        <v>554</v>
      </c>
      <c r="D181" s="19" t="s">
        <v>682</v>
      </c>
      <c r="E181" s="19">
        <v>600</v>
      </c>
      <c r="F181" s="77">
        <v>21</v>
      </c>
      <c r="G181" s="37"/>
      <c r="H181" s="37"/>
      <c r="I181" s="37"/>
      <c r="J181" s="37"/>
      <c r="K181" s="77" t="s">
        <v>862</v>
      </c>
      <c r="L181" s="77" t="s">
        <v>726</v>
      </c>
    </row>
    <row r="182" spans="1:14" s="3" customFormat="1" ht="60.75" customHeight="1">
      <c r="A182" s="105"/>
      <c r="B182" s="101"/>
      <c r="C182" s="18" t="s">
        <v>699</v>
      </c>
      <c r="D182" s="19" t="s">
        <v>700</v>
      </c>
      <c r="E182" s="19">
        <v>6</v>
      </c>
      <c r="F182" s="78"/>
      <c r="G182" s="37">
        <v>305</v>
      </c>
      <c r="H182" s="37">
        <f t="shared" si="11"/>
        <v>369.05</v>
      </c>
      <c r="I182" s="37">
        <f t="shared" si="9"/>
        <v>1830</v>
      </c>
      <c r="J182" s="37">
        <f t="shared" si="10"/>
        <v>2214.2999999999997</v>
      </c>
      <c r="K182" s="78"/>
      <c r="L182" s="78"/>
    </row>
    <row r="183" spans="1:14" s="3" customFormat="1" ht="45">
      <c r="A183" s="104" t="s">
        <v>129</v>
      </c>
      <c r="B183" s="100" t="s">
        <v>389</v>
      </c>
      <c r="C183" s="18" t="s">
        <v>555</v>
      </c>
      <c r="D183" s="19" t="s">
        <v>682</v>
      </c>
      <c r="E183" s="19">
        <v>300</v>
      </c>
      <c r="F183" s="77">
        <v>21</v>
      </c>
      <c r="G183" s="37"/>
      <c r="H183" s="37"/>
      <c r="I183" s="37"/>
      <c r="J183" s="37"/>
      <c r="K183" s="77" t="s">
        <v>863</v>
      </c>
      <c r="L183" s="77" t="s">
        <v>726</v>
      </c>
    </row>
    <row r="184" spans="1:14" s="3" customFormat="1" ht="60.75" customHeight="1">
      <c r="A184" s="105"/>
      <c r="B184" s="101"/>
      <c r="C184" s="18" t="s">
        <v>699</v>
      </c>
      <c r="D184" s="19" t="s">
        <v>700</v>
      </c>
      <c r="E184" s="19">
        <v>3</v>
      </c>
      <c r="F184" s="78"/>
      <c r="G184" s="37">
        <v>305</v>
      </c>
      <c r="H184" s="37">
        <f t="shared" si="11"/>
        <v>369.05</v>
      </c>
      <c r="I184" s="37">
        <f t="shared" si="9"/>
        <v>915</v>
      </c>
      <c r="J184" s="37">
        <f t="shared" si="10"/>
        <v>1107.1499999999999</v>
      </c>
      <c r="K184" s="78"/>
      <c r="L184" s="78"/>
    </row>
    <row r="185" spans="1:14" s="3" customFormat="1" ht="45">
      <c r="A185" s="104" t="s">
        <v>130</v>
      </c>
      <c r="B185" s="100" t="s">
        <v>390</v>
      </c>
      <c r="C185" s="18" t="s">
        <v>556</v>
      </c>
      <c r="D185" s="19" t="s">
        <v>682</v>
      </c>
      <c r="E185" s="19">
        <v>1250</v>
      </c>
      <c r="F185" s="77">
        <v>5</v>
      </c>
      <c r="G185" s="37"/>
      <c r="H185" s="37"/>
      <c r="I185" s="37"/>
      <c r="J185" s="37"/>
      <c r="K185" s="77" t="s">
        <v>864</v>
      </c>
      <c r="L185" s="77" t="s">
        <v>726</v>
      </c>
    </row>
    <row r="186" spans="1:14" s="3" customFormat="1" ht="60.75" customHeight="1">
      <c r="A186" s="105"/>
      <c r="B186" s="101"/>
      <c r="C186" s="18" t="s">
        <v>699</v>
      </c>
      <c r="D186" s="19" t="s">
        <v>700</v>
      </c>
      <c r="E186" s="19">
        <v>25</v>
      </c>
      <c r="F186" s="78"/>
      <c r="G186" s="37">
        <v>1048</v>
      </c>
      <c r="H186" s="37">
        <f t="shared" si="11"/>
        <v>1100.4000000000001</v>
      </c>
      <c r="I186" s="37">
        <f t="shared" si="9"/>
        <v>26200</v>
      </c>
      <c r="J186" s="37">
        <f t="shared" si="10"/>
        <v>27510</v>
      </c>
      <c r="K186" s="78"/>
      <c r="L186" s="78"/>
    </row>
    <row r="187" spans="1:14" s="3" customFormat="1" ht="45">
      <c r="A187" s="104" t="s">
        <v>131</v>
      </c>
      <c r="B187" s="100" t="s">
        <v>391</v>
      </c>
      <c r="C187" s="18" t="s">
        <v>557</v>
      </c>
      <c r="D187" s="19" t="s">
        <v>682</v>
      </c>
      <c r="E187" s="19">
        <v>150</v>
      </c>
      <c r="F187" s="77">
        <v>5</v>
      </c>
      <c r="G187" s="37"/>
      <c r="H187" s="37"/>
      <c r="I187" s="37"/>
      <c r="J187" s="37"/>
      <c r="K187" s="77" t="s">
        <v>865</v>
      </c>
      <c r="L187" s="77" t="s">
        <v>737</v>
      </c>
    </row>
    <row r="188" spans="1:14" s="3" customFormat="1" ht="60.75" customHeight="1">
      <c r="A188" s="105"/>
      <c r="B188" s="101"/>
      <c r="C188" s="18" t="s">
        <v>699</v>
      </c>
      <c r="D188" s="19" t="s">
        <v>700</v>
      </c>
      <c r="E188" s="19">
        <v>3</v>
      </c>
      <c r="F188" s="78"/>
      <c r="G188" s="37">
        <v>508</v>
      </c>
      <c r="H188" s="37">
        <f t="shared" si="11"/>
        <v>533.4</v>
      </c>
      <c r="I188" s="37">
        <f t="shared" si="9"/>
        <v>1524</v>
      </c>
      <c r="J188" s="37">
        <f t="shared" si="10"/>
        <v>1600.2</v>
      </c>
      <c r="K188" s="78"/>
      <c r="L188" s="78"/>
    </row>
    <row r="189" spans="1:14" s="3" customFormat="1" ht="42" customHeight="1">
      <c r="A189" s="104" t="s">
        <v>132</v>
      </c>
      <c r="B189" s="100" t="s">
        <v>392</v>
      </c>
      <c r="C189" s="18" t="s">
        <v>558</v>
      </c>
      <c r="D189" s="19" t="s">
        <v>682</v>
      </c>
      <c r="E189" s="19">
        <v>1200</v>
      </c>
      <c r="F189" s="77">
        <v>21</v>
      </c>
      <c r="G189" s="37"/>
      <c r="H189" s="37"/>
      <c r="I189" s="37"/>
      <c r="J189" s="37"/>
      <c r="K189" s="77" t="s">
        <v>866</v>
      </c>
      <c r="L189" s="77" t="s">
        <v>737</v>
      </c>
    </row>
    <row r="190" spans="1:14" s="3" customFormat="1" ht="60.75" customHeight="1">
      <c r="A190" s="105"/>
      <c r="B190" s="101"/>
      <c r="C190" s="18" t="s">
        <v>699</v>
      </c>
      <c r="D190" s="19" t="s">
        <v>700</v>
      </c>
      <c r="E190" s="19">
        <v>12</v>
      </c>
      <c r="F190" s="78"/>
      <c r="G190" s="37">
        <v>844</v>
      </c>
      <c r="H190" s="37">
        <f t="shared" si="11"/>
        <v>1021.24</v>
      </c>
      <c r="I190" s="37">
        <f t="shared" si="9"/>
        <v>10128</v>
      </c>
      <c r="J190" s="37">
        <f t="shared" si="10"/>
        <v>12254.88</v>
      </c>
      <c r="K190" s="78"/>
      <c r="L190" s="78"/>
    </row>
    <row r="191" spans="1:14" s="3" customFormat="1" ht="45">
      <c r="A191" s="104" t="s">
        <v>133</v>
      </c>
      <c r="B191" s="100" t="s">
        <v>393</v>
      </c>
      <c r="C191" s="18" t="s">
        <v>558</v>
      </c>
      <c r="D191" s="19" t="s">
        <v>682</v>
      </c>
      <c r="E191" s="19">
        <v>4000</v>
      </c>
      <c r="F191" s="77">
        <v>21</v>
      </c>
      <c r="G191" s="37"/>
      <c r="H191" s="37"/>
      <c r="I191" s="37"/>
      <c r="J191" s="37"/>
      <c r="K191" s="77" t="s">
        <v>867</v>
      </c>
      <c r="L191" s="77" t="s">
        <v>726</v>
      </c>
    </row>
    <row r="192" spans="1:14" s="3" customFormat="1" ht="60.75" customHeight="1">
      <c r="A192" s="105"/>
      <c r="B192" s="101"/>
      <c r="C192" s="18" t="s">
        <v>699</v>
      </c>
      <c r="D192" s="19" t="s">
        <v>700</v>
      </c>
      <c r="E192" s="19">
        <v>40</v>
      </c>
      <c r="F192" s="78"/>
      <c r="G192" s="37">
        <v>856</v>
      </c>
      <c r="H192" s="37">
        <f t="shared" si="11"/>
        <v>1035.76</v>
      </c>
      <c r="I192" s="37">
        <f t="shared" si="9"/>
        <v>34240</v>
      </c>
      <c r="J192" s="37">
        <f t="shared" si="10"/>
        <v>41430.400000000001</v>
      </c>
      <c r="K192" s="78"/>
      <c r="L192" s="78"/>
    </row>
    <row r="193" spans="1:12" s="3" customFormat="1" ht="45">
      <c r="A193" s="104" t="s">
        <v>134</v>
      </c>
      <c r="B193" s="100" t="s">
        <v>394</v>
      </c>
      <c r="C193" s="18" t="s">
        <v>559</v>
      </c>
      <c r="D193" s="19" t="s">
        <v>682</v>
      </c>
      <c r="E193" s="19">
        <v>200</v>
      </c>
      <c r="F193" s="77">
        <v>5</v>
      </c>
      <c r="G193" s="37"/>
      <c r="H193" s="37"/>
      <c r="I193" s="37"/>
      <c r="J193" s="37"/>
      <c r="K193" s="77" t="s">
        <v>868</v>
      </c>
      <c r="L193" s="77" t="s">
        <v>735</v>
      </c>
    </row>
    <row r="194" spans="1:12" s="3" customFormat="1" ht="60.75" customHeight="1">
      <c r="A194" s="105"/>
      <c r="B194" s="101"/>
      <c r="C194" s="18" t="s">
        <v>699</v>
      </c>
      <c r="D194" s="19" t="s">
        <v>700</v>
      </c>
      <c r="E194" s="19">
        <v>4</v>
      </c>
      <c r="F194" s="78"/>
      <c r="G194" s="37">
        <v>1492</v>
      </c>
      <c r="H194" s="37">
        <f t="shared" si="11"/>
        <v>1566.6000000000001</v>
      </c>
      <c r="I194" s="37">
        <f t="shared" si="9"/>
        <v>5968</v>
      </c>
      <c r="J194" s="37">
        <f t="shared" si="10"/>
        <v>6266.4000000000005</v>
      </c>
      <c r="K194" s="78"/>
      <c r="L194" s="78"/>
    </row>
    <row r="195" spans="1:12" s="3" customFormat="1" ht="48.75" customHeight="1">
      <c r="A195" s="104" t="s">
        <v>213</v>
      </c>
      <c r="B195" s="100" t="s">
        <v>395</v>
      </c>
      <c r="C195" s="18" t="s">
        <v>560</v>
      </c>
      <c r="D195" s="19" t="s">
        <v>682</v>
      </c>
      <c r="E195" s="19">
        <v>300</v>
      </c>
      <c r="F195" s="77">
        <v>21</v>
      </c>
      <c r="G195" s="37"/>
      <c r="H195" s="37"/>
      <c r="I195" s="37"/>
      <c r="J195" s="37"/>
      <c r="K195" s="77" t="s">
        <v>875</v>
      </c>
      <c r="L195" s="77" t="s">
        <v>726</v>
      </c>
    </row>
    <row r="196" spans="1:12" s="3" customFormat="1" ht="60.75" customHeight="1">
      <c r="A196" s="105"/>
      <c r="B196" s="101"/>
      <c r="C196" s="18" t="s">
        <v>699</v>
      </c>
      <c r="D196" s="19" t="s">
        <v>700</v>
      </c>
      <c r="E196" s="19">
        <v>3</v>
      </c>
      <c r="F196" s="78"/>
      <c r="G196" s="37">
        <v>286</v>
      </c>
      <c r="H196" s="37">
        <f t="shared" si="11"/>
        <v>346.06</v>
      </c>
      <c r="I196" s="37">
        <f t="shared" si="9"/>
        <v>858</v>
      </c>
      <c r="J196" s="37">
        <f t="shared" si="10"/>
        <v>1038.18</v>
      </c>
      <c r="K196" s="78"/>
      <c r="L196" s="78"/>
    </row>
    <row r="197" spans="1:12" s="3" customFormat="1" ht="48.75" customHeight="1">
      <c r="A197" s="104" t="s">
        <v>135</v>
      </c>
      <c r="B197" s="100" t="s">
        <v>396</v>
      </c>
      <c r="C197" s="18" t="s">
        <v>561</v>
      </c>
      <c r="D197" s="19" t="s">
        <v>682</v>
      </c>
      <c r="E197" s="19">
        <v>50</v>
      </c>
      <c r="F197" s="77">
        <v>5</v>
      </c>
      <c r="G197" s="37"/>
      <c r="H197" s="37"/>
      <c r="I197" s="37"/>
      <c r="J197" s="37"/>
      <c r="K197" s="77" t="s">
        <v>876</v>
      </c>
      <c r="L197" s="77" t="s">
        <v>737</v>
      </c>
    </row>
    <row r="198" spans="1:12" s="3" customFormat="1" ht="60.75" customHeight="1">
      <c r="A198" s="105"/>
      <c r="B198" s="101"/>
      <c r="C198" s="18" t="s">
        <v>699</v>
      </c>
      <c r="D198" s="19" t="s">
        <v>700</v>
      </c>
      <c r="E198" s="19">
        <v>1</v>
      </c>
      <c r="F198" s="78"/>
      <c r="G198" s="37">
        <v>312</v>
      </c>
      <c r="H198" s="37">
        <f t="shared" si="11"/>
        <v>327.60000000000002</v>
      </c>
      <c r="I198" s="37">
        <f t="shared" si="9"/>
        <v>312</v>
      </c>
      <c r="J198" s="37">
        <f t="shared" si="10"/>
        <v>327.60000000000002</v>
      </c>
      <c r="K198" s="78"/>
      <c r="L198" s="78"/>
    </row>
    <row r="199" spans="1:12" s="3" customFormat="1" ht="45">
      <c r="A199" s="104" t="s">
        <v>136</v>
      </c>
      <c r="B199" s="100" t="s">
        <v>397</v>
      </c>
      <c r="C199" s="18" t="s">
        <v>562</v>
      </c>
      <c r="D199" s="19" t="s">
        <v>682</v>
      </c>
      <c r="E199" s="19">
        <v>1250</v>
      </c>
      <c r="F199" s="77">
        <v>21</v>
      </c>
      <c r="G199" s="37"/>
      <c r="H199" s="37"/>
      <c r="I199" s="37"/>
      <c r="J199" s="37"/>
      <c r="K199" s="77" t="s">
        <v>877</v>
      </c>
      <c r="L199" s="77" t="s">
        <v>726</v>
      </c>
    </row>
    <row r="200" spans="1:12" s="3" customFormat="1" ht="60.75" customHeight="1">
      <c r="A200" s="105"/>
      <c r="B200" s="101"/>
      <c r="C200" s="18" t="s">
        <v>699</v>
      </c>
      <c r="D200" s="19" t="s">
        <v>700</v>
      </c>
      <c r="E200" s="19">
        <v>25</v>
      </c>
      <c r="F200" s="78"/>
      <c r="G200" s="37">
        <v>439</v>
      </c>
      <c r="H200" s="37">
        <f t="shared" si="11"/>
        <v>531.18999999999994</v>
      </c>
      <c r="I200" s="37">
        <f t="shared" si="9"/>
        <v>10975</v>
      </c>
      <c r="J200" s="37">
        <f t="shared" si="10"/>
        <v>13279.75</v>
      </c>
      <c r="K200" s="78"/>
      <c r="L200" s="78"/>
    </row>
    <row r="201" spans="1:12" s="3" customFormat="1" ht="48.75" customHeight="1">
      <c r="A201" s="104" t="s">
        <v>137</v>
      </c>
      <c r="B201" s="100" t="s">
        <v>398</v>
      </c>
      <c r="C201" s="18" t="s">
        <v>563</v>
      </c>
      <c r="D201" s="19" t="s">
        <v>682</v>
      </c>
      <c r="E201" s="19">
        <v>300</v>
      </c>
      <c r="F201" s="77">
        <v>21</v>
      </c>
      <c r="G201" s="37"/>
      <c r="H201" s="37"/>
      <c r="I201" s="37"/>
      <c r="J201" s="37"/>
      <c r="K201" s="77" t="s">
        <v>878</v>
      </c>
      <c r="L201" s="77" t="s">
        <v>726</v>
      </c>
    </row>
    <row r="202" spans="1:12" s="3" customFormat="1" ht="60.75" customHeight="1">
      <c r="A202" s="105"/>
      <c r="B202" s="101"/>
      <c r="C202" s="18" t="s">
        <v>699</v>
      </c>
      <c r="D202" s="19" t="s">
        <v>700</v>
      </c>
      <c r="E202" s="19">
        <v>3</v>
      </c>
      <c r="F202" s="78"/>
      <c r="G202" s="37">
        <v>342</v>
      </c>
      <c r="H202" s="37">
        <f t="shared" si="11"/>
        <v>413.82</v>
      </c>
      <c r="I202" s="37">
        <f t="shared" si="9"/>
        <v>1026</v>
      </c>
      <c r="J202" s="37">
        <f t="shared" si="10"/>
        <v>1241.46</v>
      </c>
      <c r="K202" s="78"/>
      <c r="L202" s="78"/>
    </row>
    <row r="203" spans="1:12" s="3" customFormat="1" ht="45">
      <c r="A203" s="104" t="s">
        <v>138</v>
      </c>
      <c r="B203" s="100" t="s">
        <v>399</v>
      </c>
      <c r="C203" s="18" t="s">
        <v>564</v>
      </c>
      <c r="D203" s="19" t="s">
        <v>682</v>
      </c>
      <c r="E203" s="19">
        <v>1200</v>
      </c>
      <c r="F203" s="77">
        <v>21</v>
      </c>
      <c r="G203" s="37"/>
      <c r="H203" s="37"/>
      <c r="I203" s="37"/>
      <c r="J203" s="37"/>
      <c r="K203" s="77" t="s">
        <v>879</v>
      </c>
      <c r="L203" s="77" t="s">
        <v>726</v>
      </c>
    </row>
    <row r="204" spans="1:12" s="3" customFormat="1" ht="60.75" customHeight="1">
      <c r="A204" s="105"/>
      <c r="B204" s="101"/>
      <c r="C204" s="18" t="s">
        <v>699</v>
      </c>
      <c r="D204" s="19" t="s">
        <v>700</v>
      </c>
      <c r="E204" s="19">
        <v>12</v>
      </c>
      <c r="F204" s="78"/>
      <c r="G204" s="37">
        <v>385</v>
      </c>
      <c r="H204" s="37">
        <f t="shared" si="11"/>
        <v>465.84999999999997</v>
      </c>
      <c r="I204" s="37">
        <f t="shared" si="9"/>
        <v>4620</v>
      </c>
      <c r="J204" s="37">
        <f t="shared" si="10"/>
        <v>5590.2</v>
      </c>
      <c r="K204" s="78"/>
      <c r="L204" s="78"/>
    </row>
    <row r="205" spans="1:12" s="3" customFormat="1" ht="43.35" customHeight="1">
      <c r="A205" s="104" t="s">
        <v>139</v>
      </c>
      <c r="B205" s="100" t="s">
        <v>400</v>
      </c>
      <c r="C205" s="18" t="s">
        <v>565</v>
      </c>
      <c r="D205" s="19" t="s">
        <v>682</v>
      </c>
      <c r="E205" s="19">
        <v>1000</v>
      </c>
      <c r="F205" s="77">
        <v>21</v>
      </c>
      <c r="G205" s="37"/>
      <c r="H205" s="37"/>
      <c r="I205" s="37"/>
      <c r="J205" s="37"/>
      <c r="K205" s="77" t="s">
        <v>880</v>
      </c>
      <c r="L205" s="77" t="s">
        <v>737</v>
      </c>
    </row>
    <row r="206" spans="1:12" s="3" customFormat="1" ht="60.75" customHeight="1">
      <c r="A206" s="105"/>
      <c r="B206" s="101"/>
      <c r="C206" s="18" t="s">
        <v>699</v>
      </c>
      <c r="D206" s="19" t="s">
        <v>700</v>
      </c>
      <c r="E206" s="19">
        <v>20</v>
      </c>
      <c r="F206" s="78"/>
      <c r="G206" s="37">
        <v>571</v>
      </c>
      <c r="H206" s="37">
        <f t="shared" si="11"/>
        <v>690.91</v>
      </c>
      <c r="I206" s="37">
        <f t="shared" si="9"/>
        <v>11420</v>
      </c>
      <c r="J206" s="37">
        <f t="shared" si="10"/>
        <v>13818.199999999999</v>
      </c>
      <c r="K206" s="78"/>
      <c r="L206" s="78"/>
    </row>
    <row r="207" spans="1:12" s="3" customFormat="1" ht="45">
      <c r="A207" s="104" t="s">
        <v>140</v>
      </c>
      <c r="B207" s="100" t="s">
        <v>401</v>
      </c>
      <c r="C207" s="18" t="s">
        <v>566</v>
      </c>
      <c r="D207" s="19" t="s">
        <v>682</v>
      </c>
      <c r="E207" s="19">
        <v>6000</v>
      </c>
      <c r="F207" s="77">
        <v>5</v>
      </c>
      <c r="G207" s="37"/>
      <c r="H207" s="37"/>
      <c r="I207" s="37"/>
      <c r="J207" s="37"/>
      <c r="K207" s="77" t="s">
        <v>881</v>
      </c>
      <c r="L207" s="77" t="s">
        <v>737</v>
      </c>
    </row>
    <row r="208" spans="1:12" s="3" customFormat="1" ht="60.75" customHeight="1">
      <c r="A208" s="105"/>
      <c r="B208" s="101"/>
      <c r="C208" s="18" t="s">
        <v>699</v>
      </c>
      <c r="D208" s="19" t="s">
        <v>700</v>
      </c>
      <c r="E208" s="19">
        <v>60</v>
      </c>
      <c r="F208" s="78"/>
      <c r="G208" s="37">
        <v>880</v>
      </c>
      <c r="H208" s="37">
        <f t="shared" si="11"/>
        <v>924</v>
      </c>
      <c r="I208" s="37">
        <f t="shared" si="9"/>
        <v>52800</v>
      </c>
      <c r="J208" s="37">
        <f t="shared" si="10"/>
        <v>55440</v>
      </c>
      <c r="K208" s="78"/>
      <c r="L208" s="78"/>
    </row>
    <row r="209" spans="1:14" s="12" customFormat="1" ht="45">
      <c r="A209" s="104" t="s">
        <v>141</v>
      </c>
      <c r="B209" s="100" t="s">
        <v>402</v>
      </c>
      <c r="C209" s="18" t="s">
        <v>567</v>
      </c>
      <c r="D209" s="19" t="s">
        <v>682</v>
      </c>
      <c r="E209" s="19">
        <v>1800</v>
      </c>
      <c r="F209" s="77">
        <v>21</v>
      </c>
      <c r="G209" s="37"/>
      <c r="H209" s="37"/>
      <c r="I209" s="37"/>
      <c r="J209" s="37"/>
      <c r="K209" s="77" t="s">
        <v>882</v>
      </c>
      <c r="L209" s="77" t="s">
        <v>726</v>
      </c>
      <c r="N209" s="3"/>
    </row>
    <row r="210" spans="1:14" s="3" customFormat="1" ht="60.75" customHeight="1">
      <c r="A210" s="105"/>
      <c r="B210" s="101"/>
      <c r="C210" s="18" t="s">
        <v>699</v>
      </c>
      <c r="D210" s="19" t="s">
        <v>700</v>
      </c>
      <c r="E210" s="19">
        <v>15</v>
      </c>
      <c r="F210" s="78"/>
      <c r="G210" s="37">
        <v>621</v>
      </c>
      <c r="H210" s="37">
        <f t="shared" si="11"/>
        <v>751.41</v>
      </c>
      <c r="I210" s="37">
        <f t="shared" si="9"/>
        <v>9315</v>
      </c>
      <c r="J210" s="37">
        <f t="shared" si="10"/>
        <v>11271.15</v>
      </c>
      <c r="K210" s="78"/>
      <c r="L210" s="78"/>
    </row>
    <row r="211" spans="1:14" s="3" customFormat="1" ht="45">
      <c r="A211" s="104" t="s">
        <v>142</v>
      </c>
      <c r="B211" s="100" t="s">
        <v>403</v>
      </c>
      <c r="C211" s="18" t="s">
        <v>568</v>
      </c>
      <c r="D211" s="19" t="s">
        <v>682</v>
      </c>
      <c r="E211" s="19">
        <v>4000</v>
      </c>
      <c r="F211" s="77">
        <v>21</v>
      </c>
      <c r="G211" s="37"/>
      <c r="H211" s="37"/>
      <c r="I211" s="37"/>
      <c r="J211" s="37"/>
      <c r="K211" s="77" t="s">
        <v>883</v>
      </c>
      <c r="L211" s="77" t="s">
        <v>726</v>
      </c>
    </row>
    <row r="212" spans="1:14" s="3" customFormat="1" ht="60.75" customHeight="1">
      <c r="A212" s="105"/>
      <c r="B212" s="101"/>
      <c r="C212" s="18" t="s">
        <v>699</v>
      </c>
      <c r="D212" s="19" t="s">
        <v>700</v>
      </c>
      <c r="E212" s="19">
        <v>40</v>
      </c>
      <c r="F212" s="78"/>
      <c r="G212" s="37">
        <v>543</v>
      </c>
      <c r="H212" s="37">
        <f t="shared" si="11"/>
        <v>657.03</v>
      </c>
      <c r="I212" s="37">
        <f t="shared" ref="I212:I274" si="12">G212*E212</f>
        <v>21720</v>
      </c>
      <c r="J212" s="37">
        <f t="shared" ref="J212:J274" si="13">I212*((100+F211)/100)</f>
        <v>26281.200000000001</v>
      </c>
      <c r="K212" s="78"/>
      <c r="L212" s="78"/>
    </row>
    <row r="213" spans="1:14" s="3" customFormat="1" ht="45">
      <c r="A213" s="104" t="s">
        <v>143</v>
      </c>
      <c r="B213" s="100" t="s">
        <v>404</v>
      </c>
      <c r="C213" s="18" t="s">
        <v>566</v>
      </c>
      <c r="D213" s="19" t="s">
        <v>682</v>
      </c>
      <c r="E213" s="19">
        <v>10000</v>
      </c>
      <c r="F213" s="77">
        <v>5</v>
      </c>
      <c r="G213" s="37"/>
      <c r="H213" s="37"/>
      <c r="I213" s="37"/>
      <c r="J213" s="37"/>
      <c r="K213" s="77" t="s">
        <v>884</v>
      </c>
      <c r="L213" s="77" t="s">
        <v>737</v>
      </c>
    </row>
    <row r="214" spans="1:14" s="3" customFormat="1" ht="60.75" customHeight="1">
      <c r="A214" s="105"/>
      <c r="B214" s="101"/>
      <c r="C214" s="18" t="s">
        <v>699</v>
      </c>
      <c r="D214" s="19" t="s">
        <v>700</v>
      </c>
      <c r="E214" s="19">
        <v>100</v>
      </c>
      <c r="F214" s="78"/>
      <c r="G214" s="37">
        <v>553</v>
      </c>
      <c r="H214" s="37">
        <f t="shared" si="11"/>
        <v>580.65</v>
      </c>
      <c r="I214" s="37">
        <f t="shared" si="12"/>
        <v>55300</v>
      </c>
      <c r="J214" s="37">
        <f t="shared" si="13"/>
        <v>58065</v>
      </c>
      <c r="K214" s="78"/>
      <c r="L214" s="78"/>
    </row>
    <row r="215" spans="1:14" s="3" customFormat="1" ht="45">
      <c r="A215" s="104" t="s">
        <v>214</v>
      </c>
      <c r="B215" s="100" t="s">
        <v>405</v>
      </c>
      <c r="C215" s="18" t="s">
        <v>569</v>
      </c>
      <c r="D215" s="19" t="s">
        <v>682</v>
      </c>
      <c r="E215" s="19">
        <v>400</v>
      </c>
      <c r="F215" s="77">
        <v>21</v>
      </c>
      <c r="G215" s="37"/>
      <c r="H215" s="37"/>
      <c r="I215" s="37"/>
      <c r="J215" s="37"/>
      <c r="K215" s="77" t="s">
        <v>885</v>
      </c>
      <c r="L215" s="77" t="s">
        <v>726</v>
      </c>
    </row>
    <row r="216" spans="1:14" s="3" customFormat="1" ht="60.75" customHeight="1">
      <c r="A216" s="105"/>
      <c r="B216" s="101"/>
      <c r="C216" s="18" t="s">
        <v>699</v>
      </c>
      <c r="D216" s="19" t="s">
        <v>700</v>
      </c>
      <c r="E216" s="19">
        <v>8</v>
      </c>
      <c r="F216" s="78"/>
      <c r="G216" s="37">
        <v>336</v>
      </c>
      <c r="H216" s="37">
        <f t="shared" si="11"/>
        <v>406.56</v>
      </c>
      <c r="I216" s="37">
        <f t="shared" si="12"/>
        <v>2688</v>
      </c>
      <c r="J216" s="37">
        <f t="shared" si="13"/>
        <v>3252.48</v>
      </c>
      <c r="K216" s="78"/>
      <c r="L216" s="78"/>
    </row>
    <row r="217" spans="1:14" s="3" customFormat="1" ht="45">
      <c r="A217" s="104" t="s">
        <v>144</v>
      </c>
      <c r="B217" s="100" t="s">
        <v>406</v>
      </c>
      <c r="C217" s="18" t="s">
        <v>570</v>
      </c>
      <c r="D217" s="19" t="s">
        <v>682</v>
      </c>
      <c r="E217" s="19">
        <v>1200</v>
      </c>
      <c r="F217" s="77">
        <v>21</v>
      </c>
      <c r="G217" s="37"/>
      <c r="H217" s="37"/>
      <c r="I217" s="37"/>
      <c r="J217" s="37"/>
      <c r="K217" s="77" t="s">
        <v>820</v>
      </c>
      <c r="L217" s="77" t="s">
        <v>726</v>
      </c>
      <c r="M217" s="11"/>
    </row>
    <row r="218" spans="1:14" s="3" customFormat="1" ht="60.75" customHeight="1">
      <c r="A218" s="105"/>
      <c r="B218" s="101"/>
      <c r="C218" s="18" t="s">
        <v>699</v>
      </c>
      <c r="D218" s="19" t="s">
        <v>700</v>
      </c>
      <c r="E218" s="19">
        <v>12</v>
      </c>
      <c r="F218" s="78"/>
      <c r="G218" s="37">
        <v>470</v>
      </c>
      <c r="H218" s="37">
        <f t="shared" si="11"/>
        <v>568.69999999999993</v>
      </c>
      <c r="I218" s="37">
        <f t="shared" si="12"/>
        <v>5640</v>
      </c>
      <c r="J218" s="37">
        <f t="shared" si="13"/>
        <v>6824.4</v>
      </c>
      <c r="K218" s="78"/>
      <c r="L218" s="78"/>
      <c r="M218" s="34"/>
    </row>
    <row r="219" spans="1:14" s="3" customFormat="1" ht="45">
      <c r="A219" s="104" t="s">
        <v>145</v>
      </c>
      <c r="B219" s="100" t="s">
        <v>407</v>
      </c>
      <c r="C219" s="18" t="s">
        <v>571</v>
      </c>
      <c r="D219" s="19" t="s">
        <v>682</v>
      </c>
      <c r="E219" s="19">
        <v>300</v>
      </c>
      <c r="F219" s="77">
        <v>21</v>
      </c>
      <c r="G219" s="37"/>
      <c r="H219" s="37"/>
      <c r="I219" s="37"/>
      <c r="J219" s="37"/>
      <c r="K219" s="77" t="s">
        <v>886</v>
      </c>
      <c r="L219" s="77" t="s">
        <v>726</v>
      </c>
    </row>
    <row r="220" spans="1:14" s="3" customFormat="1" ht="60.75" customHeight="1">
      <c r="A220" s="105"/>
      <c r="B220" s="101"/>
      <c r="C220" s="18" t="s">
        <v>699</v>
      </c>
      <c r="D220" s="19" t="s">
        <v>700</v>
      </c>
      <c r="E220" s="19">
        <v>3</v>
      </c>
      <c r="F220" s="78"/>
      <c r="G220" s="37">
        <v>421</v>
      </c>
      <c r="H220" s="37">
        <f t="shared" si="11"/>
        <v>509.40999999999997</v>
      </c>
      <c r="I220" s="37">
        <f t="shared" si="12"/>
        <v>1263</v>
      </c>
      <c r="J220" s="37">
        <f t="shared" si="13"/>
        <v>1528.23</v>
      </c>
      <c r="K220" s="78"/>
      <c r="L220" s="78"/>
    </row>
    <row r="221" spans="1:14" s="3" customFormat="1" ht="45">
      <c r="A221" s="104" t="s">
        <v>146</v>
      </c>
      <c r="B221" s="100" t="s">
        <v>408</v>
      </c>
      <c r="C221" s="18" t="s">
        <v>572</v>
      </c>
      <c r="D221" s="19" t="s">
        <v>682</v>
      </c>
      <c r="E221" s="19">
        <v>200</v>
      </c>
      <c r="F221" s="77">
        <v>21</v>
      </c>
      <c r="G221" s="37"/>
      <c r="H221" s="37"/>
      <c r="I221" s="37"/>
      <c r="J221" s="37"/>
      <c r="K221" s="77" t="s">
        <v>887</v>
      </c>
      <c r="L221" s="77" t="s">
        <v>726</v>
      </c>
    </row>
    <row r="222" spans="1:14" s="3" customFormat="1" ht="60.75" customHeight="1">
      <c r="A222" s="105"/>
      <c r="B222" s="101"/>
      <c r="C222" s="18" t="s">
        <v>699</v>
      </c>
      <c r="D222" s="19" t="s">
        <v>700</v>
      </c>
      <c r="E222" s="19">
        <v>2</v>
      </c>
      <c r="F222" s="78"/>
      <c r="G222" s="37">
        <v>332</v>
      </c>
      <c r="H222" s="37">
        <f t="shared" si="11"/>
        <v>401.71999999999997</v>
      </c>
      <c r="I222" s="37">
        <f t="shared" si="12"/>
        <v>664</v>
      </c>
      <c r="J222" s="37">
        <f t="shared" si="13"/>
        <v>803.43999999999994</v>
      </c>
      <c r="K222" s="78"/>
      <c r="L222" s="78"/>
    </row>
    <row r="223" spans="1:14" s="3" customFormat="1" ht="45">
      <c r="A223" s="104" t="s">
        <v>147</v>
      </c>
      <c r="B223" s="100" t="s">
        <v>409</v>
      </c>
      <c r="C223" s="18" t="s">
        <v>573</v>
      </c>
      <c r="D223" s="19" t="s">
        <v>682</v>
      </c>
      <c r="E223" s="19">
        <v>300</v>
      </c>
      <c r="F223" s="77">
        <v>21</v>
      </c>
      <c r="G223" s="37"/>
      <c r="H223" s="37"/>
      <c r="I223" s="37"/>
      <c r="J223" s="37"/>
      <c r="K223" s="77" t="s">
        <v>821</v>
      </c>
      <c r="L223" s="77" t="s">
        <v>726</v>
      </c>
    </row>
    <row r="224" spans="1:14" s="3" customFormat="1" ht="60.75" customHeight="1">
      <c r="A224" s="105"/>
      <c r="B224" s="101"/>
      <c r="C224" s="18" t="s">
        <v>699</v>
      </c>
      <c r="D224" s="19" t="s">
        <v>700</v>
      </c>
      <c r="E224" s="19">
        <v>3</v>
      </c>
      <c r="F224" s="78"/>
      <c r="G224" s="37">
        <v>956</v>
      </c>
      <c r="H224" s="37">
        <f t="shared" si="11"/>
        <v>1156.76</v>
      </c>
      <c r="I224" s="37">
        <f t="shared" si="12"/>
        <v>2868</v>
      </c>
      <c r="J224" s="37">
        <f t="shared" si="13"/>
        <v>3470.2799999999997</v>
      </c>
      <c r="K224" s="78"/>
      <c r="L224" s="78"/>
      <c r="M224" s="34"/>
    </row>
    <row r="225" spans="1:13" s="3" customFormat="1" ht="45">
      <c r="A225" s="104" t="s">
        <v>148</v>
      </c>
      <c r="B225" s="100" t="s">
        <v>410</v>
      </c>
      <c r="C225" s="18" t="s">
        <v>574</v>
      </c>
      <c r="D225" s="19" t="s">
        <v>682</v>
      </c>
      <c r="E225" s="19">
        <v>150</v>
      </c>
      <c r="F225" s="77">
        <v>21</v>
      </c>
      <c r="G225" s="37"/>
      <c r="H225" s="37"/>
      <c r="I225" s="37"/>
      <c r="J225" s="37"/>
      <c r="K225" s="77" t="s">
        <v>888</v>
      </c>
      <c r="L225" s="77" t="s">
        <v>726</v>
      </c>
    </row>
    <row r="226" spans="1:13" s="3" customFormat="1" ht="60.75" customHeight="1">
      <c r="A226" s="105"/>
      <c r="B226" s="101"/>
      <c r="C226" s="18" t="s">
        <v>699</v>
      </c>
      <c r="D226" s="19" t="s">
        <v>700</v>
      </c>
      <c r="E226" s="19">
        <v>3</v>
      </c>
      <c r="F226" s="78"/>
      <c r="G226" s="37">
        <v>221</v>
      </c>
      <c r="H226" s="37">
        <f t="shared" si="11"/>
        <v>267.40999999999997</v>
      </c>
      <c r="I226" s="37">
        <f t="shared" si="12"/>
        <v>663</v>
      </c>
      <c r="J226" s="37">
        <f t="shared" si="13"/>
        <v>802.23</v>
      </c>
      <c r="K226" s="78"/>
      <c r="L226" s="78"/>
    </row>
    <row r="227" spans="1:13" s="3" customFormat="1" ht="45">
      <c r="A227" s="104" t="s">
        <v>149</v>
      </c>
      <c r="B227" s="100" t="s">
        <v>411</v>
      </c>
      <c r="C227" s="18" t="s">
        <v>575</v>
      </c>
      <c r="D227" s="19" t="s">
        <v>682</v>
      </c>
      <c r="E227" s="19">
        <v>1200</v>
      </c>
      <c r="F227" s="77">
        <v>21</v>
      </c>
      <c r="G227" s="37"/>
      <c r="H227" s="37"/>
      <c r="I227" s="37"/>
      <c r="J227" s="37"/>
      <c r="K227" s="77" t="s">
        <v>822</v>
      </c>
      <c r="L227" s="77" t="s">
        <v>726</v>
      </c>
    </row>
    <row r="228" spans="1:13" s="3" customFormat="1" ht="60.75" customHeight="1">
      <c r="A228" s="105"/>
      <c r="B228" s="101"/>
      <c r="C228" s="18" t="s">
        <v>699</v>
      </c>
      <c r="D228" s="19" t="s">
        <v>700</v>
      </c>
      <c r="E228" s="19">
        <v>12</v>
      </c>
      <c r="F228" s="78"/>
      <c r="G228" s="37">
        <v>664</v>
      </c>
      <c r="H228" s="37">
        <f t="shared" si="11"/>
        <v>803.43999999999994</v>
      </c>
      <c r="I228" s="37">
        <f t="shared" si="12"/>
        <v>7968</v>
      </c>
      <c r="J228" s="37">
        <f t="shared" si="13"/>
        <v>9641.2799999999988</v>
      </c>
      <c r="K228" s="78"/>
      <c r="L228" s="78"/>
      <c r="M228" s="34"/>
    </row>
    <row r="229" spans="1:13" s="3" customFormat="1" ht="53.25" customHeight="1">
      <c r="A229" s="104" t="s">
        <v>150</v>
      </c>
      <c r="B229" s="100" t="s">
        <v>412</v>
      </c>
      <c r="C229" s="18" t="s">
        <v>576</v>
      </c>
      <c r="D229" s="19" t="s">
        <v>682</v>
      </c>
      <c r="E229" s="19">
        <v>4000</v>
      </c>
      <c r="F229" s="77">
        <v>21</v>
      </c>
      <c r="G229" s="37"/>
      <c r="H229" s="37"/>
      <c r="I229" s="37"/>
      <c r="J229" s="37"/>
      <c r="K229" s="77" t="s">
        <v>773</v>
      </c>
      <c r="L229" s="77" t="s">
        <v>726</v>
      </c>
    </row>
    <row r="230" spans="1:13" s="3" customFormat="1" ht="60.75" customHeight="1">
      <c r="A230" s="105"/>
      <c r="B230" s="101"/>
      <c r="C230" s="18" t="s">
        <v>699</v>
      </c>
      <c r="D230" s="19" t="s">
        <v>700</v>
      </c>
      <c r="E230" s="19">
        <v>40</v>
      </c>
      <c r="F230" s="78"/>
      <c r="G230" s="37">
        <v>421</v>
      </c>
      <c r="H230" s="37">
        <f t="shared" si="11"/>
        <v>509.40999999999997</v>
      </c>
      <c r="I230" s="37">
        <f t="shared" si="12"/>
        <v>16840</v>
      </c>
      <c r="J230" s="37">
        <f t="shared" si="13"/>
        <v>20376.399999999998</v>
      </c>
      <c r="K230" s="78"/>
      <c r="L230" s="78"/>
      <c r="M230" s="34"/>
    </row>
    <row r="231" spans="1:13" s="3" customFormat="1" ht="45">
      <c r="A231" s="104" t="s">
        <v>151</v>
      </c>
      <c r="B231" s="100" t="s">
        <v>413</v>
      </c>
      <c r="C231" s="18" t="s">
        <v>577</v>
      </c>
      <c r="D231" s="19" t="s">
        <v>682</v>
      </c>
      <c r="E231" s="19">
        <v>800</v>
      </c>
      <c r="F231" s="77">
        <v>21</v>
      </c>
      <c r="G231" s="37"/>
      <c r="H231" s="37"/>
      <c r="I231" s="37"/>
      <c r="J231" s="37"/>
      <c r="K231" s="77" t="s">
        <v>759</v>
      </c>
      <c r="L231" s="77" t="s">
        <v>726</v>
      </c>
    </row>
    <row r="232" spans="1:13" s="3" customFormat="1" ht="60.75" customHeight="1">
      <c r="A232" s="105"/>
      <c r="B232" s="101"/>
      <c r="C232" s="18" t="s">
        <v>699</v>
      </c>
      <c r="D232" s="19" t="s">
        <v>700</v>
      </c>
      <c r="E232" s="19">
        <v>8</v>
      </c>
      <c r="F232" s="78"/>
      <c r="G232" s="37">
        <v>285</v>
      </c>
      <c r="H232" s="37">
        <f t="shared" ref="H232:H294" si="14">G232*((100+F231)/100)</f>
        <v>344.84999999999997</v>
      </c>
      <c r="I232" s="37">
        <f t="shared" si="12"/>
        <v>2280</v>
      </c>
      <c r="J232" s="37">
        <f t="shared" si="13"/>
        <v>2758.7999999999997</v>
      </c>
      <c r="K232" s="78"/>
      <c r="L232" s="78"/>
    </row>
    <row r="233" spans="1:13" s="3" customFormat="1" ht="47.1" customHeight="1">
      <c r="A233" s="104" t="s">
        <v>152</v>
      </c>
      <c r="B233" s="100" t="s">
        <v>413</v>
      </c>
      <c r="C233" s="18" t="s">
        <v>578</v>
      </c>
      <c r="D233" s="19" t="s">
        <v>682</v>
      </c>
      <c r="E233" s="19">
        <v>5000</v>
      </c>
      <c r="F233" s="77">
        <v>5</v>
      </c>
      <c r="G233" s="37"/>
      <c r="H233" s="37"/>
      <c r="I233" s="37"/>
      <c r="J233" s="37"/>
      <c r="K233" s="77" t="s">
        <v>889</v>
      </c>
      <c r="L233" s="77" t="s">
        <v>726</v>
      </c>
    </row>
    <row r="234" spans="1:13" s="3" customFormat="1" ht="60.75" customHeight="1">
      <c r="A234" s="105"/>
      <c r="B234" s="101"/>
      <c r="C234" s="18" t="s">
        <v>699</v>
      </c>
      <c r="D234" s="19" t="s">
        <v>700</v>
      </c>
      <c r="E234" s="19">
        <v>25</v>
      </c>
      <c r="F234" s="78"/>
      <c r="G234" s="37">
        <v>935</v>
      </c>
      <c r="H234" s="37">
        <f t="shared" si="14"/>
        <v>981.75</v>
      </c>
      <c r="I234" s="37">
        <f t="shared" si="12"/>
        <v>23375</v>
      </c>
      <c r="J234" s="37">
        <f t="shared" si="13"/>
        <v>24543.75</v>
      </c>
      <c r="K234" s="78"/>
      <c r="L234" s="78"/>
    </row>
    <row r="235" spans="1:13" s="3" customFormat="1" ht="47.25" customHeight="1">
      <c r="A235" s="104" t="s">
        <v>215</v>
      </c>
      <c r="B235" s="100" t="s">
        <v>414</v>
      </c>
      <c r="C235" s="18" t="s">
        <v>579</v>
      </c>
      <c r="D235" s="19" t="s">
        <v>682</v>
      </c>
      <c r="E235" s="19">
        <v>800</v>
      </c>
      <c r="F235" s="77">
        <v>5</v>
      </c>
      <c r="G235" s="37"/>
      <c r="H235" s="37"/>
      <c r="I235" s="37"/>
      <c r="J235" s="37"/>
      <c r="K235" s="77" t="s">
        <v>890</v>
      </c>
      <c r="L235" s="77" t="s">
        <v>737</v>
      </c>
    </row>
    <row r="236" spans="1:13" s="3" customFormat="1" ht="60.75" customHeight="1">
      <c r="A236" s="105"/>
      <c r="B236" s="101"/>
      <c r="C236" s="18" t="s">
        <v>699</v>
      </c>
      <c r="D236" s="19" t="s">
        <v>700</v>
      </c>
      <c r="E236" s="19">
        <v>8</v>
      </c>
      <c r="F236" s="78"/>
      <c r="G236" s="37">
        <v>726</v>
      </c>
      <c r="H236" s="37">
        <f t="shared" si="14"/>
        <v>762.30000000000007</v>
      </c>
      <c r="I236" s="37">
        <f t="shared" si="12"/>
        <v>5808</v>
      </c>
      <c r="J236" s="37">
        <f t="shared" si="13"/>
        <v>6098.4000000000005</v>
      </c>
      <c r="K236" s="78"/>
      <c r="L236" s="78"/>
    </row>
    <row r="237" spans="1:13" s="3" customFormat="1" ht="45">
      <c r="A237" s="104" t="s">
        <v>153</v>
      </c>
      <c r="B237" s="100" t="s">
        <v>415</v>
      </c>
      <c r="C237" s="18" t="s">
        <v>579</v>
      </c>
      <c r="D237" s="19" t="s">
        <v>682</v>
      </c>
      <c r="E237" s="19">
        <v>1500</v>
      </c>
      <c r="F237" s="77">
        <v>21</v>
      </c>
      <c r="G237" s="37"/>
      <c r="H237" s="37"/>
      <c r="I237" s="37"/>
      <c r="J237" s="37"/>
      <c r="K237" s="77" t="s">
        <v>891</v>
      </c>
      <c r="L237" s="77" t="s">
        <v>737</v>
      </c>
    </row>
    <row r="238" spans="1:13" s="3" customFormat="1" ht="60.75" customHeight="1">
      <c r="A238" s="105"/>
      <c r="B238" s="101"/>
      <c r="C238" s="18" t="s">
        <v>699</v>
      </c>
      <c r="D238" s="19" t="s">
        <v>700</v>
      </c>
      <c r="E238" s="19">
        <v>15</v>
      </c>
      <c r="F238" s="78"/>
      <c r="G238" s="37">
        <v>813</v>
      </c>
      <c r="H238" s="37">
        <f t="shared" si="14"/>
        <v>983.73</v>
      </c>
      <c r="I238" s="37">
        <f t="shared" si="12"/>
        <v>12195</v>
      </c>
      <c r="J238" s="37">
        <f t="shared" si="13"/>
        <v>14755.949999999999</v>
      </c>
      <c r="K238" s="78"/>
      <c r="L238" s="78"/>
    </row>
    <row r="239" spans="1:13" s="3" customFormat="1" ht="45">
      <c r="A239" s="104" t="s">
        <v>154</v>
      </c>
      <c r="B239" s="77" t="s">
        <v>416</v>
      </c>
      <c r="C239" s="18" t="s">
        <v>580</v>
      </c>
      <c r="D239" s="19" t="s">
        <v>682</v>
      </c>
      <c r="E239" s="19">
        <v>1440</v>
      </c>
      <c r="F239" s="77">
        <v>21</v>
      </c>
      <c r="G239" s="37"/>
      <c r="H239" s="37"/>
      <c r="I239" s="37"/>
      <c r="J239" s="37"/>
      <c r="K239" s="77" t="s">
        <v>892</v>
      </c>
      <c r="L239" s="77" t="s">
        <v>726</v>
      </c>
      <c r="M239" s="11"/>
    </row>
    <row r="240" spans="1:13" s="3" customFormat="1" ht="60.75" customHeight="1">
      <c r="A240" s="105"/>
      <c r="B240" s="78"/>
      <c r="C240" s="18" t="s">
        <v>699</v>
      </c>
      <c r="D240" s="19" t="s">
        <v>700</v>
      </c>
      <c r="E240" s="19">
        <v>12</v>
      </c>
      <c r="F240" s="78"/>
      <c r="G240" s="37">
        <v>547</v>
      </c>
      <c r="H240" s="37">
        <f t="shared" si="14"/>
        <v>661.87</v>
      </c>
      <c r="I240" s="37">
        <f t="shared" si="12"/>
        <v>6564</v>
      </c>
      <c r="J240" s="37">
        <f t="shared" si="13"/>
        <v>7942.44</v>
      </c>
      <c r="K240" s="78"/>
      <c r="L240" s="78"/>
    </row>
    <row r="241" spans="1:14" s="3" customFormat="1" ht="45">
      <c r="A241" s="104" t="s">
        <v>155</v>
      </c>
      <c r="B241" s="100" t="s">
        <v>417</v>
      </c>
      <c r="C241" s="18" t="s">
        <v>579</v>
      </c>
      <c r="D241" s="19" t="s">
        <v>682</v>
      </c>
      <c r="E241" s="19">
        <v>1200</v>
      </c>
      <c r="F241" s="77">
        <v>21</v>
      </c>
      <c r="G241" s="37"/>
      <c r="H241" s="37"/>
      <c r="I241" s="37"/>
      <c r="J241" s="37"/>
      <c r="K241" s="77" t="s">
        <v>893</v>
      </c>
      <c r="L241" s="77" t="s">
        <v>726</v>
      </c>
    </row>
    <row r="242" spans="1:14" s="3" customFormat="1" ht="60.75" customHeight="1">
      <c r="A242" s="105"/>
      <c r="B242" s="101"/>
      <c r="C242" s="18" t="s">
        <v>699</v>
      </c>
      <c r="D242" s="19" t="s">
        <v>700</v>
      </c>
      <c r="E242" s="19">
        <v>12</v>
      </c>
      <c r="F242" s="78"/>
      <c r="G242" s="37">
        <v>569</v>
      </c>
      <c r="H242" s="37">
        <f t="shared" si="14"/>
        <v>688.49</v>
      </c>
      <c r="I242" s="37">
        <f t="shared" si="12"/>
        <v>6828</v>
      </c>
      <c r="J242" s="37">
        <f t="shared" si="13"/>
        <v>8261.8799999999992</v>
      </c>
      <c r="K242" s="78"/>
      <c r="L242" s="78"/>
    </row>
    <row r="243" spans="1:14" s="3" customFormat="1" ht="45">
      <c r="A243" s="104" t="s">
        <v>156</v>
      </c>
      <c r="B243" s="100" t="s">
        <v>418</v>
      </c>
      <c r="C243" s="18" t="s">
        <v>581</v>
      </c>
      <c r="D243" s="19" t="s">
        <v>682</v>
      </c>
      <c r="E243" s="19">
        <v>1200</v>
      </c>
      <c r="F243" s="77">
        <v>5</v>
      </c>
      <c r="G243" s="37"/>
      <c r="H243" s="37"/>
      <c r="I243" s="37"/>
      <c r="J243" s="37"/>
      <c r="K243" s="77" t="s">
        <v>894</v>
      </c>
      <c r="L243" s="77" t="s">
        <v>726</v>
      </c>
    </row>
    <row r="244" spans="1:14" s="3" customFormat="1" ht="60.75" customHeight="1">
      <c r="A244" s="105"/>
      <c r="B244" s="101"/>
      <c r="C244" s="18" t="s">
        <v>699</v>
      </c>
      <c r="D244" s="19" t="s">
        <v>700</v>
      </c>
      <c r="E244" s="19">
        <v>12</v>
      </c>
      <c r="F244" s="78"/>
      <c r="G244" s="37">
        <v>584</v>
      </c>
      <c r="H244" s="37">
        <f t="shared" si="14"/>
        <v>613.20000000000005</v>
      </c>
      <c r="I244" s="37">
        <f t="shared" si="12"/>
        <v>7008</v>
      </c>
      <c r="J244" s="37">
        <f t="shared" si="13"/>
        <v>7358.4000000000005</v>
      </c>
      <c r="K244" s="78"/>
      <c r="L244" s="78"/>
    </row>
    <row r="245" spans="1:14" s="12" customFormat="1" ht="45">
      <c r="A245" s="104" t="s">
        <v>157</v>
      </c>
      <c r="B245" s="100" t="s">
        <v>419</v>
      </c>
      <c r="C245" s="18" t="s">
        <v>582</v>
      </c>
      <c r="D245" s="19" t="s">
        <v>682</v>
      </c>
      <c r="E245" s="19">
        <v>200</v>
      </c>
      <c r="F245" s="77">
        <v>21</v>
      </c>
      <c r="G245" s="37"/>
      <c r="H245" s="37"/>
      <c r="I245" s="37"/>
      <c r="J245" s="37"/>
      <c r="K245" s="77" t="s">
        <v>783</v>
      </c>
      <c r="L245" s="77" t="s">
        <v>726</v>
      </c>
      <c r="N245" s="3"/>
    </row>
    <row r="246" spans="1:14" s="3" customFormat="1" ht="60.75" customHeight="1">
      <c r="A246" s="105"/>
      <c r="B246" s="101"/>
      <c r="C246" s="18" t="s">
        <v>699</v>
      </c>
      <c r="D246" s="19" t="s">
        <v>700</v>
      </c>
      <c r="E246" s="19">
        <v>2</v>
      </c>
      <c r="F246" s="78"/>
      <c r="G246" s="37">
        <v>720</v>
      </c>
      <c r="H246" s="37">
        <f t="shared" si="14"/>
        <v>871.19999999999993</v>
      </c>
      <c r="I246" s="37">
        <f t="shared" si="12"/>
        <v>1440</v>
      </c>
      <c r="J246" s="37">
        <f t="shared" si="13"/>
        <v>1742.3999999999999</v>
      </c>
      <c r="K246" s="78"/>
      <c r="L246" s="78"/>
      <c r="M246" s="34"/>
    </row>
    <row r="247" spans="1:14" s="3" customFormat="1" ht="45">
      <c r="A247" s="104" t="s">
        <v>158</v>
      </c>
      <c r="B247" s="100" t="s">
        <v>420</v>
      </c>
      <c r="C247" s="18" t="s">
        <v>583</v>
      </c>
      <c r="D247" s="19" t="s">
        <v>682</v>
      </c>
      <c r="E247" s="19">
        <v>1200</v>
      </c>
      <c r="F247" s="77">
        <v>5</v>
      </c>
      <c r="G247" s="37"/>
      <c r="H247" s="37"/>
      <c r="I247" s="37"/>
      <c r="J247" s="37"/>
      <c r="K247" s="77" t="s">
        <v>895</v>
      </c>
      <c r="L247" s="77" t="s">
        <v>726</v>
      </c>
    </row>
    <row r="248" spans="1:14" s="3" customFormat="1" ht="60.75" customHeight="1">
      <c r="A248" s="105"/>
      <c r="B248" s="101"/>
      <c r="C248" s="18" t="s">
        <v>699</v>
      </c>
      <c r="D248" s="19" t="s">
        <v>700</v>
      </c>
      <c r="E248" s="19">
        <v>12</v>
      </c>
      <c r="F248" s="78"/>
      <c r="G248" s="37">
        <v>694</v>
      </c>
      <c r="H248" s="37">
        <f t="shared" si="14"/>
        <v>728.7</v>
      </c>
      <c r="I248" s="37">
        <f t="shared" si="12"/>
        <v>8328</v>
      </c>
      <c r="J248" s="37">
        <f t="shared" si="13"/>
        <v>8744.4</v>
      </c>
      <c r="K248" s="78"/>
      <c r="L248" s="78"/>
    </row>
    <row r="249" spans="1:14" s="1" customFormat="1" ht="45">
      <c r="A249" s="104" t="s">
        <v>159</v>
      </c>
      <c r="B249" s="100" t="s">
        <v>421</v>
      </c>
      <c r="C249" s="18" t="s">
        <v>584</v>
      </c>
      <c r="D249" s="19" t="s">
        <v>682</v>
      </c>
      <c r="E249" s="19">
        <v>300</v>
      </c>
      <c r="F249" s="77">
        <v>21</v>
      </c>
      <c r="G249" s="37"/>
      <c r="H249" s="37"/>
      <c r="I249" s="37"/>
      <c r="J249" s="37"/>
      <c r="K249" s="77" t="s">
        <v>896</v>
      </c>
      <c r="L249" s="77" t="s">
        <v>726</v>
      </c>
      <c r="N249" s="3"/>
    </row>
    <row r="250" spans="1:14" s="3" customFormat="1" ht="60.75" customHeight="1">
      <c r="A250" s="105"/>
      <c r="B250" s="101"/>
      <c r="C250" s="18" t="s">
        <v>699</v>
      </c>
      <c r="D250" s="19" t="s">
        <v>700</v>
      </c>
      <c r="E250" s="19">
        <v>3</v>
      </c>
      <c r="F250" s="78"/>
      <c r="G250" s="37">
        <v>286</v>
      </c>
      <c r="H250" s="37">
        <f t="shared" si="14"/>
        <v>346.06</v>
      </c>
      <c r="I250" s="37">
        <f t="shared" si="12"/>
        <v>858</v>
      </c>
      <c r="J250" s="37">
        <f t="shared" si="13"/>
        <v>1038.18</v>
      </c>
      <c r="K250" s="78"/>
      <c r="L250" s="78"/>
    </row>
    <row r="251" spans="1:14" s="1" customFormat="1" ht="45">
      <c r="A251" s="104" t="s">
        <v>160</v>
      </c>
      <c r="B251" s="100" t="s">
        <v>422</v>
      </c>
      <c r="C251" s="18" t="s">
        <v>585</v>
      </c>
      <c r="D251" s="19" t="s">
        <v>682</v>
      </c>
      <c r="E251" s="19">
        <v>400</v>
      </c>
      <c r="F251" s="77">
        <v>21</v>
      </c>
      <c r="G251" s="37"/>
      <c r="H251" s="37"/>
      <c r="I251" s="37"/>
      <c r="J251" s="37"/>
      <c r="K251" s="77" t="s">
        <v>897</v>
      </c>
      <c r="L251" s="77" t="s">
        <v>726</v>
      </c>
      <c r="N251" s="3"/>
    </row>
    <row r="252" spans="1:14" s="3" customFormat="1" ht="60.75" customHeight="1">
      <c r="A252" s="105"/>
      <c r="B252" s="101"/>
      <c r="C252" s="18" t="s">
        <v>699</v>
      </c>
      <c r="D252" s="19" t="s">
        <v>700</v>
      </c>
      <c r="E252" s="19">
        <v>4</v>
      </c>
      <c r="F252" s="78"/>
      <c r="G252" s="37">
        <v>315</v>
      </c>
      <c r="H252" s="37">
        <f t="shared" si="14"/>
        <v>381.15</v>
      </c>
      <c r="I252" s="37">
        <f t="shared" si="12"/>
        <v>1260</v>
      </c>
      <c r="J252" s="37">
        <f t="shared" si="13"/>
        <v>1524.6</v>
      </c>
      <c r="K252" s="78"/>
      <c r="L252" s="78"/>
    </row>
    <row r="253" spans="1:14" s="1" customFormat="1" ht="45">
      <c r="A253" s="104" t="s">
        <v>161</v>
      </c>
      <c r="B253" s="100" t="s">
        <v>423</v>
      </c>
      <c r="C253" s="23" t="s">
        <v>586</v>
      </c>
      <c r="D253" s="19" t="s">
        <v>682</v>
      </c>
      <c r="E253" s="19">
        <v>300</v>
      </c>
      <c r="F253" s="77">
        <v>21</v>
      </c>
      <c r="G253" s="37"/>
      <c r="H253" s="37"/>
      <c r="I253" s="37"/>
      <c r="J253" s="37"/>
      <c r="K253" s="77" t="s">
        <v>898</v>
      </c>
      <c r="L253" s="77" t="s">
        <v>726</v>
      </c>
      <c r="N253" s="3"/>
    </row>
    <row r="254" spans="1:14" s="3" customFormat="1" ht="60.75" customHeight="1">
      <c r="A254" s="105"/>
      <c r="B254" s="101"/>
      <c r="C254" s="18" t="s">
        <v>699</v>
      </c>
      <c r="D254" s="19" t="s">
        <v>700</v>
      </c>
      <c r="E254" s="19">
        <v>3</v>
      </c>
      <c r="F254" s="78"/>
      <c r="G254" s="37">
        <v>362</v>
      </c>
      <c r="H254" s="37">
        <f t="shared" si="14"/>
        <v>438.02</v>
      </c>
      <c r="I254" s="37">
        <f t="shared" si="12"/>
        <v>1086</v>
      </c>
      <c r="J254" s="37">
        <f t="shared" si="13"/>
        <v>1314.06</v>
      </c>
      <c r="K254" s="78"/>
      <c r="L254" s="78"/>
    </row>
    <row r="255" spans="1:14" s="1" customFormat="1" ht="45">
      <c r="A255" s="104" t="s">
        <v>216</v>
      </c>
      <c r="B255" s="100" t="s">
        <v>424</v>
      </c>
      <c r="C255" s="18" t="s">
        <v>587</v>
      </c>
      <c r="D255" s="19" t="s">
        <v>682</v>
      </c>
      <c r="E255" s="19">
        <v>500</v>
      </c>
      <c r="F255" s="77">
        <v>21</v>
      </c>
      <c r="G255" s="37"/>
      <c r="H255" s="37"/>
      <c r="I255" s="37"/>
      <c r="J255" s="37"/>
      <c r="K255" s="77" t="s">
        <v>899</v>
      </c>
      <c r="L255" s="77" t="s">
        <v>726</v>
      </c>
      <c r="N255" s="3"/>
    </row>
    <row r="256" spans="1:14" s="3" customFormat="1" ht="60.75" customHeight="1">
      <c r="A256" s="105"/>
      <c r="B256" s="101"/>
      <c r="C256" s="18" t="s">
        <v>699</v>
      </c>
      <c r="D256" s="19" t="s">
        <v>700</v>
      </c>
      <c r="E256" s="19">
        <v>5</v>
      </c>
      <c r="F256" s="78"/>
      <c r="G256" s="37">
        <v>211</v>
      </c>
      <c r="H256" s="37">
        <f t="shared" si="14"/>
        <v>255.31</v>
      </c>
      <c r="I256" s="37">
        <f t="shared" si="12"/>
        <v>1055</v>
      </c>
      <c r="J256" s="37">
        <f t="shared" si="13"/>
        <v>1276.55</v>
      </c>
      <c r="K256" s="78"/>
      <c r="L256" s="78"/>
    </row>
    <row r="257" spans="1:14" s="1" customFormat="1" ht="45">
      <c r="A257" s="104" t="s">
        <v>162</v>
      </c>
      <c r="B257" s="100" t="s">
        <v>425</v>
      </c>
      <c r="C257" s="18" t="s">
        <v>588</v>
      </c>
      <c r="D257" s="19" t="s">
        <v>682</v>
      </c>
      <c r="E257" s="19">
        <v>1000</v>
      </c>
      <c r="F257" s="77">
        <v>21</v>
      </c>
      <c r="G257" s="37"/>
      <c r="H257" s="37"/>
      <c r="I257" s="37"/>
      <c r="J257" s="37"/>
      <c r="K257" s="77" t="s">
        <v>900</v>
      </c>
      <c r="L257" s="77" t="s">
        <v>726</v>
      </c>
      <c r="N257" s="3"/>
    </row>
    <row r="258" spans="1:14" s="3" customFormat="1" ht="60.75" customHeight="1">
      <c r="A258" s="105"/>
      <c r="B258" s="101"/>
      <c r="C258" s="18" t="s">
        <v>699</v>
      </c>
      <c r="D258" s="19" t="s">
        <v>700</v>
      </c>
      <c r="E258" s="19">
        <v>20</v>
      </c>
      <c r="F258" s="78"/>
      <c r="G258" s="37">
        <v>506</v>
      </c>
      <c r="H258" s="37">
        <f t="shared" si="14"/>
        <v>612.26</v>
      </c>
      <c r="I258" s="37">
        <f t="shared" si="12"/>
        <v>10120</v>
      </c>
      <c r="J258" s="37">
        <f t="shared" si="13"/>
        <v>12245.199999999999</v>
      </c>
      <c r="K258" s="78"/>
      <c r="L258" s="78"/>
    </row>
    <row r="259" spans="1:14" s="1" customFormat="1" ht="45">
      <c r="A259" s="104" t="s">
        <v>163</v>
      </c>
      <c r="B259" s="106" t="s">
        <v>426</v>
      </c>
      <c r="C259" s="18" t="s">
        <v>589</v>
      </c>
      <c r="D259" s="19" t="s">
        <v>682</v>
      </c>
      <c r="E259" s="19">
        <v>450</v>
      </c>
      <c r="F259" s="77">
        <v>21</v>
      </c>
      <c r="G259" s="37"/>
      <c r="H259" s="37"/>
      <c r="I259" s="37"/>
      <c r="J259" s="37"/>
      <c r="K259" s="77" t="s">
        <v>901</v>
      </c>
      <c r="L259" s="77" t="s">
        <v>726</v>
      </c>
      <c r="N259" s="3"/>
    </row>
    <row r="260" spans="1:14" s="3" customFormat="1" ht="60.75" customHeight="1">
      <c r="A260" s="105"/>
      <c r="B260" s="107"/>
      <c r="C260" s="18" t="s">
        <v>699</v>
      </c>
      <c r="D260" s="19" t="s">
        <v>700</v>
      </c>
      <c r="E260" s="19">
        <v>9</v>
      </c>
      <c r="F260" s="78"/>
      <c r="G260" s="37">
        <v>241</v>
      </c>
      <c r="H260" s="37">
        <f t="shared" si="14"/>
        <v>291.61</v>
      </c>
      <c r="I260" s="37">
        <f t="shared" si="12"/>
        <v>2169</v>
      </c>
      <c r="J260" s="37">
        <f t="shared" si="13"/>
        <v>2624.49</v>
      </c>
      <c r="K260" s="78"/>
      <c r="L260" s="78"/>
    </row>
    <row r="261" spans="1:14" s="1" customFormat="1" ht="46.5" customHeight="1">
      <c r="A261" s="104" t="s">
        <v>164</v>
      </c>
      <c r="B261" s="106" t="s">
        <v>427</v>
      </c>
      <c r="C261" s="18" t="s">
        <v>590</v>
      </c>
      <c r="D261" s="19" t="s">
        <v>682</v>
      </c>
      <c r="E261" s="19">
        <v>90</v>
      </c>
      <c r="F261" s="77">
        <v>21</v>
      </c>
      <c r="G261" s="37"/>
      <c r="H261" s="37"/>
      <c r="I261" s="37"/>
      <c r="J261" s="37"/>
      <c r="K261" s="77" t="s">
        <v>774</v>
      </c>
      <c r="L261" s="77" t="s">
        <v>726</v>
      </c>
      <c r="N261" s="3"/>
    </row>
    <row r="262" spans="1:14" s="3" customFormat="1" ht="60.75" customHeight="1">
      <c r="A262" s="105"/>
      <c r="B262" s="107"/>
      <c r="C262" s="18" t="s">
        <v>699</v>
      </c>
      <c r="D262" s="19" t="s">
        <v>700</v>
      </c>
      <c r="E262" s="19">
        <v>3</v>
      </c>
      <c r="F262" s="78"/>
      <c r="G262" s="37">
        <v>292</v>
      </c>
      <c r="H262" s="37">
        <f t="shared" si="14"/>
        <v>353.32</v>
      </c>
      <c r="I262" s="37">
        <f t="shared" si="12"/>
        <v>876</v>
      </c>
      <c r="J262" s="37">
        <f t="shared" si="13"/>
        <v>1059.96</v>
      </c>
      <c r="K262" s="78"/>
      <c r="L262" s="78"/>
      <c r="M262" s="34"/>
    </row>
    <row r="263" spans="1:14" s="1" customFormat="1" ht="30">
      <c r="A263" s="104" t="s">
        <v>165</v>
      </c>
      <c r="B263" s="100" t="s">
        <v>428</v>
      </c>
      <c r="C263" s="18" t="s">
        <v>685</v>
      </c>
      <c r="D263" s="19" t="s">
        <v>684</v>
      </c>
      <c r="E263" s="19">
        <v>6</v>
      </c>
      <c r="F263" s="77">
        <v>21</v>
      </c>
      <c r="G263" s="37"/>
      <c r="H263" s="37"/>
      <c r="I263" s="37"/>
      <c r="J263" s="37"/>
      <c r="K263" s="77" t="s">
        <v>869</v>
      </c>
      <c r="L263" s="77" t="s">
        <v>726</v>
      </c>
      <c r="N263" s="3"/>
    </row>
    <row r="264" spans="1:14" s="3" customFormat="1" ht="60.75" customHeight="1">
      <c r="A264" s="105"/>
      <c r="B264" s="101"/>
      <c r="C264" s="18" t="s">
        <v>699</v>
      </c>
      <c r="D264" s="19" t="s">
        <v>700</v>
      </c>
      <c r="E264" s="19">
        <v>6</v>
      </c>
      <c r="F264" s="78"/>
      <c r="G264" s="37">
        <v>1350</v>
      </c>
      <c r="H264" s="37">
        <f t="shared" si="14"/>
        <v>1633.5</v>
      </c>
      <c r="I264" s="37">
        <f t="shared" si="12"/>
        <v>8100</v>
      </c>
      <c r="J264" s="37">
        <f t="shared" si="13"/>
        <v>9801</v>
      </c>
      <c r="K264" s="78"/>
      <c r="L264" s="78"/>
    </row>
    <row r="265" spans="1:14" s="3" customFormat="1" ht="45">
      <c r="A265" s="104" t="s">
        <v>166</v>
      </c>
      <c r="B265" s="100" t="s">
        <v>429</v>
      </c>
      <c r="C265" s="18" t="s">
        <v>591</v>
      </c>
      <c r="D265" s="19" t="s">
        <v>682</v>
      </c>
      <c r="E265" s="19">
        <v>200</v>
      </c>
      <c r="F265" s="77">
        <v>21</v>
      </c>
      <c r="G265" s="37"/>
      <c r="H265" s="37"/>
      <c r="I265" s="37"/>
      <c r="J265" s="37"/>
      <c r="K265" s="77" t="s">
        <v>870</v>
      </c>
      <c r="L265" s="77" t="s">
        <v>726</v>
      </c>
    </row>
    <row r="266" spans="1:14" s="3" customFormat="1" ht="60.75" customHeight="1">
      <c r="A266" s="105"/>
      <c r="B266" s="101"/>
      <c r="C266" s="18" t="s">
        <v>699</v>
      </c>
      <c r="D266" s="19" t="s">
        <v>700</v>
      </c>
      <c r="E266" s="19">
        <v>2</v>
      </c>
      <c r="F266" s="78"/>
      <c r="G266" s="37">
        <v>355</v>
      </c>
      <c r="H266" s="37">
        <f t="shared" si="14"/>
        <v>429.55</v>
      </c>
      <c r="I266" s="37">
        <f t="shared" si="12"/>
        <v>710</v>
      </c>
      <c r="J266" s="37">
        <f t="shared" si="13"/>
        <v>859.1</v>
      </c>
      <c r="K266" s="78"/>
      <c r="L266" s="78"/>
    </row>
    <row r="267" spans="1:14" s="3" customFormat="1" ht="45">
      <c r="A267" s="104" t="s">
        <v>167</v>
      </c>
      <c r="B267" s="100" t="s">
        <v>430</v>
      </c>
      <c r="C267" s="18" t="s">
        <v>592</v>
      </c>
      <c r="D267" s="19" t="s">
        <v>682</v>
      </c>
      <c r="E267" s="19">
        <v>1200</v>
      </c>
      <c r="F267" s="77">
        <v>21</v>
      </c>
      <c r="G267" s="37"/>
      <c r="H267" s="37"/>
      <c r="I267" s="37"/>
      <c r="J267" s="37"/>
      <c r="K267" s="77" t="s">
        <v>760</v>
      </c>
      <c r="L267" s="77" t="s">
        <v>726</v>
      </c>
    </row>
    <row r="268" spans="1:14" s="3" customFormat="1" ht="60.75" customHeight="1">
      <c r="A268" s="105"/>
      <c r="B268" s="101"/>
      <c r="C268" s="18" t="s">
        <v>699</v>
      </c>
      <c r="D268" s="19" t="s">
        <v>700</v>
      </c>
      <c r="E268" s="19">
        <v>12</v>
      </c>
      <c r="F268" s="78"/>
      <c r="G268" s="37">
        <v>285</v>
      </c>
      <c r="H268" s="37">
        <f t="shared" si="14"/>
        <v>344.84999999999997</v>
      </c>
      <c r="I268" s="37">
        <f t="shared" si="12"/>
        <v>3420</v>
      </c>
      <c r="J268" s="37">
        <f t="shared" si="13"/>
        <v>4138.2</v>
      </c>
      <c r="K268" s="78"/>
      <c r="L268" s="78"/>
    </row>
    <row r="269" spans="1:14" s="3" customFormat="1" ht="45">
      <c r="A269" s="104" t="s">
        <v>168</v>
      </c>
      <c r="B269" s="100" t="s">
        <v>431</v>
      </c>
      <c r="C269" s="18" t="s">
        <v>593</v>
      </c>
      <c r="D269" s="19" t="s">
        <v>682</v>
      </c>
      <c r="E269" s="19">
        <v>200</v>
      </c>
      <c r="F269" s="77">
        <v>21</v>
      </c>
      <c r="G269" s="37"/>
      <c r="H269" s="37"/>
      <c r="I269" s="37"/>
      <c r="J269" s="37"/>
      <c r="K269" s="77" t="s">
        <v>902</v>
      </c>
      <c r="L269" s="77" t="s">
        <v>726</v>
      </c>
    </row>
    <row r="270" spans="1:14" s="3" customFormat="1" ht="60.75" customHeight="1">
      <c r="A270" s="105"/>
      <c r="B270" s="101"/>
      <c r="C270" s="18" t="s">
        <v>699</v>
      </c>
      <c r="D270" s="19" t="s">
        <v>700</v>
      </c>
      <c r="E270" s="19">
        <v>2</v>
      </c>
      <c r="F270" s="78"/>
      <c r="G270" s="37">
        <v>941</v>
      </c>
      <c r="H270" s="37">
        <f t="shared" si="14"/>
        <v>1138.6099999999999</v>
      </c>
      <c r="I270" s="37">
        <f t="shared" si="12"/>
        <v>1882</v>
      </c>
      <c r="J270" s="37">
        <f t="shared" si="13"/>
        <v>2277.2199999999998</v>
      </c>
      <c r="K270" s="78"/>
      <c r="L270" s="78"/>
    </row>
    <row r="271" spans="1:14" s="3" customFormat="1" ht="45">
      <c r="A271" s="104" t="s">
        <v>169</v>
      </c>
      <c r="B271" s="100" t="s">
        <v>432</v>
      </c>
      <c r="C271" s="18" t="s">
        <v>594</v>
      </c>
      <c r="D271" s="19" t="s">
        <v>682</v>
      </c>
      <c r="E271" s="19">
        <v>500</v>
      </c>
      <c r="F271" s="77">
        <v>21</v>
      </c>
      <c r="G271" s="37"/>
      <c r="H271" s="37"/>
      <c r="I271" s="37"/>
      <c r="J271" s="37"/>
      <c r="K271" s="77" t="s">
        <v>903</v>
      </c>
      <c r="L271" s="77" t="s">
        <v>726</v>
      </c>
    </row>
    <row r="272" spans="1:14" s="3" customFormat="1" ht="60.75" customHeight="1">
      <c r="A272" s="105"/>
      <c r="B272" s="101"/>
      <c r="C272" s="18" t="s">
        <v>699</v>
      </c>
      <c r="D272" s="19" t="s">
        <v>700</v>
      </c>
      <c r="E272" s="19">
        <v>5</v>
      </c>
      <c r="F272" s="78"/>
      <c r="G272" s="37">
        <v>457</v>
      </c>
      <c r="H272" s="37">
        <f t="shared" si="14"/>
        <v>552.97</v>
      </c>
      <c r="I272" s="37">
        <f t="shared" si="12"/>
        <v>2285</v>
      </c>
      <c r="J272" s="37">
        <f t="shared" si="13"/>
        <v>2764.85</v>
      </c>
      <c r="K272" s="78"/>
      <c r="L272" s="78"/>
    </row>
    <row r="273" spans="1:14" s="3" customFormat="1" ht="45">
      <c r="A273" s="104" t="s">
        <v>170</v>
      </c>
      <c r="B273" s="100" t="s">
        <v>433</v>
      </c>
      <c r="C273" s="18" t="s">
        <v>595</v>
      </c>
      <c r="D273" s="19" t="s">
        <v>682</v>
      </c>
      <c r="E273" s="19">
        <v>800</v>
      </c>
      <c r="F273" s="77">
        <v>21</v>
      </c>
      <c r="G273" s="37"/>
      <c r="H273" s="37"/>
      <c r="I273" s="37"/>
      <c r="J273" s="37"/>
      <c r="K273" s="77" t="s">
        <v>904</v>
      </c>
      <c r="L273" s="77" t="s">
        <v>726</v>
      </c>
    </row>
    <row r="274" spans="1:14" s="3" customFormat="1" ht="60.75" customHeight="1">
      <c r="A274" s="105"/>
      <c r="B274" s="101"/>
      <c r="C274" s="18" t="s">
        <v>699</v>
      </c>
      <c r="D274" s="19" t="s">
        <v>700</v>
      </c>
      <c r="E274" s="19">
        <v>8</v>
      </c>
      <c r="F274" s="78"/>
      <c r="G274" s="37">
        <v>285</v>
      </c>
      <c r="H274" s="37">
        <f t="shared" si="14"/>
        <v>344.84999999999997</v>
      </c>
      <c r="I274" s="37">
        <f t="shared" si="12"/>
        <v>2280</v>
      </c>
      <c r="J274" s="37">
        <f t="shared" si="13"/>
        <v>2758.7999999999997</v>
      </c>
      <c r="K274" s="78"/>
      <c r="L274" s="78"/>
    </row>
    <row r="275" spans="1:14" s="3" customFormat="1" ht="45">
      <c r="A275" s="104" t="s">
        <v>217</v>
      </c>
      <c r="B275" s="100" t="s">
        <v>434</v>
      </c>
      <c r="C275" s="18" t="s">
        <v>596</v>
      </c>
      <c r="D275" s="19" t="s">
        <v>682</v>
      </c>
      <c r="E275" s="19">
        <v>1200</v>
      </c>
      <c r="F275" s="77">
        <v>21</v>
      </c>
      <c r="G275" s="37"/>
      <c r="H275" s="37"/>
      <c r="I275" s="37"/>
      <c r="J275" s="37"/>
      <c r="K275" s="77" t="s">
        <v>823</v>
      </c>
      <c r="L275" s="77" t="s">
        <v>726</v>
      </c>
    </row>
    <row r="276" spans="1:14" s="3" customFormat="1" ht="60.75" customHeight="1">
      <c r="A276" s="105"/>
      <c r="B276" s="101"/>
      <c r="C276" s="18" t="s">
        <v>699</v>
      </c>
      <c r="D276" s="19" t="s">
        <v>700</v>
      </c>
      <c r="E276" s="19">
        <v>12</v>
      </c>
      <c r="F276" s="78"/>
      <c r="G276" s="37">
        <v>761</v>
      </c>
      <c r="H276" s="37">
        <f t="shared" si="14"/>
        <v>920.81</v>
      </c>
      <c r="I276" s="37">
        <f t="shared" ref="I276:I338" si="15">G276*E276</f>
        <v>9132</v>
      </c>
      <c r="J276" s="37">
        <f t="shared" ref="J276:J338" si="16">I276*((100+F275)/100)</f>
        <v>11049.72</v>
      </c>
      <c r="K276" s="78"/>
      <c r="L276" s="78"/>
      <c r="M276" s="34"/>
    </row>
    <row r="277" spans="1:14" s="3" customFormat="1" ht="45">
      <c r="A277" s="104" t="s">
        <v>171</v>
      </c>
      <c r="B277" s="100" t="s">
        <v>435</v>
      </c>
      <c r="C277" s="18" t="s">
        <v>597</v>
      </c>
      <c r="D277" s="19" t="s">
        <v>682</v>
      </c>
      <c r="E277" s="19">
        <v>3000</v>
      </c>
      <c r="F277" s="77">
        <v>21</v>
      </c>
      <c r="G277" s="37"/>
      <c r="H277" s="37"/>
      <c r="I277" s="37"/>
      <c r="J277" s="37"/>
      <c r="K277" s="77" t="s">
        <v>905</v>
      </c>
      <c r="L277" s="77" t="s">
        <v>737</v>
      </c>
    </row>
    <row r="278" spans="1:14" s="3" customFormat="1" ht="60.75" customHeight="1">
      <c r="A278" s="105"/>
      <c r="B278" s="101"/>
      <c r="C278" s="18" t="s">
        <v>699</v>
      </c>
      <c r="D278" s="19" t="s">
        <v>700</v>
      </c>
      <c r="E278" s="19">
        <v>30</v>
      </c>
      <c r="F278" s="78"/>
      <c r="G278" s="37">
        <v>739</v>
      </c>
      <c r="H278" s="37">
        <f t="shared" si="14"/>
        <v>894.18999999999994</v>
      </c>
      <c r="I278" s="37">
        <f t="shared" si="15"/>
        <v>22170</v>
      </c>
      <c r="J278" s="37">
        <f t="shared" si="16"/>
        <v>26825.7</v>
      </c>
      <c r="K278" s="78"/>
      <c r="L278" s="78"/>
    </row>
    <row r="279" spans="1:14" s="3" customFormat="1" ht="45">
      <c r="A279" s="104" t="s">
        <v>172</v>
      </c>
      <c r="B279" s="100" t="s">
        <v>436</v>
      </c>
      <c r="C279" s="18" t="s">
        <v>598</v>
      </c>
      <c r="D279" s="19" t="s">
        <v>682</v>
      </c>
      <c r="E279" s="19">
        <v>300</v>
      </c>
      <c r="F279" s="77">
        <v>21</v>
      </c>
      <c r="G279" s="37"/>
      <c r="H279" s="37"/>
      <c r="I279" s="37"/>
      <c r="J279" s="37"/>
      <c r="K279" s="77" t="s">
        <v>906</v>
      </c>
      <c r="L279" s="77" t="s">
        <v>726</v>
      </c>
    </row>
    <row r="280" spans="1:14" s="3" customFormat="1" ht="60.75" customHeight="1">
      <c r="A280" s="105"/>
      <c r="B280" s="101"/>
      <c r="C280" s="18" t="s">
        <v>699</v>
      </c>
      <c r="D280" s="19" t="s">
        <v>700</v>
      </c>
      <c r="E280" s="19">
        <v>3</v>
      </c>
      <c r="F280" s="78"/>
      <c r="G280" s="37">
        <v>385</v>
      </c>
      <c r="H280" s="37">
        <f t="shared" si="14"/>
        <v>465.84999999999997</v>
      </c>
      <c r="I280" s="37">
        <f t="shared" si="15"/>
        <v>1155</v>
      </c>
      <c r="J280" s="37">
        <f t="shared" si="16"/>
        <v>1397.55</v>
      </c>
      <c r="K280" s="78"/>
      <c r="L280" s="78"/>
    </row>
    <row r="281" spans="1:14" s="3" customFormat="1" ht="45">
      <c r="A281" s="104" t="s">
        <v>173</v>
      </c>
      <c r="B281" s="100" t="s">
        <v>437</v>
      </c>
      <c r="C281" s="18" t="s">
        <v>599</v>
      </c>
      <c r="D281" s="19" t="s">
        <v>682</v>
      </c>
      <c r="E281" s="19">
        <v>300</v>
      </c>
      <c r="F281" s="77">
        <v>21</v>
      </c>
      <c r="G281" s="37"/>
      <c r="H281" s="37"/>
      <c r="I281" s="37"/>
      <c r="J281" s="37"/>
      <c r="K281" s="77" t="s">
        <v>907</v>
      </c>
      <c r="L281" s="77" t="s">
        <v>726</v>
      </c>
    </row>
    <row r="282" spans="1:14" s="3" customFormat="1" ht="60.75" customHeight="1">
      <c r="A282" s="105"/>
      <c r="B282" s="101"/>
      <c r="C282" s="18" t="s">
        <v>699</v>
      </c>
      <c r="D282" s="19" t="s">
        <v>700</v>
      </c>
      <c r="E282" s="19">
        <v>3</v>
      </c>
      <c r="F282" s="78"/>
      <c r="G282" s="37">
        <v>1025</v>
      </c>
      <c r="H282" s="37">
        <f t="shared" si="14"/>
        <v>1240.25</v>
      </c>
      <c r="I282" s="37">
        <f t="shared" si="15"/>
        <v>3075</v>
      </c>
      <c r="J282" s="37">
        <f t="shared" si="16"/>
        <v>3720.75</v>
      </c>
      <c r="K282" s="78"/>
      <c r="L282" s="78"/>
    </row>
    <row r="283" spans="1:14" s="3" customFormat="1" ht="45">
      <c r="A283" s="104" t="s">
        <v>174</v>
      </c>
      <c r="B283" s="100" t="s">
        <v>438</v>
      </c>
      <c r="C283" s="18" t="s">
        <v>600</v>
      </c>
      <c r="D283" s="19" t="s">
        <v>682</v>
      </c>
      <c r="E283" s="19">
        <v>1500</v>
      </c>
      <c r="F283" s="77">
        <v>21</v>
      </c>
      <c r="G283" s="37"/>
      <c r="H283" s="37"/>
      <c r="I283" s="37"/>
      <c r="J283" s="37"/>
      <c r="K283" s="77" t="s">
        <v>908</v>
      </c>
      <c r="L283" s="77" t="s">
        <v>726</v>
      </c>
    </row>
    <row r="284" spans="1:14" s="3" customFormat="1" ht="60.75" customHeight="1">
      <c r="A284" s="105"/>
      <c r="B284" s="101"/>
      <c r="C284" s="18" t="s">
        <v>699</v>
      </c>
      <c r="D284" s="19" t="s">
        <v>700</v>
      </c>
      <c r="E284" s="19">
        <v>30</v>
      </c>
      <c r="F284" s="78"/>
      <c r="G284" s="37">
        <v>693</v>
      </c>
      <c r="H284" s="37">
        <f t="shared" si="14"/>
        <v>838.53</v>
      </c>
      <c r="I284" s="37">
        <f t="shared" si="15"/>
        <v>20790</v>
      </c>
      <c r="J284" s="37">
        <f t="shared" si="16"/>
        <v>25155.899999999998</v>
      </c>
      <c r="K284" s="78"/>
      <c r="L284" s="78"/>
    </row>
    <row r="285" spans="1:14" s="1" customFormat="1" ht="45">
      <c r="A285" s="104" t="s">
        <v>175</v>
      </c>
      <c r="B285" s="100" t="s">
        <v>439</v>
      </c>
      <c r="C285" s="18" t="s">
        <v>601</v>
      </c>
      <c r="D285" s="19" t="s">
        <v>682</v>
      </c>
      <c r="E285" s="19">
        <v>1500</v>
      </c>
      <c r="F285" s="77">
        <v>21</v>
      </c>
      <c r="G285" s="37"/>
      <c r="H285" s="37"/>
      <c r="I285" s="37"/>
      <c r="J285" s="37"/>
      <c r="K285" s="77" t="s">
        <v>775</v>
      </c>
      <c r="L285" s="77" t="s">
        <v>726</v>
      </c>
      <c r="N285" s="3"/>
    </row>
    <row r="286" spans="1:14" s="3" customFormat="1" ht="60.75" customHeight="1">
      <c r="A286" s="105"/>
      <c r="B286" s="101"/>
      <c r="C286" s="18" t="s">
        <v>699</v>
      </c>
      <c r="D286" s="19" t="s">
        <v>700</v>
      </c>
      <c r="E286" s="19">
        <v>15</v>
      </c>
      <c r="F286" s="78"/>
      <c r="G286" s="37">
        <v>421</v>
      </c>
      <c r="H286" s="37">
        <f t="shared" si="14"/>
        <v>509.40999999999997</v>
      </c>
      <c r="I286" s="37">
        <f t="shared" si="15"/>
        <v>6315</v>
      </c>
      <c r="J286" s="37">
        <f t="shared" si="16"/>
        <v>7641.15</v>
      </c>
      <c r="K286" s="78"/>
      <c r="L286" s="78"/>
      <c r="M286" s="34"/>
    </row>
    <row r="287" spans="1:14" s="3" customFormat="1" ht="45">
      <c r="A287" s="104" t="s">
        <v>176</v>
      </c>
      <c r="B287" s="100" t="s">
        <v>440</v>
      </c>
      <c r="C287" s="18" t="s">
        <v>602</v>
      </c>
      <c r="D287" s="19" t="s">
        <v>682</v>
      </c>
      <c r="E287" s="19">
        <v>300</v>
      </c>
      <c r="F287" s="77">
        <v>21</v>
      </c>
      <c r="G287" s="37"/>
      <c r="H287" s="37"/>
      <c r="I287" s="37"/>
      <c r="J287" s="37"/>
      <c r="K287" s="77" t="s">
        <v>826</v>
      </c>
      <c r="L287" s="77" t="s">
        <v>726</v>
      </c>
    </row>
    <row r="288" spans="1:14" s="3" customFormat="1" ht="60.75" customHeight="1">
      <c r="A288" s="105"/>
      <c r="B288" s="101"/>
      <c r="C288" s="18" t="s">
        <v>699</v>
      </c>
      <c r="D288" s="19" t="s">
        <v>700</v>
      </c>
      <c r="E288" s="19">
        <v>3</v>
      </c>
      <c r="F288" s="78"/>
      <c r="G288" s="37">
        <v>243</v>
      </c>
      <c r="H288" s="37">
        <f t="shared" si="14"/>
        <v>294.02999999999997</v>
      </c>
      <c r="I288" s="37">
        <f t="shared" si="15"/>
        <v>729</v>
      </c>
      <c r="J288" s="37">
        <f t="shared" si="16"/>
        <v>882.08999999999992</v>
      </c>
      <c r="K288" s="78"/>
      <c r="L288" s="78"/>
    </row>
    <row r="289" spans="1:14" s="3" customFormat="1" ht="45">
      <c r="A289" s="104" t="s">
        <v>177</v>
      </c>
      <c r="B289" s="100" t="s">
        <v>441</v>
      </c>
      <c r="C289" s="18" t="s">
        <v>603</v>
      </c>
      <c r="D289" s="19" t="s">
        <v>682</v>
      </c>
      <c r="E289" s="19">
        <v>100</v>
      </c>
      <c r="F289" s="77">
        <v>21</v>
      </c>
      <c r="G289" s="37"/>
      <c r="H289" s="37"/>
      <c r="I289" s="37"/>
      <c r="J289" s="37"/>
      <c r="K289" s="77" t="s">
        <v>824</v>
      </c>
      <c r="L289" s="77" t="s">
        <v>726</v>
      </c>
    </row>
    <row r="290" spans="1:14" s="3" customFormat="1" ht="60.75" customHeight="1">
      <c r="A290" s="105"/>
      <c r="B290" s="101"/>
      <c r="C290" s="18" t="s">
        <v>699</v>
      </c>
      <c r="D290" s="19" t="s">
        <v>700</v>
      </c>
      <c r="E290" s="19">
        <v>1</v>
      </c>
      <c r="F290" s="78"/>
      <c r="G290" s="37">
        <v>583</v>
      </c>
      <c r="H290" s="37">
        <f t="shared" si="14"/>
        <v>705.43</v>
      </c>
      <c r="I290" s="37">
        <f t="shared" si="15"/>
        <v>583</v>
      </c>
      <c r="J290" s="37">
        <f t="shared" si="16"/>
        <v>705.43</v>
      </c>
      <c r="K290" s="78"/>
      <c r="L290" s="78"/>
      <c r="M290" s="34"/>
    </row>
    <row r="291" spans="1:14" s="3" customFormat="1" ht="45">
      <c r="A291" s="104" t="s">
        <v>178</v>
      </c>
      <c r="B291" s="100" t="s">
        <v>442</v>
      </c>
      <c r="C291" s="24" t="s">
        <v>604</v>
      </c>
      <c r="D291" s="19" t="s">
        <v>682</v>
      </c>
      <c r="E291" s="19">
        <v>1750</v>
      </c>
      <c r="F291" s="77">
        <v>21</v>
      </c>
      <c r="G291" s="37"/>
      <c r="H291" s="37"/>
      <c r="I291" s="37"/>
      <c r="J291" s="37"/>
      <c r="K291" s="77" t="s">
        <v>827</v>
      </c>
      <c r="L291" s="77" t="s">
        <v>726</v>
      </c>
    </row>
    <row r="292" spans="1:14" s="3" customFormat="1" ht="60.75" customHeight="1">
      <c r="A292" s="105"/>
      <c r="B292" s="101"/>
      <c r="C292" s="18" t="s">
        <v>699</v>
      </c>
      <c r="D292" s="19" t="s">
        <v>700</v>
      </c>
      <c r="E292" s="19">
        <v>35</v>
      </c>
      <c r="F292" s="78"/>
      <c r="G292" s="37">
        <v>266</v>
      </c>
      <c r="H292" s="37">
        <f t="shared" si="14"/>
        <v>321.86</v>
      </c>
      <c r="I292" s="37">
        <f t="shared" si="15"/>
        <v>9310</v>
      </c>
      <c r="J292" s="37">
        <f t="shared" si="16"/>
        <v>11265.1</v>
      </c>
      <c r="K292" s="78"/>
      <c r="L292" s="78"/>
    </row>
    <row r="293" spans="1:14" s="3" customFormat="1" ht="45">
      <c r="A293" s="104" t="s">
        <v>179</v>
      </c>
      <c r="B293" s="100" t="s">
        <v>443</v>
      </c>
      <c r="C293" s="18" t="s">
        <v>605</v>
      </c>
      <c r="D293" s="19" t="s">
        <v>682</v>
      </c>
      <c r="E293" s="19">
        <v>1000</v>
      </c>
      <c r="F293" s="77">
        <v>21</v>
      </c>
      <c r="G293" s="37"/>
      <c r="H293" s="37"/>
      <c r="I293" s="37"/>
      <c r="J293" s="37"/>
      <c r="K293" s="77" t="s">
        <v>825</v>
      </c>
      <c r="L293" s="77" t="s">
        <v>726</v>
      </c>
    </row>
    <row r="294" spans="1:14" s="3" customFormat="1" ht="60.75" customHeight="1">
      <c r="A294" s="105"/>
      <c r="B294" s="101"/>
      <c r="C294" s="18" t="s">
        <v>699</v>
      </c>
      <c r="D294" s="19" t="s">
        <v>700</v>
      </c>
      <c r="E294" s="19">
        <v>10</v>
      </c>
      <c r="F294" s="78"/>
      <c r="G294" s="37">
        <v>680</v>
      </c>
      <c r="H294" s="37">
        <f t="shared" si="14"/>
        <v>822.8</v>
      </c>
      <c r="I294" s="37">
        <f t="shared" si="15"/>
        <v>6800</v>
      </c>
      <c r="J294" s="37">
        <f t="shared" si="16"/>
        <v>8228</v>
      </c>
      <c r="K294" s="78"/>
      <c r="L294" s="78"/>
      <c r="M294" s="34"/>
    </row>
    <row r="295" spans="1:14" s="3" customFormat="1" ht="45">
      <c r="A295" s="104" t="s">
        <v>218</v>
      </c>
      <c r="B295" s="100" t="s">
        <v>444</v>
      </c>
      <c r="C295" s="18" t="s">
        <v>606</v>
      </c>
      <c r="D295" s="19" t="s">
        <v>682</v>
      </c>
      <c r="E295" s="19">
        <v>1600</v>
      </c>
      <c r="F295" s="77">
        <v>21</v>
      </c>
      <c r="G295" s="37"/>
      <c r="H295" s="37"/>
      <c r="I295" s="37"/>
      <c r="J295" s="37"/>
      <c r="K295" s="77" t="s">
        <v>828</v>
      </c>
      <c r="L295" s="77" t="s">
        <v>726</v>
      </c>
    </row>
    <row r="296" spans="1:14" s="3" customFormat="1" ht="60.75" customHeight="1">
      <c r="A296" s="105"/>
      <c r="B296" s="101"/>
      <c r="C296" s="18" t="s">
        <v>699</v>
      </c>
      <c r="D296" s="19" t="s">
        <v>700</v>
      </c>
      <c r="E296" s="19">
        <v>16</v>
      </c>
      <c r="F296" s="78"/>
      <c r="G296" s="37">
        <v>327</v>
      </c>
      <c r="H296" s="37">
        <f t="shared" ref="H296:H358" si="17">G296*((100+F295)/100)</f>
        <v>395.67</v>
      </c>
      <c r="I296" s="37">
        <f t="shared" si="15"/>
        <v>5232</v>
      </c>
      <c r="J296" s="37">
        <f t="shared" si="16"/>
        <v>6330.72</v>
      </c>
      <c r="K296" s="78"/>
      <c r="L296" s="78"/>
    </row>
    <row r="297" spans="1:14" s="3" customFormat="1" ht="45">
      <c r="A297" s="104" t="s">
        <v>180</v>
      </c>
      <c r="B297" s="100" t="s">
        <v>445</v>
      </c>
      <c r="C297" s="18" t="s">
        <v>607</v>
      </c>
      <c r="D297" s="19" t="s">
        <v>682</v>
      </c>
      <c r="E297" s="19">
        <v>600</v>
      </c>
      <c r="F297" s="77">
        <v>21</v>
      </c>
      <c r="G297" s="37"/>
      <c r="H297" s="37"/>
      <c r="I297" s="37"/>
      <c r="J297" s="37"/>
      <c r="K297" s="77" t="s">
        <v>761</v>
      </c>
      <c r="L297" s="77" t="s">
        <v>726</v>
      </c>
    </row>
    <row r="298" spans="1:14" s="3" customFormat="1" ht="60.75" customHeight="1">
      <c r="A298" s="105"/>
      <c r="B298" s="101"/>
      <c r="C298" s="18" t="s">
        <v>699</v>
      </c>
      <c r="D298" s="19" t="s">
        <v>700</v>
      </c>
      <c r="E298" s="19">
        <v>6</v>
      </c>
      <c r="F298" s="78"/>
      <c r="G298" s="37">
        <v>285</v>
      </c>
      <c r="H298" s="37">
        <f t="shared" si="17"/>
        <v>344.84999999999997</v>
      </c>
      <c r="I298" s="37">
        <f t="shared" si="15"/>
        <v>1710</v>
      </c>
      <c r="J298" s="37">
        <f t="shared" si="16"/>
        <v>2069.1</v>
      </c>
      <c r="K298" s="78"/>
      <c r="L298" s="78"/>
    </row>
    <row r="299" spans="1:14" s="3" customFormat="1" ht="45">
      <c r="A299" s="104" t="s">
        <v>181</v>
      </c>
      <c r="B299" s="100" t="s">
        <v>446</v>
      </c>
      <c r="C299" s="18" t="s">
        <v>607</v>
      </c>
      <c r="D299" s="19" t="s">
        <v>682</v>
      </c>
      <c r="E299" s="19">
        <v>800</v>
      </c>
      <c r="F299" s="77">
        <v>21</v>
      </c>
      <c r="G299" s="37"/>
      <c r="H299" s="37"/>
      <c r="I299" s="37"/>
      <c r="J299" s="37"/>
      <c r="K299" s="77" t="s">
        <v>762</v>
      </c>
      <c r="L299" s="77" t="s">
        <v>726</v>
      </c>
    </row>
    <row r="300" spans="1:14" s="3" customFormat="1" ht="60.75" customHeight="1">
      <c r="A300" s="105"/>
      <c r="B300" s="101"/>
      <c r="C300" s="18" t="s">
        <v>699</v>
      </c>
      <c r="D300" s="19" t="s">
        <v>700</v>
      </c>
      <c r="E300" s="19">
        <v>8</v>
      </c>
      <c r="F300" s="78"/>
      <c r="G300" s="37">
        <v>285</v>
      </c>
      <c r="H300" s="37">
        <f t="shared" si="17"/>
        <v>344.84999999999997</v>
      </c>
      <c r="I300" s="37">
        <f t="shared" si="15"/>
        <v>2280</v>
      </c>
      <c r="J300" s="37">
        <f t="shared" si="16"/>
        <v>2758.7999999999997</v>
      </c>
      <c r="K300" s="78"/>
      <c r="L300" s="78"/>
    </row>
    <row r="301" spans="1:14" s="1" customFormat="1" ht="45">
      <c r="A301" s="104" t="s">
        <v>182</v>
      </c>
      <c r="B301" s="100" t="s">
        <v>447</v>
      </c>
      <c r="C301" s="23" t="s">
        <v>608</v>
      </c>
      <c r="D301" s="19" t="s">
        <v>682</v>
      </c>
      <c r="E301" s="19">
        <v>100</v>
      </c>
      <c r="F301" s="77">
        <v>5</v>
      </c>
      <c r="G301" s="37"/>
      <c r="H301" s="37"/>
      <c r="I301" s="37"/>
      <c r="J301" s="37"/>
      <c r="K301" s="77" t="s">
        <v>909</v>
      </c>
      <c r="L301" s="77" t="s">
        <v>726</v>
      </c>
      <c r="N301" s="3"/>
    </row>
    <row r="302" spans="1:14" s="3" customFormat="1" ht="60.75" customHeight="1">
      <c r="A302" s="105"/>
      <c r="B302" s="101"/>
      <c r="C302" s="18" t="s">
        <v>699</v>
      </c>
      <c r="D302" s="19" t="s">
        <v>700</v>
      </c>
      <c r="E302" s="19">
        <v>2</v>
      </c>
      <c r="F302" s="78"/>
      <c r="G302" s="37">
        <v>357</v>
      </c>
      <c r="H302" s="37">
        <f t="shared" si="17"/>
        <v>374.85</v>
      </c>
      <c r="I302" s="37">
        <f t="shared" si="15"/>
        <v>714</v>
      </c>
      <c r="J302" s="37">
        <f t="shared" si="16"/>
        <v>749.7</v>
      </c>
      <c r="K302" s="78"/>
      <c r="L302" s="78"/>
    </row>
    <row r="303" spans="1:14" s="3" customFormat="1" ht="45">
      <c r="A303" s="104" t="s">
        <v>183</v>
      </c>
      <c r="B303" s="100" t="s">
        <v>448</v>
      </c>
      <c r="C303" s="18" t="s">
        <v>609</v>
      </c>
      <c r="D303" s="19" t="s">
        <v>682</v>
      </c>
      <c r="E303" s="19">
        <v>600</v>
      </c>
      <c r="F303" s="77">
        <v>21</v>
      </c>
      <c r="G303" s="37"/>
      <c r="H303" s="37"/>
      <c r="I303" s="37"/>
      <c r="J303" s="37"/>
      <c r="K303" s="77" t="s">
        <v>776</v>
      </c>
      <c r="L303" s="77" t="s">
        <v>726</v>
      </c>
    </row>
    <row r="304" spans="1:14" s="3" customFormat="1" ht="60.75" customHeight="1">
      <c r="A304" s="105"/>
      <c r="B304" s="101"/>
      <c r="C304" s="18" t="s">
        <v>699</v>
      </c>
      <c r="D304" s="19" t="s">
        <v>700</v>
      </c>
      <c r="E304" s="19">
        <v>6</v>
      </c>
      <c r="F304" s="78"/>
      <c r="G304" s="37">
        <v>626</v>
      </c>
      <c r="H304" s="37">
        <f t="shared" si="17"/>
        <v>757.45999999999992</v>
      </c>
      <c r="I304" s="37">
        <f t="shared" si="15"/>
        <v>3756</v>
      </c>
      <c r="J304" s="37">
        <f t="shared" si="16"/>
        <v>4544.76</v>
      </c>
      <c r="K304" s="78"/>
      <c r="L304" s="78"/>
      <c r="M304" s="34"/>
    </row>
    <row r="305" spans="1:13" s="3" customFormat="1" ht="45">
      <c r="A305" s="104" t="s">
        <v>184</v>
      </c>
      <c r="B305" s="100" t="s">
        <v>449</v>
      </c>
      <c r="C305" s="18" t="s">
        <v>610</v>
      </c>
      <c r="D305" s="19" t="s">
        <v>682</v>
      </c>
      <c r="E305" s="19">
        <v>50</v>
      </c>
      <c r="F305" s="77">
        <v>21</v>
      </c>
      <c r="G305" s="37"/>
      <c r="H305" s="37"/>
      <c r="I305" s="37"/>
      <c r="J305" s="37"/>
      <c r="K305" s="77" t="s">
        <v>833</v>
      </c>
      <c r="L305" s="77" t="s">
        <v>737</v>
      </c>
    </row>
    <row r="306" spans="1:13" s="3" customFormat="1" ht="60.75" customHeight="1">
      <c r="A306" s="105"/>
      <c r="B306" s="101"/>
      <c r="C306" s="18" t="s">
        <v>699</v>
      </c>
      <c r="D306" s="19" t="s">
        <v>700</v>
      </c>
      <c r="E306" s="19">
        <v>1</v>
      </c>
      <c r="F306" s="78"/>
      <c r="G306" s="37">
        <v>396</v>
      </c>
      <c r="H306" s="37">
        <f t="shared" si="17"/>
        <v>479.15999999999997</v>
      </c>
      <c r="I306" s="37">
        <f t="shared" si="15"/>
        <v>396</v>
      </c>
      <c r="J306" s="37">
        <f t="shared" si="16"/>
        <v>479.15999999999997</v>
      </c>
      <c r="K306" s="78"/>
      <c r="L306" s="78"/>
    </row>
    <row r="307" spans="1:13" s="3" customFormat="1" ht="45">
      <c r="A307" s="104" t="s">
        <v>185</v>
      </c>
      <c r="B307" s="100" t="s">
        <v>450</v>
      </c>
      <c r="C307" s="18" t="s">
        <v>611</v>
      </c>
      <c r="D307" s="19" t="s">
        <v>682</v>
      </c>
      <c r="E307" s="19">
        <v>10000</v>
      </c>
      <c r="F307" s="77">
        <v>5</v>
      </c>
      <c r="G307" s="37"/>
      <c r="H307" s="37"/>
      <c r="I307" s="37"/>
      <c r="J307" s="37"/>
      <c r="K307" s="77" t="s">
        <v>832</v>
      </c>
      <c r="L307" s="77" t="s">
        <v>737</v>
      </c>
    </row>
    <row r="308" spans="1:13" s="3" customFormat="1" ht="60.75" customHeight="1">
      <c r="A308" s="105"/>
      <c r="B308" s="101"/>
      <c r="C308" s="18" t="s">
        <v>699</v>
      </c>
      <c r="D308" s="19" t="s">
        <v>700</v>
      </c>
      <c r="E308" s="19">
        <v>100</v>
      </c>
      <c r="F308" s="78"/>
      <c r="G308" s="37">
        <v>890</v>
      </c>
      <c r="H308" s="37">
        <f t="shared" si="17"/>
        <v>934.5</v>
      </c>
      <c r="I308" s="37">
        <f t="shared" si="15"/>
        <v>89000</v>
      </c>
      <c r="J308" s="37">
        <f t="shared" si="16"/>
        <v>93450</v>
      </c>
      <c r="K308" s="78"/>
      <c r="L308" s="78"/>
    </row>
    <row r="309" spans="1:13" s="3" customFormat="1" ht="45">
      <c r="A309" s="104" t="s">
        <v>219</v>
      </c>
      <c r="B309" s="100" t="s">
        <v>451</v>
      </c>
      <c r="C309" s="18" t="s">
        <v>611</v>
      </c>
      <c r="D309" s="19" t="s">
        <v>682</v>
      </c>
      <c r="E309" s="19">
        <v>2000</v>
      </c>
      <c r="F309" s="77">
        <v>21</v>
      </c>
      <c r="G309" s="37"/>
      <c r="H309" s="37"/>
      <c r="I309" s="37"/>
      <c r="J309" s="37"/>
      <c r="K309" s="77" t="s">
        <v>831</v>
      </c>
      <c r="L309" s="77" t="s">
        <v>737</v>
      </c>
    </row>
    <row r="310" spans="1:13" s="3" customFormat="1" ht="60.75" customHeight="1">
      <c r="A310" s="105"/>
      <c r="B310" s="101"/>
      <c r="C310" s="18" t="s">
        <v>699</v>
      </c>
      <c r="D310" s="19" t="s">
        <v>700</v>
      </c>
      <c r="E310" s="19">
        <v>20</v>
      </c>
      <c r="F310" s="78"/>
      <c r="G310" s="37">
        <v>809</v>
      </c>
      <c r="H310" s="37">
        <f t="shared" si="17"/>
        <v>978.89</v>
      </c>
      <c r="I310" s="37">
        <f t="shared" si="15"/>
        <v>16180</v>
      </c>
      <c r="J310" s="37">
        <f t="shared" si="16"/>
        <v>19577.8</v>
      </c>
      <c r="K310" s="78"/>
      <c r="L310" s="78"/>
    </row>
    <row r="311" spans="1:13" s="3" customFormat="1" ht="45">
      <c r="A311" s="104" t="s">
        <v>220</v>
      </c>
      <c r="B311" s="100" t="s">
        <v>452</v>
      </c>
      <c r="C311" s="18" t="s">
        <v>611</v>
      </c>
      <c r="D311" s="19" t="s">
        <v>682</v>
      </c>
      <c r="E311" s="19">
        <v>2000</v>
      </c>
      <c r="F311" s="77">
        <v>21</v>
      </c>
      <c r="G311" s="37"/>
      <c r="H311" s="37"/>
      <c r="I311" s="37"/>
      <c r="J311" s="37"/>
      <c r="K311" s="77" t="s">
        <v>829</v>
      </c>
      <c r="L311" s="77" t="s">
        <v>726</v>
      </c>
    </row>
    <row r="312" spans="1:13" s="3" customFormat="1" ht="60.75" customHeight="1">
      <c r="A312" s="105"/>
      <c r="B312" s="101"/>
      <c r="C312" s="18" t="s">
        <v>699</v>
      </c>
      <c r="D312" s="19" t="s">
        <v>700</v>
      </c>
      <c r="E312" s="19">
        <v>20</v>
      </c>
      <c r="F312" s="78"/>
      <c r="G312" s="37">
        <v>761</v>
      </c>
      <c r="H312" s="37">
        <f t="shared" si="17"/>
        <v>920.81</v>
      </c>
      <c r="I312" s="37">
        <f t="shared" si="15"/>
        <v>15220</v>
      </c>
      <c r="J312" s="37">
        <f t="shared" si="16"/>
        <v>18416.2</v>
      </c>
      <c r="K312" s="78"/>
      <c r="L312" s="78"/>
      <c r="M312" s="34"/>
    </row>
    <row r="313" spans="1:13" s="3" customFormat="1" ht="45">
      <c r="A313" s="104" t="s">
        <v>221</v>
      </c>
      <c r="B313" s="100" t="s">
        <v>453</v>
      </c>
      <c r="C313" s="18" t="s">
        <v>612</v>
      </c>
      <c r="D313" s="19" t="s">
        <v>682</v>
      </c>
      <c r="E313" s="19">
        <v>2000</v>
      </c>
      <c r="F313" s="77">
        <v>21</v>
      </c>
      <c r="G313" s="37"/>
      <c r="H313" s="37"/>
      <c r="I313" s="37"/>
      <c r="J313" s="37"/>
      <c r="K313" s="77" t="s">
        <v>830</v>
      </c>
      <c r="L313" s="77" t="s">
        <v>726</v>
      </c>
    </row>
    <row r="314" spans="1:13" s="3" customFormat="1" ht="60.75" customHeight="1">
      <c r="A314" s="105"/>
      <c r="B314" s="101"/>
      <c r="C314" s="18" t="s">
        <v>699</v>
      </c>
      <c r="D314" s="19" t="s">
        <v>700</v>
      </c>
      <c r="E314" s="19">
        <v>40</v>
      </c>
      <c r="F314" s="78"/>
      <c r="G314" s="37">
        <v>377</v>
      </c>
      <c r="H314" s="37">
        <f t="shared" si="17"/>
        <v>456.16999999999996</v>
      </c>
      <c r="I314" s="37">
        <f t="shared" si="15"/>
        <v>15080</v>
      </c>
      <c r="J314" s="37">
        <f t="shared" si="16"/>
        <v>18246.8</v>
      </c>
      <c r="K314" s="78"/>
      <c r="L314" s="78"/>
    </row>
    <row r="315" spans="1:13" s="3" customFormat="1" ht="45">
      <c r="A315" s="104" t="s">
        <v>222</v>
      </c>
      <c r="B315" s="100" t="s">
        <v>454</v>
      </c>
      <c r="C315" s="18" t="s">
        <v>613</v>
      </c>
      <c r="D315" s="19" t="s">
        <v>682</v>
      </c>
      <c r="E315" s="19">
        <v>1500</v>
      </c>
      <c r="F315" s="77">
        <v>21</v>
      </c>
      <c r="G315" s="37"/>
      <c r="H315" s="37"/>
      <c r="I315" s="37"/>
      <c r="J315" s="37"/>
      <c r="K315" s="77" t="s">
        <v>777</v>
      </c>
      <c r="L315" s="77" t="s">
        <v>726</v>
      </c>
    </row>
    <row r="316" spans="1:13" s="3" customFormat="1" ht="60.75" customHeight="1">
      <c r="A316" s="105"/>
      <c r="B316" s="101"/>
      <c r="C316" s="18" t="s">
        <v>699</v>
      </c>
      <c r="D316" s="19" t="s">
        <v>700</v>
      </c>
      <c r="E316" s="19">
        <v>15</v>
      </c>
      <c r="F316" s="78"/>
      <c r="G316" s="37">
        <v>626</v>
      </c>
      <c r="H316" s="37">
        <f t="shared" si="17"/>
        <v>757.45999999999992</v>
      </c>
      <c r="I316" s="37">
        <f t="shared" si="15"/>
        <v>9390</v>
      </c>
      <c r="J316" s="37">
        <f t="shared" si="16"/>
        <v>11361.9</v>
      </c>
      <c r="K316" s="78"/>
      <c r="L316" s="78"/>
      <c r="M316" s="34"/>
    </row>
    <row r="317" spans="1:13" s="3" customFormat="1" ht="45">
      <c r="A317" s="104" t="s">
        <v>223</v>
      </c>
      <c r="B317" s="100" t="s">
        <v>455</v>
      </c>
      <c r="C317" s="18" t="s">
        <v>614</v>
      </c>
      <c r="D317" s="19" t="s">
        <v>682</v>
      </c>
      <c r="E317" s="19">
        <v>3000</v>
      </c>
      <c r="F317" s="77">
        <v>21</v>
      </c>
      <c r="G317" s="37"/>
      <c r="H317" s="37"/>
      <c r="I317" s="37"/>
      <c r="J317" s="37"/>
      <c r="K317" s="77" t="s">
        <v>910</v>
      </c>
      <c r="L317" s="77" t="s">
        <v>726</v>
      </c>
    </row>
    <row r="318" spans="1:13" s="3" customFormat="1" ht="60.75" customHeight="1">
      <c r="A318" s="105"/>
      <c r="B318" s="101"/>
      <c r="C318" s="18" t="s">
        <v>699</v>
      </c>
      <c r="D318" s="19" t="s">
        <v>700</v>
      </c>
      <c r="E318" s="19">
        <v>30</v>
      </c>
      <c r="F318" s="78"/>
      <c r="G318" s="37">
        <v>694</v>
      </c>
      <c r="H318" s="37">
        <f t="shared" si="17"/>
        <v>839.74</v>
      </c>
      <c r="I318" s="37">
        <f t="shared" si="15"/>
        <v>20820</v>
      </c>
      <c r="J318" s="37">
        <f t="shared" si="16"/>
        <v>25192.2</v>
      </c>
      <c r="K318" s="78"/>
      <c r="L318" s="78"/>
    </row>
    <row r="319" spans="1:13" s="3" customFormat="1" ht="45">
      <c r="A319" s="104" t="s">
        <v>224</v>
      </c>
      <c r="B319" s="100" t="s">
        <v>456</v>
      </c>
      <c r="C319" s="18" t="s">
        <v>55</v>
      </c>
      <c r="D319" s="19" t="s">
        <v>683</v>
      </c>
      <c r="E319" s="19">
        <v>900</v>
      </c>
      <c r="F319" s="77">
        <v>21</v>
      </c>
      <c r="G319" s="37"/>
      <c r="H319" s="37"/>
      <c r="I319" s="37"/>
      <c r="J319" s="37"/>
      <c r="K319" s="77" t="s">
        <v>911</v>
      </c>
      <c r="L319" s="77" t="s">
        <v>726</v>
      </c>
    </row>
    <row r="320" spans="1:13" s="3" customFormat="1" ht="60.75" customHeight="1">
      <c r="A320" s="105"/>
      <c r="B320" s="101"/>
      <c r="C320" s="18" t="s">
        <v>699</v>
      </c>
      <c r="D320" s="19" t="s">
        <v>700</v>
      </c>
      <c r="E320" s="19">
        <v>18</v>
      </c>
      <c r="F320" s="78"/>
      <c r="G320" s="37">
        <v>468</v>
      </c>
      <c r="H320" s="37">
        <f t="shared" si="17"/>
        <v>566.28</v>
      </c>
      <c r="I320" s="37">
        <f t="shared" si="15"/>
        <v>8424</v>
      </c>
      <c r="J320" s="37">
        <f t="shared" si="16"/>
        <v>10193.039999999999</v>
      </c>
      <c r="K320" s="78"/>
      <c r="L320" s="78"/>
    </row>
    <row r="321" spans="1:13" s="3" customFormat="1" ht="45">
      <c r="A321" s="104" t="s">
        <v>225</v>
      </c>
      <c r="B321" s="100" t="s">
        <v>457</v>
      </c>
      <c r="C321" s="18" t="s">
        <v>615</v>
      </c>
      <c r="D321" s="19" t="s">
        <v>682</v>
      </c>
      <c r="E321" s="19">
        <v>4000</v>
      </c>
      <c r="F321" s="77">
        <v>21</v>
      </c>
      <c r="G321" s="37"/>
      <c r="H321" s="37"/>
      <c r="I321" s="37"/>
      <c r="J321" s="37"/>
      <c r="K321" s="77" t="s">
        <v>778</v>
      </c>
      <c r="L321" s="77" t="s">
        <v>726</v>
      </c>
    </row>
    <row r="322" spans="1:13" s="3" customFormat="1" ht="60.75" customHeight="1">
      <c r="A322" s="105"/>
      <c r="B322" s="101"/>
      <c r="C322" s="18" t="s">
        <v>699</v>
      </c>
      <c r="D322" s="19" t="s">
        <v>700</v>
      </c>
      <c r="E322" s="19">
        <v>40</v>
      </c>
      <c r="F322" s="78"/>
      <c r="G322" s="37">
        <v>997</v>
      </c>
      <c r="H322" s="37">
        <f t="shared" si="17"/>
        <v>1206.3699999999999</v>
      </c>
      <c r="I322" s="37">
        <f t="shared" si="15"/>
        <v>39880</v>
      </c>
      <c r="J322" s="37">
        <f t="shared" si="16"/>
        <v>48254.799999999996</v>
      </c>
      <c r="K322" s="78"/>
      <c r="L322" s="78"/>
      <c r="M322" s="34"/>
    </row>
    <row r="323" spans="1:13" s="3" customFormat="1" ht="45">
      <c r="A323" s="104" t="s">
        <v>226</v>
      </c>
      <c r="B323" s="100" t="s">
        <v>458</v>
      </c>
      <c r="C323" s="18" t="s">
        <v>616</v>
      </c>
      <c r="D323" s="19" t="s">
        <v>682</v>
      </c>
      <c r="E323" s="19">
        <v>2000</v>
      </c>
      <c r="F323" s="77">
        <v>21</v>
      </c>
      <c r="G323" s="37"/>
      <c r="H323" s="37"/>
      <c r="I323" s="37"/>
      <c r="J323" s="37"/>
      <c r="K323" s="77" t="s">
        <v>837</v>
      </c>
      <c r="L323" s="77" t="s">
        <v>726</v>
      </c>
    </row>
    <row r="324" spans="1:13" s="3" customFormat="1" ht="60.75" customHeight="1">
      <c r="A324" s="105"/>
      <c r="B324" s="101"/>
      <c r="C324" s="18" t="s">
        <v>699</v>
      </c>
      <c r="D324" s="19" t="s">
        <v>700</v>
      </c>
      <c r="E324" s="19">
        <v>40</v>
      </c>
      <c r="F324" s="78"/>
      <c r="G324" s="37">
        <v>360</v>
      </c>
      <c r="H324" s="37">
        <f t="shared" si="17"/>
        <v>435.59999999999997</v>
      </c>
      <c r="I324" s="37">
        <f t="shared" si="15"/>
        <v>14400</v>
      </c>
      <c r="J324" s="37">
        <f t="shared" si="16"/>
        <v>17424</v>
      </c>
      <c r="K324" s="78"/>
      <c r="L324" s="78"/>
    </row>
    <row r="325" spans="1:13" s="3" customFormat="1" ht="45">
      <c r="A325" s="104" t="s">
        <v>227</v>
      </c>
      <c r="B325" s="100" t="s">
        <v>459</v>
      </c>
      <c r="C325" s="24" t="s">
        <v>617</v>
      </c>
      <c r="D325" s="19" t="s">
        <v>682</v>
      </c>
      <c r="E325" s="19">
        <v>600</v>
      </c>
      <c r="F325" s="77">
        <v>21</v>
      </c>
      <c r="G325" s="37"/>
      <c r="H325" s="37"/>
      <c r="I325" s="37"/>
      <c r="J325" s="37"/>
      <c r="K325" s="77" t="s">
        <v>836</v>
      </c>
      <c r="L325" s="77" t="s">
        <v>726</v>
      </c>
    </row>
    <row r="326" spans="1:13" s="3" customFormat="1" ht="60.75" customHeight="1">
      <c r="A326" s="105"/>
      <c r="B326" s="101"/>
      <c r="C326" s="18" t="s">
        <v>699</v>
      </c>
      <c r="D326" s="19" t="s">
        <v>700</v>
      </c>
      <c r="E326" s="19">
        <v>12</v>
      </c>
      <c r="F326" s="78"/>
      <c r="G326" s="37">
        <v>164</v>
      </c>
      <c r="H326" s="37">
        <f t="shared" si="17"/>
        <v>198.44</v>
      </c>
      <c r="I326" s="37">
        <f t="shared" si="15"/>
        <v>1968</v>
      </c>
      <c r="J326" s="37">
        <f t="shared" si="16"/>
        <v>2381.2799999999997</v>
      </c>
      <c r="K326" s="78"/>
      <c r="L326" s="78"/>
    </row>
    <row r="327" spans="1:13" s="3" customFormat="1" ht="45">
      <c r="A327" s="104" t="s">
        <v>228</v>
      </c>
      <c r="B327" s="100" t="s">
        <v>460</v>
      </c>
      <c r="C327" s="24" t="s">
        <v>618</v>
      </c>
      <c r="D327" s="19" t="s">
        <v>682</v>
      </c>
      <c r="E327" s="19">
        <v>100</v>
      </c>
      <c r="F327" s="77">
        <v>21</v>
      </c>
      <c r="G327" s="37"/>
      <c r="H327" s="37"/>
      <c r="I327" s="37"/>
      <c r="J327" s="37"/>
      <c r="K327" s="77" t="s">
        <v>834</v>
      </c>
      <c r="L327" s="77" t="s">
        <v>726</v>
      </c>
    </row>
    <row r="328" spans="1:13" s="3" customFormat="1" ht="60.75" customHeight="1">
      <c r="A328" s="105"/>
      <c r="B328" s="101"/>
      <c r="C328" s="18" t="s">
        <v>699</v>
      </c>
      <c r="D328" s="19" t="s">
        <v>700</v>
      </c>
      <c r="E328" s="19">
        <v>1</v>
      </c>
      <c r="F328" s="78"/>
      <c r="G328" s="37">
        <v>648</v>
      </c>
      <c r="H328" s="37">
        <f t="shared" si="17"/>
        <v>784.07999999999993</v>
      </c>
      <c r="I328" s="37">
        <f t="shared" si="15"/>
        <v>648</v>
      </c>
      <c r="J328" s="37">
        <f t="shared" si="16"/>
        <v>784.07999999999993</v>
      </c>
      <c r="K328" s="78"/>
      <c r="L328" s="78"/>
      <c r="M328" s="34"/>
    </row>
    <row r="329" spans="1:13" s="3" customFormat="1" ht="44.25" customHeight="1">
      <c r="A329" s="104" t="s">
        <v>229</v>
      </c>
      <c r="B329" s="100" t="s">
        <v>461</v>
      </c>
      <c r="C329" s="24" t="s">
        <v>714</v>
      </c>
      <c r="D329" s="19" t="s">
        <v>683</v>
      </c>
      <c r="E329" s="19">
        <v>50</v>
      </c>
      <c r="F329" s="77">
        <v>21</v>
      </c>
      <c r="G329" s="37"/>
      <c r="H329" s="37"/>
      <c r="I329" s="37"/>
      <c r="J329" s="37"/>
      <c r="K329" s="77" t="s">
        <v>835</v>
      </c>
      <c r="L329" s="77" t="s">
        <v>726</v>
      </c>
    </row>
    <row r="330" spans="1:13" s="3" customFormat="1" ht="60.75" customHeight="1">
      <c r="A330" s="105"/>
      <c r="B330" s="101"/>
      <c r="C330" s="18" t="s">
        <v>699</v>
      </c>
      <c r="D330" s="19" t="s">
        <v>700</v>
      </c>
      <c r="E330" s="19">
        <v>1</v>
      </c>
      <c r="F330" s="78"/>
      <c r="G330" s="37">
        <v>636</v>
      </c>
      <c r="H330" s="37">
        <f t="shared" si="17"/>
        <v>769.56</v>
      </c>
      <c r="I330" s="37">
        <f t="shared" si="15"/>
        <v>636</v>
      </c>
      <c r="J330" s="37">
        <f t="shared" si="16"/>
        <v>769.56</v>
      </c>
      <c r="K330" s="78"/>
      <c r="L330" s="78"/>
    </row>
    <row r="331" spans="1:13" s="3" customFormat="1" ht="45">
      <c r="A331" s="104" t="s">
        <v>230</v>
      </c>
      <c r="B331" s="100" t="s">
        <v>462</v>
      </c>
      <c r="C331" s="24" t="s">
        <v>619</v>
      </c>
      <c r="D331" s="19" t="s">
        <v>682</v>
      </c>
      <c r="E331" s="19">
        <v>100</v>
      </c>
      <c r="F331" s="77">
        <v>21</v>
      </c>
      <c r="G331" s="37"/>
      <c r="H331" s="37"/>
      <c r="I331" s="37"/>
      <c r="J331" s="37"/>
      <c r="K331" s="77" t="s">
        <v>779</v>
      </c>
      <c r="L331" s="77" t="s">
        <v>726</v>
      </c>
    </row>
    <row r="332" spans="1:13" s="3" customFormat="1" ht="60.75" customHeight="1">
      <c r="A332" s="105"/>
      <c r="B332" s="101"/>
      <c r="C332" s="18" t="s">
        <v>699</v>
      </c>
      <c r="D332" s="19" t="s">
        <v>700</v>
      </c>
      <c r="E332" s="19">
        <v>1</v>
      </c>
      <c r="F332" s="78"/>
      <c r="G332" s="37">
        <v>529</v>
      </c>
      <c r="H332" s="37">
        <f t="shared" si="17"/>
        <v>640.09</v>
      </c>
      <c r="I332" s="37">
        <f t="shared" si="15"/>
        <v>529</v>
      </c>
      <c r="J332" s="37">
        <f t="shared" si="16"/>
        <v>640.09</v>
      </c>
      <c r="K332" s="78"/>
      <c r="L332" s="78"/>
      <c r="M332" s="34"/>
    </row>
    <row r="333" spans="1:13" s="3" customFormat="1" ht="45">
      <c r="A333" s="104" t="s">
        <v>231</v>
      </c>
      <c r="B333" s="100" t="s">
        <v>463</v>
      </c>
      <c r="C333" s="24" t="s">
        <v>620</v>
      </c>
      <c r="D333" s="19" t="s">
        <v>682</v>
      </c>
      <c r="E333" s="19">
        <v>100</v>
      </c>
      <c r="F333" s="77">
        <v>21</v>
      </c>
      <c r="G333" s="37"/>
      <c r="H333" s="37"/>
      <c r="I333" s="37"/>
      <c r="J333" s="37"/>
      <c r="K333" s="77" t="s">
        <v>840</v>
      </c>
      <c r="L333" s="77" t="s">
        <v>726</v>
      </c>
    </row>
    <row r="334" spans="1:13" s="3" customFormat="1" ht="60.75" customHeight="1">
      <c r="A334" s="105"/>
      <c r="B334" s="101"/>
      <c r="C334" s="18" t="s">
        <v>699</v>
      </c>
      <c r="D334" s="19" t="s">
        <v>700</v>
      </c>
      <c r="E334" s="19">
        <v>2</v>
      </c>
      <c r="F334" s="78"/>
      <c r="G334" s="37">
        <v>264</v>
      </c>
      <c r="H334" s="37">
        <f t="shared" si="17"/>
        <v>319.44</v>
      </c>
      <c r="I334" s="37">
        <f t="shared" si="15"/>
        <v>528</v>
      </c>
      <c r="J334" s="37">
        <f t="shared" si="16"/>
        <v>638.88</v>
      </c>
      <c r="K334" s="78"/>
      <c r="L334" s="78"/>
    </row>
    <row r="335" spans="1:13" s="3" customFormat="1" ht="45">
      <c r="A335" s="104" t="s">
        <v>232</v>
      </c>
      <c r="B335" s="100" t="s">
        <v>464</v>
      </c>
      <c r="C335" s="18" t="s">
        <v>621</v>
      </c>
      <c r="D335" s="19" t="s">
        <v>682</v>
      </c>
      <c r="E335" s="19">
        <v>400</v>
      </c>
      <c r="F335" s="77">
        <v>5</v>
      </c>
      <c r="G335" s="37"/>
      <c r="H335" s="37"/>
      <c r="I335" s="37"/>
      <c r="J335" s="37"/>
      <c r="K335" s="77" t="s">
        <v>841</v>
      </c>
      <c r="L335" s="77" t="s">
        <v>735</v>
      </c>
    </row>
    <row r="336" spans="1:13" s="3" customFormat="1" ht="60.75" customHeight="1">
      <c r="A336" s="105"/>
      <c r="B336" s="101"/>
      <c r="C336" s="18" t="s">
        <v>699</v>
      </c>
      <c r="D336" s="19" t="s">
        <v>700</v>
      </c>
      <c r="E336" s="19">
        <v>4</v>
      </c>
      <c r="F336" s="78"/>
      <c r="G336" s="37">
        <v>958</v>
      </c>
      <c r="H336" s="37">
        <f t="shared" si="17"/>
        <v>1005.9000000000001</v>
      </c>
      <c r="I336" s="37">
        <f t="shared" si="15"/>
        <v>3832</v>
      </c>
      <c r="J336" s="37">
        <f t="shared" si="16"/>
        <v>4023.6000000000004</v>
      </c>
      <c r="K336" s="78"/>
      <c r="L336" s="78"/>
    </row>
    <row r="337" spans="1:13" s="3" customFormat="1" ht="45">
      <c r="A337" s="104" t="s">
        <v>233</v>
      </c>
      <c r="B337" s="100" t="s">
        <v>465</v>
      </c>
      <c r="C337" s="24" t="s">
        <v>622</v>
      </c>
      <c r="D337" s="19" t="s">
        <v>682</v>
      </c>
      <c r="E337" s="19">
        <v>200</v>
      </c>
      <c r="F337" s="77">
        <v>21</v>
      </c>
      <c r="G337" s="37"/>
      <c r="H337" s="37"/>
      <c r="I337" s="37"/>
      <c r="J337" s="37"/>
      <c r="K337" s="77" t="s">
        <v>839</v>
      </c>
      <c r="L337" s="77" t="s">
        <v>726</v>
      </c>
    </row>
    <row r="338" spans="1:13" s="3" customFormat="1" ht="60.75" customHeight="1">
      <c r="A338" s="105"/>
      <c r="B338" s="101"/>
      <c r="C338" s="18" t="s">
        <v>699</v>
      </c>
      <c r="D338" s="19" t="s">
        <v>700</v>
      </c>
      <c r="E338" s="19">
        <v>2</v>
      </c>
      <c r="F338" s="78"/>
      <c r="G338" s="37">
        <v>286</v>
      </c>
      <c r="H338" s="37">
        <f t="shared" si="17"/>
        <v>346.06</v>
      </c>
      <c r="I338" s="37">
        <f t="shared" si="15"/>
        <v>572</v>
      </c>
      <c r="J338" s="37">
        <f t="shared" si="16"/>
        <v>692.12</v>
      </c>
      <c r="K338" s="78"/>
      <c r="L338" s="78"/>
    </row>
    <row r="339" spans="1:13" s="3" customFormat="1" ht="45">
      <c r="A339" s="104" t="s">
        <v>234</v>
      </c>
      <c r="B339" s="100" t="s">
        <v>466</v>
      </c>
      <c r="C339" s="18" t="s">
        <v>623</v>
      </c>
      <c r="D339" s="19" t="s">
        <v>682</v>
      </c>
      <c r="E339" s="19">
        <v>900</v>
      </c>
      <c r="F339" s="77">
        <v>21</v>
      </c>
      <c r="G339" s="37"/>
      <c r="H339" s="37"/>
      <c r="I339" s="37"/>
      <c r="J339" s="37"/>
      <c r="K339" s="77" t="s">
        <v>838</v>
      </c>
      <c r="L339" s="77" t="s">
        <v>726</v>
      </c>
    </row>
    <row r="340" spans="1:13" s="3" customFormat="1" ht="60.75" customHeight="1">
      <c r="A340" s="105"/>
      <c r="B340" s="101"/>
      <c r="C340" s="18" t="s">
        <v>699</v>
      </c>
      <c r="D340" s="19" t="s">
        <v>700</v>
      </c>
      <c r="E340" s="19">
        <v>9</v>
      </c>
      <c r="F340" s="78"/>
      <c r="G340" s="37">
        <v>664</v>
      </c>
      <c r="H340" s="37">
        <f t="shared" si="17"/>
        <v>803.43999999999994</v>
      </c>
      <c r="I340" s="37">
        <f t="shared" ref="I340:I401" si="18">G340*E340</f>
        <v>5976</v>
      </c>
      <c r="J340" s="37">
        <f t="shared" ref="J340:J401" si="19">I340*((100+F339)/100)</f>
        <v>7230.96</v>
      </c>
      <c r="K340" s="78"/>
      <c r="L340" s="78"/>
      <c r="M340" s="34"/>
    </row>
    <row r="341" spans="1:13" s="3" customFormat="1" ht="45">
      <c r="A341" s="104" t="s">
        <v>235</v>
      </c>
      <c r="B341" s="100" t="s">
        <v>467</v>
      </c>
      <c r="C341" s="18" t="s">
        <v>624</v>
      </c>
      <c r="D341" s="19" t="s">
        <v>682</v>
      </c>
      <c r="E341" s="19">
        <v>800</v>
      </c>
      <c r="F341" s="77">
        <v>21</v>
      </c>
      <c r="G341" s="37"/>
      <c r="H341" s="37"/>
      <c r="I341" s="37"/>
      <c r="J341" s="37"/>
      <c r="K341" s="77" t="s">
        <v>842</v>
      </c>
      <c r="L341" s="77" t="s">
        <v>726</v>
      </c>
    </row>
    <row r="342" spans="1:13" s="3" customFormat="1" ht="60.75" customHeight="1">
      <c r="A342" s="105"/>
      <c r="B342" s="101"/>
      <c r="C342" s="18" t="s">
        <v>699</v>
      </c>
      <c r="D342" s="19" t="s">
        <v>700</v>
      </c>
      <c r="E342" s="19">
        <v>8</v>
      </c>
      <c r="F342" s="78"/>
      <c r="G342" s="37">
        <v>664</v>
      </c>
      <c r="H342" s="37">
        <f t="shared" si="17"/>
        <v>803.43999999999994</v>
      </c>
      <c r="I342" s="37">
        <f t="shared" si="18"/>
        <v>5312</v>
      </c>
      <c r="J342" s="37">
        <f t="shared" si="19"/>
        <v>6427.5199999999995</v>
      </c>
      <c r="K342" s="78"/>
      <c r="L342" s="78"/>
      <c r="M342" s="34"/>
    </row>
    <row r="343" spans="1:13" s="3" customFormat="1" ht="45">
      <c r="A343" s="104" t="s">
        <v>236</v>
      </c>
      <c r="B343" s="100" t="s">
        <v>468</v>
      </c>
      <c r="C343" s="18" t="s">
        <v>625</v>
      </c>
      <c r="D343" s="19" t="s">
        <v>682</v>
      </c>
      <c r="E343" s="19">
        <v>3250</v>
      </c>
      <c r="F343" s="77">
        <v>21</v>
      </c>
      <c r="G343" s="37"/>
      <c r="H343" s="37"/>
      <c r="I343" s="37"/>
      <c r="J343" s="37"/>
      <c r="K343" s="77" t="s">
        <v>912</v>
      </c>
      <c r="L343" s="77" t="s">
        <v>726</v>
      </c>
    </row>
    <row r="344" spans="1:13" s="3" customFormat="1" ht="60.75" customHeight="1">
      <c r="A344" s="105"/>
      <c r="B344" s="101"/>
      <c r="C344" s="18" t="s">
        <v>699</v>
      </c>
      <c r="D344" s="19" t="s">
        <v>700</v>
      </c>
      <c r="E344" s="19">
        <v>65</v>
      </c>
      <c r="F344" s="78"/>
      <c r="G344" s="37">
        <v>561</v>
      </c>
      <c r="H344" s="37">
        <f t="shared" si="17"/>
        <v>678.81</v>
      </c>
      <c r="I344" s="37">
        <f t="shared" si="18"/>
        <v>36465</v>
      </c>
      <c r="J344" s="37">
        <f t="shared" si="19"/>
        <v>44122.65</v>
      </c>
      <c r="K344" s="78"/>
      <c r="L344" s="78"/>
    </row>
    <row r="345" spans="1:13" s="3" customFormat="1" ht="45">
      <c r="A345" s="104" t="s">
        <v>237</v>
      </c>
      <c r="B345" s="100" t="s">
        <v>469</v>
      </c>
      <c r="C345" s="18" t="s">
        <v>626</v>
      </c>
      <c r="D345" s="19" t="s">
        <v>682</v>
      </c>
      <c r="E345" s="19">
        <v>600</v>
      </c>
      <c r="F345" s="77">
        <v>5</v>
      </c>
      <c r="G345" s="37"/>
      <c r="H345" s="37"/>
      <c r="I345" s="37"/>
      <c r="J345" s="37"/>
      <c r="K345" s="77" t="s">
        <v>913</v>
      </c>
      <c r="L345" s="77" t="s">
        <v>737</v>
      </c>
    </row>
    <row r="346" spans="1:13" s="3" customFormat="1" ht="60.75" customHeight="1">
      <c r="A346" s="105"/>
      <c r="B346" s="101"/>
      <c r="C346" s="18" t="s">
        <v>699</v>
      </c>
      <c r="D346" s="19" t="s">
        <v>700</v>
      </c>
      <c r="E346" s="19">
        <v>6</v>
      </c>
      <c r="F346" s="78"/>
      <c r="G346" s="37">
        <v>601</v>
      </c>
      <c r="H346" s="37">
        <f t="shared" si="17"/>
        <v>631.05000000000007</v>
      </c>
      <c r="I346" s="37">
        <f t="shared" si="18"/>
        <v>3606</v>
      </c>
      <c r="J346" s="37">
        <f t="shared" si="19"/>
        <v>3786.3</v>
      </c>
      <c r="K346" s="78"/>
      <c r="L346" s="78"/>
    </row>
    <row r="347" spans="1:13" s="3" customFormat="1" ht="45">
      <c r="A347" s="104" t="s">
        <v>238</v>
      </c>
      <c r="B347" s="100" t="s">
        <v>470</v>
      </c>
      <c r="C347" s="18" t="s">
        <v>627</v>
      </c>
      <c r="D347" s="19" t="s">
        <v>682</v>
      </c>
      <c r="E347" s="19">
        <v>1600</v>
      </c>
      <c r="F347" s="77">
        <v>5</v>
      </c>
      <c r="G347" s="37"/>
      <c r="H347" s="37"/>
      <c r="I347" s="37"/>
      <c r="J347" s="37"/>
      <c r="K347" s="77" t="s">
        <v>914</v>
      </c>
      <c r="L347" s="77" t="s">
        <v>737</v>
      </c>
    </row>
    <row r="348" spans="1:13" s="3" customFormat="1" ht="60.75" customHeight="1">
      <c r="A348" s="105"/>
      <c r="B348" s="101"/>
      <c r="C348" s="18" t="s">
        <v>699</v>
      </c>
      <c r="D348" s="19" t="s">
        <v>700</v>
      </c>
      <c r="E348" s="19">
        <v>16</v>
      </c>
      <c r="F348" s="78"/>
      <c r="G348" s="37">
        <v>664</v>
      </c>
      <c r="H348" s="37">
        <f t="shared" si="17"/>
        <v>697.2</v>
      </c>
      <c r="I348" s="37">
        <f t="shared" si="18"/>
        <v>10624</v>
      </c>
      <c r="J348" s="37">
        <f t="shared" si="19"/>
        <v>11155.2</v>
      </c>
      <c r="K348" s="78"/>
      <c r="L348" s="78"/>
    </row>
    <row r="349" spans="1:13" s="3" customFormat="1" ht="45">
      <c r="A349" s="104" t="s">
        <v>239</v>
      </c>
      <c r="B349" s="100" t="s">
        <v>471</v>
      </c>
      <c r="C349" s="18" t="s">
        <v>628</v>
      </c>
      <c r="D349" s="19" t="s">
        <v>682</v>
      </c>
      <c r="E349" s="19">
        <v>300</v>
      </c>
      <c r="F349" s="77">
        <v>21</v>
      </c>
      <c r="G349" s="37"/>
      <c r="H349" s="37"/>
      <c r="I349" s="37"/>
      <c r="J349" s="37"/>
      <c r="K349" s="77" t="s">
        <v>915</v>
      </c>
      <c r="L349" s="77" t="s">
        <v>726</v>
      </c>
    </row>
    <row r="350" spans="1:13" s="3" customFormat="1" ht="60.75" customHeight="1">
      <c r="A350" s="105"/>
      <c r="B350" s="101"/>
      <c r="C350" s="18" t="s">
        <v>699</v>
      </c>
      <c r="D350" s="19" t="s">
        <v>700</v>
      </c>
      <c r="E350" s="19">
        <v>6</v>
      </c>
      <c r="F350" s="78"/>
      <c r="G350" s="37">
        <v>293</v>
      </c>
      <c r="H350" s="37">
        <f t="shared" si="17"/>
        <v>354.53</v>
      </c>
      <c r="I350" s="37">
        <f t="shared" si="18"/>
        <v>1758</v>
      </c>
      <c r="J350" s="37">
        <f t="shared" si="19"/>
        <v>2127.1799999999998</v>
      </c>
      <c r="K350" s="78"/>
      <c r="L350" s="78"/>
    </row>
    <row r="351" spans="1:13" s="3" customFormat="1" ht="48.75" customHeight="1">
      <c r="A351" s="104" t="s">
        <v>240</v>
      </c>
      <c r="B351" s="100" t="s">
        <v>472</v>
      </c>
      <c r="C351" s="18" t="s">
        <v>627</v>
      </c>
      <c r="D351" s="19" t="s">
        <v>682</v>
      </c>
      <c r="E351" s="19">
        <v>10000</v>
      </c>
      <c r="F351" s="77">
        <v>5</v>
      </c>
      <c r="G351" s="37"/>
      <c r="H351" s="37"/>
      <c r="I351" s="37"/>
      <c r="J351" s="37"/>
      <c r="K351" s="77" t="s">
        <v>916</v>
      </c>
      <c r="L351" s="77" t="s">
        <v>737</v>
      </c>
    </row>
    <row r="352" spans="1:13" s="3" customFormat="1" ht="60.75" customHeight="1">
      <c r="A352" s="105"/>
      <c r="B352" s="101"/>
      <c r="C352" s="18" t="s">
        <v>699</v>
      </c>
      <c r="D352" s="19" t="s">
        <v>700</v>
      </c>
      <c r="E352" s="19">
        <v>100</v>
      </c>
      <c r="F352" s="78"/>
      <c r="G352" s="37">
        <v>506</v>
      </c>
      <c r="H352" s="37">
        <f t="shared" si="17"/>
        <v>531.30000000000007</v>
      </c>
      <c r="I352" s="37">
        <f t="shared" si="18"/>
        <v>50600</v>
      </c>
      <c r="J352" s="37">
        <f t="shared" si="19"/>
        <v>53130</v>
      </c>
      <c r="K352" s="78"/>
      <c r="L352" s="78"/>
    </row>
    <row r="353" spans="1:13" s="3" customFormat="1" ht="45">
      <c r="A353" s="104" t="s">
        <v>241</v>
      </c>
      <c r="B353" s="100" t="s">
        <v>473</v>
      </c>
      <c r="C353" s="18" t="s">
        <v>629</v>
      </c>
      <c r="D353" s="19" t="s">
        <v>682</v>
      </c>
      <c r="E353" s="19">
        <v>1000</v>
      </c>
      <c r="F353" s="77">
        <v>21</v>
      </c>
      <c r="G353" s="37"/>
      <c r="H353" s="37"/>
      <c r="I353" s="37"/>
      <c r="J353" s="37"/>
      <c r="K353" s="77" t="s">
        <v>917</v>
      </c>
      <c r="L353" s="77" t="s">
        <v>726</v>
      </c>
    </row>
    <row r="354" spans="1:13" s="3" customFormat="1" ht="60.75" customHeight="1">
      <c r="A354" s="105"/>
      <c r="B354" s="101"/>
      <c r="C354" s="18" t="s">
        <v>699</v>
      </c>
      <c r="D354" s="19" t="s">
        <v>700</v>
      </c>
      <c r="E354" s="19">
        <v>10</v>
      </c>
      <c r="F354" s="78"/>
      <c r="G354" s="37">
        <v>393</v>
      </c>
      <c r="H354" s="37">
        <f t="shared" si="17"/>
        <v>475.53</v>
      </c>
      <c r="I354" s="37">
        <f t="shared" si="18"/>
        <v>3930</v>
      </c>
      <c r="J354" s="37">
        <f t="shared" si="19"/>
        <v>4755.3</v>
      </c>
      <c r="K354" s="78"/>
      <c r="L354" s="78"/>
    </row>
    <row r="355" spans="1:13" s="3" customFormat="1" ht="45">
      <c r="A355" s="104" t="s">
        <v>242</v>
      </c>
      <c r="B355" s="100" t="s">
        <v>474</v>
      </c>
      <c r="C355" s="18" t="s">
        <v>630</v>
      </c>
      <c r="D355" s="19" t="s">
        <v>682</v>
      </c>
      <c r="E355" s="19">
        <v>200</v>
      </c>
      <c r="F355" s="77">
        <v>21</v>
      </c>
      <c r="G355" s="37"/>
      <c r="H355" s="37"/>
      <c r="I355" s="37"/>
      <c r="J355" s="37"/>
      <c r="K355" s="77" t="s">
        <v>918</v>
      </c>
      <c r="L355" s="77" t="s">
        <v>726</v>
      </c>
    </row>
    <row r="356" spans="1:13" s="3" customFormat="1" ht="60.75" customHeight="1">
      <c r="A356" s="105"/>
      <c r="B356" s="101"/>
      <c r="C356" s="18" t="s">
        <v>699</v>
      </c>
      <c r="D356" s="19" t="s">
        <v>700</v>
      </c>
      <c r="E356" s="19">
        <v>2</v>
      </c>
      <c r="F356" s="78"/>
      <c r="G356" s="37">
        <v>755</v>
      </c>
      <c r="H356" s="37">
        <f t="shared" si="17"/>
        <v>913.55</v>
      </c>
      <c r="I356" s="37">
        <f t="shared" si="18"/>
        <v>1510</v>
      </c>
      <c r="J356" s="37">
        <f t="shared" si="19"/>
        <v>1827.1</v>
      </c>
      <c r="K356" s="78"/>
      <c r="L356" s="78"/>
    </row>
    <row r="357" spans="1:13" s="3" customFormat="1" ht="61.5" customHeight="1">
      <c r="A357" s="104" t="s">
        <v>243</v>
      </c>
      <c r="B357" s="100" t="s">
        <v>484</v>
      </c>
      <c r="C357" s="18" t="s">
        <v>635</v>
      </c>
      <c r="D357" s="19" t="s">
        <v>682</v>
      </c>
      <c r="E357" s="19">
        <v>1200</v>
      </c>
      <c r="F357" s="77">
        <v>5</v>
      </c>
      <c r="G357" s="37"/>
      <c r="H357" s="37"/>
      <c r="I357" s="37"/>
      <c r="J357" s="37"/>
      <c r="K357" s="77" t="s">
        <v>919</v>
      </c>
      <c r="L357" s="77" t="s">
        <v>726</v>
      </c>
    </row>
    <row r="358" spans="1:13" s="3" customFormat="1" ht="60.75" customHeight="1">
      <c r="A358" s="105"/>
      <c r="B358" s="101"/>
      <c r="C358" s="18" t="s">
        <v>699</v>
      </c>
      <c r="D358" s="19" t="s">
        <v>700</v>
      </c>
      <c r="E358" s="19">
        <v>12</v>
      </c>
      <c r="F358" s="78"/>
      <c r="G358" s="37">
        <v>1500</v>
      </c>
      <c r="H358" s="37">
        <f t="shared" si="17"/>
        <v>1575</v>
      </c>
      <c r="I358" s="37">
        <f t="shared" si="18"/>
        <v>18000</v>
      </c>
      <c r="J358" s="37">
        <f t="shared" si="19"/>
        <v>18900</v>
      </c>
      <c r="K358" s="78"/>
      <c r="L358" s="78"/>
    </row>
    <row r="359" spans="1:13" s="3" customFormat="1" ht="45">
      <c r="A359" s="104" t="s">
        <v>244</v>
      </c>
      <c r="B359" s="100" t="s">
        <v>475</v>
      </c>
      <c r="C359" s="18" t="s">
        <v>631</v>
      </c>
      <c r="D359" s="19" t="s">
        <v>682</v>
      </c>
      <c r="E359" s="19">
        <v>1200</v>
      </c>
      <c r="F359" s="77">
        <v>21</v>
      </c>
      <c r="G359" s="37"/>
      <c r="H359" s="37"/>
      <c r="I359" s="37"/>
      <c r="J359" s="37"/>
      <c r="K359" s="77" t="s">
        <v>920</v>
      </c>
      <c r="L359" s="77" t="s">
        <v>726</v>
      </c>
    </row>
    <row r="360" spans="1:13" s="3" customFormat="1" ht="60.75" customHeight="1">
      <c r="A360" s="105"/>
      <c r="B360" s="101"/>
      <c r="C360" s="18" t="s">
        <v>699</v>
      </c>
      <c r="D360" s="19" t="s">
        <v>700</v>
      </c>
      <c r="E360" s="19">
        <v>12</v>
      </c>
      <c r="F360" s="78"/>
      <c r="G360" s="37">
        <v>509</v>
      </c>
      <c r="H360" s="37">
        <f t="shared" ref="H360:H417" si="20">G360*((100+F359)/100)</f>
        <v>615.89</v>
      </c>
      <c r="I360" s="37">
        <f t="shared" si="18"/>
        <v>6108</v>
      </c>
      <c r="J360" s="37">
        <f t="shared" si="19"/>
        <v>7390.6799999999994</v>
      </c>
      <c r="K360" s="78"/>
      <c r="L360" s="78"/>
    </row>
    <row r="361" spans="1:13" s="3" customFormat="1" ht="51" customHeight="1">
      <c r="A361" s="104" t="s">
        <v>245</v>
      </c>
      <c r="B361" s="100" t="s">
        <v>478</v>
      </c>
      <c r="C361" s="18" t="s">
        <v>633</v>
      </c>
      <c r="D361" s="19" t="s">
        <v>682</v>
      </c>
      <c r="E361" s="19">
        <v>1200</v>
      </c>
      <c r="F361" s="77">
        <v>21</v>
      </c>
      <c r="G361" s="37"/>
      <c r="H361" s="37"/>
      <c r="I361" s="37"/>
      <c r="J361" s="37"/>
      <c r="K361" s="77" t="s">
        <v>843</v>
      </c>
      <c r="L361" s="77" t="s">
        <v>726</v>
      </c>
    </row>
    <row r="362" spans="1:13" s="3" customFormat="1" ht="60.75" customHeight="1">
      <c r="A362" s="105"/>
      <c r="B362" s="101"/>
      <c r="C362" s="18" t="s">
        <v>699</v>
      </c>
      <c r="D362" s="19" t="s">
        <v>700</v>
      </c>
      <c r="E362" s="19">
        <v>12</v>
      </c>
      <c r="F362" s="78"/>
      <c r="G362" s="37">
        <v>648</v>
      </c>
      <c r="H362" s="37">
        <f t="shared" si="20"/>
        <v>784.07999999999993</v>
      </c>
      <c r="I362" s="37">
        <f t="shared" si="18"/>
        <v>7776</v>
      </c>
      <c r="J362" s="37">
        <f t="shared" si="19"/>
        <v>9408.9599999999991</v>
      </c>
      <c r="K362" s="78"/>
      <c r="L362" s="78"/>
      <c r="M362" s="34"/>
    </row>
    <row r="363" spans="1:13" s="3" customFormat="1" ht="60" customHeight="1">
      <c r="A363" s="104" t="s">
        <v>246</v>
      </c>
      <c r="B363" s="100" t="s">
        <v>479</v>
      </c>
      <c r="C363" s="18" t="s">
        <v>723</v>
      </c>
      <c r="D363" s="19" t="s">
        <v>682</v>
      </c>
      <c r="E363" s="19">
        <v>1500</v>
      </c>
      <c r="F363" s="77">
        <v>5</v>
      </c>
      <c r="G363" s="37"/>
      <c r="H363" s="37"/>
      <c r="I363" s="37"/>
      <c r="J363" s="37"/>
      <c r="K363" s="77" t="s">
        <v>921</v>
      </c>
      <c r="L363" s="77" t="s">
        <v>726</v>
      </c>
    </row>
    <row r="364" spans="1:13" s="3" customFormat="1" ht="60.75" customHeight="1">
      <c r="A364" s="105"/>
      <c r="B364" s="101"/>
      <c r="C364" s="18" t="s">
        <v>699</v>
      </c>
      <c r="D364" s="19" t="s">
        <v>700</v>
      </c>
      <c r="E364" s="19">
        <v>15</v>
      </c>
      <c r="F364" s="78"/>
      <c r="G364" s="37">
        <v>1768</v>
      </c>
      <c r="H364" s="37">
        <f t="shared" si="20"/>
        <v>1856.4</v>
      </c>
      <c r="I364" s="37">
        <f t="shared" si="18"/>
        <v>26520</v>
      </c>
      <c r="J364" s="37">
        <f t="shared" si="19"/>
        <v>27846</v>
      </c>
      <c r="K364" s="78"/>
      <c r="L364" s="78"/>
    </row>
    <row r="365" spans="1:13" s="3" customFormat="1" ht="53.25" customHeight="1">
      <c r="A365" s="104" t="s">
        <v>247</v>
      </c>
      <c r="B365" s="100" t="s">
        <v>480</v>
      </c>
      <c r="C365" s="18" t="s">
        <v>723</v>
      </c>
      <c r="D365" s="19" t="s">
        <v>682</v>
      </c>
      <c r="E365" s="19">
        <v>2500</v>
      </c>
      <c r="F365" s="77">
        <v>5</v>
      </c>
      <c r="G365" s="37"/>
      <c r="H365" s="37"/>
      <c r="I365" s="37"/>
      <c r="J365" s="37"/>
      <c r="K365" s="77" t="s">
        <v>922</v>
      </c>
      <c r="L365" s="77" t="s">
        <v>726</v>
      </c>
    </row>
    <row r="366" spans="1:13" s="3" customFormat="1" ht="60.75" customHeight="1">
      <c r="A366" s="105"/>
      <c r="B366" s="101"/>
      <c r="C366" s="18" t="s">
        <v>699</v>
      </c>
      <c r="D366" s="19" t="s">
        <v>700</v>
      </c>
      <c r="E366" s="19">
        <v>25</v>
      </c>
      <c r="F366" s="78"/>
      <c r="G366" s="37">
        <v>1789</v>
      </c>
      <c r="H366" s="37">
        <f t="shared" si="20"/>
        <v>1878.45</v>
      </c>
      <c r="I366" s="37">
        <f t="shared" si="18"/>
        <v>44725</v>
      </c>
      <c r="J366" s="37">
        <f t="shared" si="19"/>
        <v>46961.25</v>
      </c>
      <c r="K366" s="78"/>
      <c r="L366" s="78"/>
    </row>
    <row r="367" spans="1:13" s="3" customFormat="1" ht="45">
      <c r="A367" s="104" t="s">
        <v>248</v>
      </c>
      <c r="B367" s="100" t="s">
        <v>482</v>
      </c>
      <c r="C367" s="18" t="s">
        <v>634</v>
      </c>
      <c r="D367" s="19" t="s">
        <v>682</v>
      </c>
      <c r="E367" s="19">
        <v>1500</v>
      </c>
      <c r="F367" s="77">
        <v>21</v>
      </c>
      <c r="G367" s="37"/>
      <c r="H367" s="37"/>
      <c r="I367" s="37"/>
      <c r="J367" s="37"/>
      <c r="K367" s="77" t="s">
        <v>923</v>
      </c>
      <c r="L367" s="77" t="s">
        <v>726</v>
      </c>
    </row>
    <row r="368" spans="1:13" s="3" customFormat="1" ht="60.75" customHeight="1">
      <c r="A368" s="105"/>
      <c r="B368" s="101"/>
      <c r="C368" s="18" t="s">
        <v>699</v>
      </c>
      <c r="D368" s="19" t="s">
        <v>700</v>
      </c>
      <c r="E368" s="19">
        <v>15</v>
      </c>
      <c r="F368" s="78"/>
      <c r="G368" s="37">
        <v>362</v>
      </c>
      <c r="H368" s="37">
        <f t="shared" si="20"/>
        <v>438.02</v>
      </c>
      <c r="I368" s="37">
        <f t="shared" si="18"/>
        <v>5430</v>
      </c>
      <c r="J368" s="37">
        <f t="shared" si="19"/>
        <v>6570.3</v>
      </c>
      <c r="K368" s="78"/>
      <c r="L368" s="78"/>
      <c r="M368" s="34"/>
    </row>
    <row r="369" spans="1:12" s="3" customFormat="1" ht="52.35" customHeight="1">
      <c r="A369" s="104" t="s">
        <v>249</v>
      </c>
      <c r="B369" s="100" t="s">
        <v>486</v>
      </c>
      <c r="C369" s="18" t="s">
        <v>637</v>
      </c>
      <c r="D369" s="19" t="s">
        <v>682</v>
      </c>
      <c r="E369" s="19">
        <v>100</v>
      </c>
      <c r="F369" s="77">
        <v>21</v>
      </c>
      <c r="G369" s="37"/>
      <c r="H369" s="37"/>
      <c r="I369" s="37"/>
      <c r="J369" s="37"/>
      <c r="K369" s="77" t="s">
        <v>924</v>
      </c>
      <c r="L369" s="77" t="s">
        <v>726</v>
      </c>
    </row>
    <row r="370" spans="1:12" s="3" customFormat="1" ht="60.75" customHeight="1">
      <c r="A370" s="105"/>
      <c r="B370" s="101"/>
      <c r="C370" s="18" t="s">
        <v>699</v>
      </c>
      <c r="D370" s="19" t="s">
        <v>700</v>
      </c>
      <c r="E370" s="19">
        <v>2</v>
      </c>
      <c r="F370" s="78"/>
      <c r="G370" s="37">
        <v>312</v>
      </c>
      <c r="H370" s="37">
        <f t="shared" si="20"/>
        <v>377.52</v>
      </c>
      <c r="I370" s="37">
        <f t="shared" si="18"/>
        <v>624</v>
      </c>
      <c r="J370" s="37">
        <f t="shared" si="19"/>
        <v>755.04</v>
      </c>
      <c r="K370" s="78"/>
      <c r="L370" s="78"/>
    </row>
    <row r="371" spans="1:12" s="3" customFormat="1" ht="46.5" customHeight="1">
      <c r="A371" s="104" t="s">
        <v>250</v>
      </c>
      <c r="B371" s="100" t="s">
        <v>313</v>
      </c>
      <c r="C371" s="18" t="s">
        <v>638</v>
      </c>
      <c r="D371" s="19" t="s">
        <v>682</v>
      </c>
      <c r="E371" s="19">
        <v>200</v>
      </c>
      <c r="F371" s="77">
        <v>21</v>
      </c>
      <c r="G371" s="37"/>
      <c r="H371" s="37"/>
      <c r="I371" s="37"/>
      <c r="J371" s="37"/>
      <c r="K371" s="77" t="s">
        <v>925</v>
      </c>
      <c r="L371" s="77" t="s">
        <v>726</v>
      </c>
    </row>
    <row r="372" spans="1:12" s="3" customFormat="1" ht="60.75" customHeight="1">
      <c r="A372" s="105"/>
      <c r="B372" s="101"/>
      <c r="C372" s="18" t="s">
        <v>699</v>
      </c>
      <c r="D372" s="19" t="s">
        <v>700</v>
      </c>
      <c r="E372" s="19">
        <v>2</v>
      </c>
      <c r="F372" s="78"/>
      <c r="G372" s="37">
        <v>421</v>
      </c>
      <c r="H372" s="37">
        <f t="shared" si="20"/>
        <v>509.40999999999997</v>
      </c>
      <c r="I372" s="37">
        <f t="shared" si="18"/>
        <v>842</v>
      </c>
      <c r="J372" s="37">
        <f t="shared" si="19"/>
        <v>1018.8199999999999</v>
      </c>
      <c r="K372" s="78"/>
      <c r="L372" s="78"/>
    </row>
    <row r="373" spans="1:12" s="3" customFormat="1" ht="147" customHeight="1">
      <c r="A373" s="44" t="s">
        <v>251</v>
      </c>
      <c r="B373" s="23" t="s">
        <v>310</v>
      </c>
      <c r="C373" s="18" t="s">
        <v>639</v>
      </c>
      <c r="D373" s="19" t="s">
        <v>1</v>
      </c>
      <c r="E373" s="19">
        <v>2</v>
      </c>
      <c r="F373" s="19">
        <v>21</v>
      </c>
      <c r="G373" s="37">
        <v>323</v>
      </c>
      <c r="H373" s="37">
        <f t="shared" si="20"/>
        <v>323</v>
      </c>
      <c r="I373" s="37">
        <f t="shared" si="18"/>
        <v>646</v>
      </c>
      <c r="J373" s="37">
        <f t="shared" si="19"/>
        <v>646</v>
      </c>
      <c r="K373" s="19" t="s">
        <v>926</v>
      </c>
      <c r="L373" s="19" t="s">
        <v>726</v>
      </c>
    </row>
    <row r="374" spans="1:12" s="3" customFormat="1" ht="56.1" customHeight="1">
      <c r="A374" s="104" t="s">
        <v>252</v>
      </c>
      <c r="B374" s="100" t="s">
        <v>311</v>
      </c>
      <c r="C374" s="18" t="s">
        <v>640</v>
      </c>
      <c r="D374" s="19" t="s">
        <v>682</v>
      </c>
      <c r="E374" s="19">
        <v>1200</v>
      </c>
      <c r="F374" s="77">
        <v>5</v>
      </c>
      <c r="G374" s="37"/>
      <c r="H374" s="37"/>
      <c r="I374" s="37"/>
      <c r="J374" s="37"/>
      <c r="K374" s="77" t="s">
        <v>927</v>
      </c>
      <c r="L374" s="77" t="s">
        <v>726</v>
      </c>
    </row>
    <row r="375" spans="1:12" s="3" customFormat="1" ht="60.75" customHeight="1">
      <c r="A375" s="105"/>
      <c r="B375" s="101"/>
      <c r="C375" s="18" t="s">
        <v>699</v>
      </c>
      <c r="D375" s="19" t="s">
        <v>700</v>
      </c>
      <c r="E375" s="19">
        <v>12</v>
      </c>
      <c r="F375" s="78"/>
      <c r="G375" s="37">
        <v>620</v>
      </c>
      <c r="H375" s="37">
        <f t="shared" si="20"/>
        <v>651</v>
      </c>
      <c r="I375" s="37">
        <f t="shared" si="18"/>
        <v>7440</v>
      </c>
      <c r="J375" s="37">
        <f t="shared" si="19"/>
        <v>7812</v>
      </c>
      <c r="K375" s="78"/>
      <c r="L375" s="78"/>
    </row>
    <row r="376" spans="1:12" s="3" customFormat="1" ht="45">
      <c r="A376" s="104" t="s">
        <v>253</v>
      </c>
      <c r="B376" s="100" t="s">
        <v>312</v>
      </c>
      <c r="C376" s="18" t="s">
        <v>641</v>
      </c>
      <c r="D376" s="19" t="s">
        <v>682</v>
      </c>
      <c r="E376" s="19">
        <v>1200</v>
      </c>
      <c r="F376" s="77">
        <v>5</v>
      </c>
      <c r="G376" s="37"/>
      <c r="H376" s="37"/>
      <c r="I376" s="37"/>
      <c r="J376" s="37"/>
      <c r="K376" s="77" t="s">
        <v>928</v>
      </c>
      <c r="L376" s="77" t="s">
        <v>726</v>
      </c>
    </row>
    <row r="377" spans="1:12" s="3" customFormat="1" ht="60.75" customHeight="1">
      <c r="A377" s="105"/>
      <c r="B377" s="101"/>
      <c r="C377" s="18" t="s">
        <v>699</v>
      </c>
      <c r="D377" s="19" t="s">
        <v>700</v>
      </c>
      <c r="E377" s="19">
        <v>12</v>
      </c>
      <c r="F377" s="78"/>
      <c r="G377" s="37">
        <v>708</v>
      </c>
      <c r="H377" s="37">
        <f t="shared" si="20"/>
        <v>743.4</v>
      </c>
      <c r="I377" s="37">
        <f t="shared" si="18"/>
        <v>8496</v>
      </c>
      <c r="J377" s="37">
        <f t="shared" si="19"/>
        <v>8920.8000000000011</v>
      </c>
      <c r="K377" s="78"/>
      <c r="L377" s="78"/>
    </row>
    <row r="378" spans="1:12" s="3" customFormat="1" ht="45">
      <c r="A378" s="104" t="s">
        <v>254</v>
      </c>
      <c r="B378" s="100" t="s">
        <v>309</v>
      </c>
      <c r="C378" s="18" t="s">
        <v>698</v>
      </c>
      <c r="D378" s="19" t="s">
        <v>684</v>
      </c>
      <c r="E378" s="19">
        <v>6</v>
      </c>
      <c r="F378" s="77">
        <v>21</v>
      </c>
      <c r="G378" s="37"/>
      <c r="H378" s="37"/>
      <c r="I378" s="37"/>
      <c r="J378" s="37"/>
      <c r="K378" s="77" t="s">
        <v>929</v>
      </c>
      <c r="L378" s="77" t="s">
        <v>736</v>
      </c>
    </row>
    <row r="379" spans="1:12" s="3" customFormat="1" ht="60.75" customHeight="1">
      <c r="A379" s="105"/>
      <c r="B379" s="101"/>
      <c r="C379" s="18" t="s">
        <v>699</v>
      </c>
      <c r="D379" s="19" t="s">
        <v>700</v>
      </c>
      <c r="E379" s="19">
        <v>6</v>
      </c>
      <c r="F379" s="78"/>
      <c r="G379" s="37">
        <v>608</v>
      </c>
      <c r="H379" s="37">
        <f t="shared" si="20"/>
        <v>735.68</v>
      </c>
      <c r="I379" s="37">
        <f t="shared" si="18"/>
        <v>3648</v>
      </c>
      <c r="J379" s="37">
        <f t="shared" si="19"/>
        <v>4414.08</v>
      </c>
      <c r="K379" s="78"/>
      <c r="L379" s="78"/>
    </row>
    <row r="380" spans="1:12" s="3" customFormat="1" ht="60">
      <c r="A380" s="108" t="s">
        <v>255</v>
      </c>
      <c r="B380" s="73" t="s">
        <v>308</v>
      </c>
      <c r="C380" s="25" t="s">
        <v>716</v>
      </c>
      <c r="D380" s="19" t="s">
        <v>686</v>
      </c>
      <c r="E380" s="19">
        <v>0.6</v>
      </c>
      <c r="F380" s="77">
        <v>21</v>
      </c>
      <c r="G380" s="37"/>
      <c r="H380" s="37"/>
      <c r="I380" s="37"/>
      <c r="J380" s="37"/>
      <c r="K380" s="77" t="s">
        <v>930</v>
      </c>
      <c r="L380" s="77" t="s">
        <v>726</v>
      </c>
    </row>
    <row r="381" spans="1:12" s="3" customFormat="1" ht="60.75" customHeight="1">
      <c r="A381" s="109"/>
      <c r="B381" s="74"/>
      <c r="C381" s="25" t="s">
        <v>699</v>
      </c>
      <c r="D381" s="19" t="s">
        <v>700</v>
      </c>
      <c r="E381" s="19">
        <v>6</v>
      </c>
      <c r="F381" s="78"/>
      <c r="G381" s="37">
        <v>423</v>
      </c>
      <c r="H381" s="37">
        <f t="shared" si="20"/>
        <v>511.83</v>
      </c>
      <c r="I381" s="37">
        <f t="shared" si="18"/>
        <v>2538</v>
      </c>
      <c r="J381" s="37">
        <f t="shared" si="19"/>
        <v>3070.98</v>
      </c>
      <c r="K381" s="78"/>
      <c r="L381" s="78"/>
    </row>
    <row r="382" spans="1:12" s="3" customFormat="1" ht="45">
      <c r="A382" s="104" t="s">
        <v>256</v>
      </c>
      <c r="B382" s="100" t="s">
        <v>306</v>
      </c>
      <c r="C382" s="18" t="s">
        <v>642</v>
      </c>
      <c r="D382" s="19" t="s">
        <v>682</v>
      </c>
      <c r="E382" s="19">
        <v>250</v>
      </c>
      <c r="F382" s="77">
        <v>21</v>
      </c>
      <c r="G382" s="37"/>
      <c r="H382" s="37"/>
      <c r="I382" s="37"/>
      <c r="J382" s="37"/>
      <c r="K382" s="77" t="s">
        <v>931</v>
      </c>
      <c r="L382" s="77" t="s">
        <v>726</v>
      </c>
    </row>
    <row r="383" spans="1:12" s="3" customFormat="1" ht="60.75" customHeight="1">
      <c r="A383" s="105"/>
      <c r="B383" s="101"/>
      <c r="C383" s="18" t="s">
        <v>699</v>
      </c>
      <c r="D383" s="19" t="s">
        <v>700</v>
      </c>
      <c r="E383" s="19">
        <v>5</v>
      </c>
      <c r="F383" s="78"/>
      <c r="G383" s="37">
        <v>368</v>
      </c>
      <c r="H383" s="37">
        <f t="shared" si="20"/>
        <v>445.28</v>
      </c>
      <c r="I383" s="37">
        <f t="shared" si="18"/>
        <v>1840</v>
      </c>
      <c r="J383" s="37">
        <f t="shared" si="19"/>
        <v>2226.4</v>
      </c>
      <c r="K383" s="78"/>
      <c r="L383" s="78"/>
    </row>
    <row r="384" spans="1:12" s="3" customFormat="1" ht="52.35" customHeight="1">
      <c r="A384" s="104" t="s">
        <v>257</v>
      </c>
      <c r="B384" s="100" t="s">
        <v>485</v>
      </c>
      <c r="C384" s="18" t="s">
        <v>636</v>
      </c>
      <c r="D384" s="19" t="s">
        <v>682</v>
      </c>
      <c r="E384" s="19">
        <v>200</v>
      </c>
      <c r="F384" s="77">
        <v>21</v>
      </c>
      <c r="G384" s="37"/>
      <c r="H384" s="37"/>
      <c r="I384" s="37"/>
      <c r="J384" s="37"/>
      <c r="K384" s="77" t="s">
        <v>784</v>
      </c>
      <c r="L384" s="77" t="s">
        <v>726</v>
      </c>
    </row>
    <row r="385" spans="1:13" s="3" customFormat="1" ht="60.75" customHeight="1">
      <c r="A385" s="105"/>
      <c r="B385" s="101"/>
      <c r="C385" s="18" t="s">
        <v>699</v>
      </c>
      <c r="D385" s="19" t="s">
        <v>700</v>
      </c>
      <c r="E385" s="19">
        <v>2</v>
      </c>
      <c r="F385" s="78"/>
      <c r="G385" s="37">
        <v>720</v>
      </c>
      <c r="H385" s="37">
        <f t="shared" si="20"/>
        <v>871.19999999999993</v>
      </c>
      <c r="I385" s="37">
        <f t="shared" si="18"/>
        <v>1440</v>
      </c>
      <c r="J385" s="37">
        <f t="shared" si="19"/>
        <v>1742.3999999999999</v>
      </c>
      <c r="K385" s="78"/>
      <c r="L385" s="78"/>
      <c r="M385" s="34"/>
    </row>
    <row r="386" spans="1:13" s="3" customFormat="1" ht="48" customHeight="1">
      <c r="A386" s="104" t="s">
        <v>258</v>
      </c>
      <c r="B386" s="100" t="s">
        <v>483</v>
      </c>
      <c r="C386" s="18" t="s">
        <v>46</v>
      </c>
      <c r="D386" s="19" t="s">
        <v>683</v>
      </c>
      <c r="E386" s="19">
        <v>150</v>
      </c>
      <c r="F386" s="77">
        <v>21</v>
      </c>
      <c r="G386" s="37"/>
      <c r="H386" s="37"/>
      <c r="I386" s="37"/>
      <c r="J386" s="37"/>
      <c r="K386" s="77" t="s">
        <v>872</v>
      </c>
      <c r="L386" s="77" t="s">
        <v>726</v>
      </c>
    </row>
    <row r="387" spans="1:13" s="3" customFormat="1" ht="60.75" customHeight="1">
      <c r="A387" s="105"/>
      <c r="B387" s="101"/>
      <c r="C387" s="18" t="s">
        <v>699</v>
      </c>
      <c r="D387" s="19" t="s">
        <v>700</v>
      </c>
      <c r="E387" s="19">
        <v>3</v>
      </c>
      <c r="F387" s="78"/>
      <c r="G387" s="37">
        <v>636</v>
      </c>
      <c r="H387" s="37">
        <f t="shared" si="20"/>
        <v>769.56</v>
      </c>
      <c r="I387" s="37">
        <f t="shared" si="18"/>
        <v>1908</v>
      </c>
      <c r="J387" s="37">
        <f t="shared" si="19"/>
        <v>2308.6799999999998</v>
      </c>
      <c r="K387" s="78"/>
      <c r="L387" s="78"/>
    </row>
    <row r="388" spans="1:13" s="3" customFormat="1" ht="45">
      <c r="A388" s="104" t="s">
        <v>259</v>
      </c>
      <c r="B388" s="77" t="s">
        <v>305</v>
      </c>
      <c r="C388" s="18" t="s">
        <v>643</v>
      </c>
      <c r="D388" s="19" t="s">
        <v>682</v>
      </c>
      <c r="E388" s="19">
        <v>1000</v>
      </c>
      <c r="F388" s="77">
        <v>5</v>
      </c>
      <c r="G388" s="37"/>
      <c r="H388" s="37"/>
      <c r="I388" s="37"/>
      <c r="J388" s="37"/>
      <c r="K388" s="77" t="s">
        <v>871</v>
      </c>
      <c r="L388" s="77" t="s">
        <v>735</v>
      </c>
    </row>
    <row r="389" spans="1:13" s="3" customFormat="1" ht="60.75" customHeight="1">
      <c r="A389" s="105"/>
      <c r="B389" s="78"/>
      <c r="C389" s="18" t="s">
        <v>699</v>
      </c>
      <c r="D389" s="19" t="s">
        <v>700</v>
      </c>
      <c r="E389" s="19">
        <v>10</v>
      </c>
      <c r="F389" s="78"/>
      <c r="G389" s="37">
        <v>1530</v>
      </c>
      <c r="H389" s="37">
        <f t="shared" si="20"/>
        <v>1606.5</v>
      </c>
      <c r="I389" s="37">
        <f t="shared" si="18"/>
        <v>15300</v>
      </c>
      <c r="J389" s="37">
        <f t="shared" si="19"/>
        <v>16065</v>
      </c>
      <c r="K389" s="78"/>
      <c r="L389" s="78"/>
    </row>
    <row r="390" spans="1:13" s="3" customFormat="1" ht="45">
      <c r="A390" s="104" t="s">
        <v>260</v>
      </c>
      <c r="B390" s="100" t="s">
        <v>303</v>
      </c>
      <c r="C390" s="18" t="s">
        <v>645</v>
      </c>
      <c r="D390" s="19" t="s">
        <v>682</v>
      </c>
      <c r="E390" s="19">
        <v>300</v>
      </c>
      <c r="F390" s="77">
        <v>21</v>
      </c>
      <c r="G390" s="37"/>
      <c r="H390" s="37"/>
      <c r="I390" s="37"/>
      <c r="J390" s="37"/>
      <c r="K390" s="77" t="s">
        <v>874</v>
      </c>
      <c r="L390" s="77" t="s">
        <v>726</v>
      </c>
    </row>
    <row r="391" spans="1:13" s="3" customFormat="1" ht="60.75" customHeight="1">
      <c r="A391" s="105"/>
      <c r="B391" s="101"/>
      <c r="C391" s="18" t="s">
        <v>699</v>
      </c>
      <c r="D391" s="19" t="s">
        <v>700</v>
      </c>
      <c r="E391" s="19">
        <v>6</v>
      </c>
      <c r="F391" s="78"/>
      <c r="G391" s="37">
        <v>394</v>
      </c>
      <c r="H391" s="37">
        <f t="shared" si="20"/>
        <v>476.74</v>
      </c>
      <c r="I391" s="37">
        <f t="shared" si="18"/>
        <v>2364</v>
      </c>
      <c r="J391" s="37">
        <f t="shared" si="19"/>
        <v>2860.44</v>
      </c>
      <c r="K391" s="78"/>
      <c r="L391" s="78"/>
    </row>
    <row r="392" spans="1:13" s="3" customFormat="1" ht="60">
      <c r="A392" s="108" t="s">
        <v>261</v>
      </c>
      <c r="B392" s="73" t="s">
        <v>476</v>
      </c>
      <c r="C392" s="25" t="s">
        <v>717</v>
      </c>
      <c r="D392" s="19" t="s">
        <v>687</v>
      </c>
      <c r="E392" s="19">
        <v>100</v>
      </c>
      <c r="F392" s="77">
        <v>21</v>
      </c>
      <c r="G392" s="37"/>
      <c r="H392" s="37"/>
      <c r="I392" s="37"/>
      <c r="J392" s="37"/>
      <c r="K392" s="77" t="s">
        <v>873</v>
      </c>
      <c r="L392" s="77" t="s">
        <v>734</v>
      </c>
    </row>
    <row r="393" spans="1:13" s="3" customFormat="1" ht="60.75" customHeight="1">
      <c r="A393" s="109"/>
      <c r="B393" s="74"/>
      <c r="C393" s="25" t="s">
        <v>699</v>
      </c>
      <c r="D393" s="19" t="s">
        <v>700</v>
      </c>
      <c r="E393" s="19">
        <v>1</v>
      </c>
      <c r="F393" s="78"/>
      <c r="G393" s="37">
        <v>918</v>
      </c>
      <c r="H393" s="37">
        <f t="shared" si="20"/>
        <v>1110.78</v>
      </c>
      <c r="I393" s="37">
        <f t="shared" si="18"/>
        <v>918</v>
      </c>
      <c r="J393" s="37">
        <f t="shared" si="19"/>
        <v>1110.78</v>
      </c>
      <c r="K393" s="78"/>
      <c r="L393" s="78"/>
    </row>
    <row r="394" spans="1:13" s="3" customFormat="1" ht="45">
      <c r="A394" s="104" t="s">
        <v>262</v>
      </c>
      <c r="B394" s="100" t="s">
        <v>477</v>
      </c>
      <c r="C394" s="18" t="s">
        <v>632</v>
      </c>
      <c r="D394" s="19" t="s">
        <v>682</v>
      </c>
      <c r="E394" s="19">
        <v>100</v>
      </c>
      <c r="F394" s="77">
        <v>21</v>
      </c>
      <c r="G394" s="37"/>
      <c r="H394" s="37"/>
      <c r="I394" s="37"/>
      <c r="J394" s="37"/>
      <c r="K394" s="77" t="s">
        <v>786</v>
      </c>
      <c r="L394" s="77" t="s">
        <v>726</v>
      </c>
    </row>
    <row r="395" spans="1:13" s="3" customFormat="1" ht="60.75" customHeight="1">
      <c r="A395" s="105"/>
      <c r="B395" s="101"/>
      <c r="C395" s="18" t="s">
        <v>699</v>
      </c>
      <c r="D395" s="19" t="s">
        <v>700</v>
      </c>
      <c r="E395" s="19">
        <v>1</v>
      </c>
      <c r="F395" s="78"/>
      <c r="G395" s="37">
        <v>900</v>
      </c>
      <c r="H395" s="37">
        <f t="shared" si="20"/>
        <v>1089</v>
      </c>
      <c r="I395" s="37">
        <f t="shared" si="18"/>
        <v>900</v>
      </c>
      <c r="J395" s="37">
        <f t="shared" si="19"/>
        <v>1089</v>
      </c>
      <c r="K395" s="78"/>
      <c r="L395" s="78"/>
      <c r="M395" s="34"/>
    </row>
    <row r="396" spans="1:13" s="3" customFormat="1" ht="60" customHeight="1">
      <c r="A396" s="104" t="s">
        <v>263</v>
      </c>
      <c r="B396" s="100" t="s">
        <v>481</v>
      </c>
      <c r="C396" s="18" t="s">
        <v>696</v>
      </c>
      <c r="D396" s="19" t="s">
        <v>684</v>
      </c>
      <c r="E396" s="19">
        <v>8</v>
      </c>
      <c r="F396" s="77">
        <v>21</v>
      </c>
      <c r="G396" s="37"/>
      <c r="H396" s="37"/>
      <c r="I396" s="37"/>
      <c r="J396" s="37"/>
      <c r="K396" s="77" t="s">
        <v>932</v>
      </c>
      <c r="L396" s="77" t="s">
        <v>736</v>
      </c>
    </row>
    <row r="397" spans="1:13" s="3" customFormat="1" ht="60.75" customHeight="1">
      <c r="A397" s="105"/>
      <c r="B397" s="101"/>
      <c r="C397" s="18" t="s">
        <v>699</v>
      </c>
      <c r="D397" s="19" t="s">
        <v>700</v>
      </c>
      <c r="E397" s="19">
        <v>8</v>
      </c>
      <c r="F397" s="78"/>
      <c r="G397" s="37">
        <v>791</v>
      </c>
      <c r="H397" s="37">
        <f t="shared" si="20"/>
        <v>957.11</v>
      </c>
      <c r="I397" s="37">
        <f t="shared" si="18"/>
        <v>6328</v>
      </c>
      <c r="J397" s="37">
        <f t="shared" si="19"/>
        <v>7656.88</v>
      </c>
      <c r="K397" s="78"/>
      <c r="L397" s="78"/>
    </row>
    <row r="398" spans="1:13" s="3" customFormat="1" ht="45">
      <c r="A398" s="104" t="s">
        <v>264</v>
      </c>
      <c r="B398" s="100" t="s">
        <v>307</v>
      </c>
      <c r="C398" s="18" t="s">
        <v>47</v>
      </c>
      <c r="D398" s="19" t="s">
        <v>683</v>
      </c>
      <c r="E398" s="19">
        <v>750</v>
      </c>
      <c r="F398" s="77">
        <v>21</v>
      </c>
      <c r="G398" s="37"/>
      <c r="H398" s="37"/>
      <c r="I398" s="37"/>
      <c r="J398" s="37"/>
      <c r="K398" s="77" t="s">
        <v>933</v>
      </c>
      <c r="L398" s="77" t="s">
        <v>726</v>
      </c>
    </row>
    <row r="399" spans="1:13" s="3" customFormat="1" ht="60.75" customHeight="1">
      <c r="A399" s="105"/>
      <c r="B399" s="101"/>
      <c r="C399" s="18" t="s">
        <v>699</v>
      </c>
      <c r="D399" s="19" t="s">
        <v>700</v>
      </c>
      <c r="E399" s="19">
        <v>15</v>
      </c>
      <c r="F399" s="78"/>
      <c r="G399" s="37">
        <v>636</v>
      </c>
      <c r="H399" s="37">
        <f t="shared" si="20"/>
        <v>769.56</v>
      </c>
      <c r="I399" s="37">
        <f t="shared" si="18"/>
        <v>9540</v>
      </c>
      <c r="J399" s="37">
        <f t="shared" si="19"/>
        <v>11543.4</v>
      </c>
      <c r="K399" s="78"/>
      <c r="L399" s="78"/>
    </row>
    <row r="400" spans="1:13" s="3" customFormat="1" ht="45">
      <c r="A400" s="104" t="s">
        <v>265</v>
      </c>
      <c r="B400" s="100" t="s">
        <v>304</v>
      </c>
      <c r="C400" s="18" t="s">
        <v>644</v>
      </c>
      <c r="D400" s="19" t="s">
        <v>682</v>
      </c>
      <c r="E400" s="19">
        <v>100</v>
      </c>
      <c r="F400" s="77">
        <v>21</v>
      </c>
      <c r="G400" s="37"/>
      <c r="H400" s="37"/>
      <c r="I400" s="37"/>
      <c r="J400" s="37"/>
      <c r="K400" s="77" t="s">
        <v>934</v>
      </c>
      <c r="L400" s="77" t="s">
        <v>726</v>
      </c>
    </row>
    <row r="401" spans="1:14" s="3" customFormat="1" ht="60.75" customHeight="1">
      <c r="A401" s="105"/>
      <c r="B401" s="101"/>
      <c r="C401" s="18" t="s">
        <v>699</v>
      </c>
      <c r="D401" s="19" t="s">
        <v>700</v>
      </c>
      <c r="E401" s="19">
        <v>2</v>
      </c>
      <c r="F401" s="78"/>
      <c r="G401" s="37">
        <v>322</v>
      </c>
      <c r="H401" s="37">
        <f t="shared" si="20"/>
        <v>389.62</v>
      </c>
      <c r="I401" s="37">
        <f t="shared" si="18"/>
        <v>644</v>
      </c>
      <c r="J401" s="37">
        <f t="shared" si="19"/>
        <v>779.24</v>
      </c>
      <c r="K401" s="78"/>
      <c r="L401" s="78"/>
    </row>
    <row r="402" spans="1:14" s="1" customFormat="1" ht="46.5" customHeight="1">
      <c r="A402" s="104" t="s">
        <v>266</v>
      </c>
      <c r="B402" s="100" t="s">
        <v>302</v>
      </c>
      <c r="C402" s="18" t="s">
        <v>697</v>
      </c>
      <c r="D402" s="19" t="s">
        <v>684</v>
      </c>
      <c r="E402" s="19">
        <v>1</v>
      </c>
      <c r="F402" s="77">
        <v>21</v>
      </c>
      <c r="G402" s="37"/>
      <c r="H402" s="37"/>
      <c r="I402" s="37"/>
      <c r="J402" s="37"/>
      <c r="K402" s="77" t="s">
        <v>935</v>
      </c>
      <c r="L402" s="77" t="s">
        <v>736</v>
      </c>
    </row>
    <row r="403" spans="1:14" s="3" customFormat="1" ht="60.75" customHeight="1">
      <c r="A403" s="105"/>
      <c r="B403" s="101"/>
      <c r="C403" s="18" t="s">
        <v>699</v>
      </c>
      <c r="D403" s="19" t="s">
        <v>700</v>
      </c>
      <c r="E403" s="19">
        <v>1</v>
      </c>
      <c r="F403" s="78"/>
      <c r="G403" s="37">
        <v>630</v>
      </c>
      <c r="H403" s="37">
        <f t="shared" si="20"/>
        <v>762.3</v>
      </c>
      <c r="I403" s="37">
        <f t="shared" ref="I403:I417" si="21">G403*E403</f>
        <v>630</v>
      </c>
      <c r="J403" s="37">
        <f t="shared" ref="J403:J417" si="22">I403*((100+F402)/100)</f>
        <v>762.3</v>
      </c>
      <c r="K403" s="78"/>
      <c r="L403" s="78"/>
    </row>
    <row r="404" spans="1:14" ht="82.35" customHeight="1">
      <c r="A404" s="104" t="s">
        <v>267</v>
      </c>
      <c r="B404" s="100" t="s">
        <v>54</v>
      </c>
      <c r="C404" s="18" t="s">
        <v>663</v>
      </c>
      <c r="D404" s="19" t="s">
        <v>686</v>
      </c>
      <c r="E404" s="19">
        <v>25</v>
      </c>
      <c r="F404" s="77">
        <v>21</v>
      </c>
      <c r="G404" s="50"/>
      <c r="H404" s="37"/>
      <c r="I404" s="37"/>
      <c r="J404" s="37"/>
      <c r="K404" s="77" t="s">
        <v>936</v>
      </c>
      <c r="L404" s="77" t="s">
        <v>726</v>
      </c>
    </row>
    <row r="405" spans="1:14" s="3" customFormat="1" ht="60.75" customHeight="1">
      <c r="A405" s="105"/>
      <c r="B405" s="101"/>
      <c r="C405" s="18" t="s">
        <v>699</v>
      </c>
      <c r="D405" s="19" t="s">
        <v>700</v>
      </c>
      <c r="E405" s="19">
        <v>1</v>
      </c>
      <c r="F405" s="78"/>
      <c r="G405" s="37">
        <v>1343</v>
      </c>
      <c r="H405" s="37">
        <f t="shared" si="20"/>
        <v>1625.03</v>
      </c>
      <c r="I405" s="37">
        <f t="shared" si="21"/>
        <v>1343</v>
      </c>
      <c r="J405" s="37">
        <f t="shared" si="22"/>
        <v>1625.03</v>
      </c>
      <c r="K405" s="78"/>
      <c r="L405" s="78"/>
    </row>
    <row r="406" spans="1:14" ht="75">
      <c r="A406" s="104" t="s">
        <v>268</v>
      </c>
      <c r="B406" s="100" t="s">
        <v>664</v>
      </c>
      <c r="C406" s="18" t="s">
        <v>646</v>
      </c>
      <c r="D406" s="19" t="s">
        <v>684</v>
      </c>
      <c r="E406" s="19">
        <v>16</v>
      </c>
      <c r="F406" s="77">
        <v>21</v>
      </c>
      <c r="G406" s="50"/>
      <c r="H406" s="37"/>
      <c r="I406" s="37"/>
      <c r="J406" s="37"/>
      <c r="K406" s="77" t="s">
        <v>937</v>
      </c>
      <c r="L406" s="77" t="s">
        <v>726</v>
      </c>
    </row>
    <row r="407" spans="1:14" s="3" customFormat="1" ht="60.75" customHeight="1">
      <c r="A407" s="105"/>
      <c r="B407" s="101"/>
      <c r="C407" s="18" t="s">
        <v>699</v>
      </c>
      <c r="D407" s="19" t="s">
        <v>700</v>
      </c>
      <c r="E407" s="19">
        <v>8</v>
      </c>
      <c r="F407" s="78"/>
      <c r="G407" s="37">
        <v>105</v>
      </c>
      <c r="H407" s="37">
        <f t="shared" si="20"/>
        <v>127.05</v>
      </c>
      <c r="I407" s="37">
        <f t="shared" si="21"/>
        <v>840</v>
      </c>
      <c r="J407" s="37">
        <f t="shared" si="22"/>
        <v>1016.4</v>
      </c>
      <c r="K407" s="78"/>
      <c r="L407" s="78"/>
    </row>
    <row r="408" spans="1:14" s="3" customFormat="1" ht="64.5" customHeight="1">
      <c r="A408" s="104" t="s">
        <v>269</v>
      </c>
      <c r="B408" s="100" t="s">
        <v>36</v>
      </c>
      <c r="C408" s="18" t="s">
        <v>665</v>
      </c>
      <c r="D408" s="19" t="s">
        <v>682</v>
      </c>
      <c r="E408" s="19">
        <v>300</v>
      </c>
      <c r="F408" s="77">
        <v>5</v>
      </c>
      <c r="G408" s="37"/>
      <c r="H408" s="37"/>
      <c r="I408" s="37"/>
      <c r="J408" s="37"/>
      <c r="K408" s="77" t="s">
        <v>850</v>
      </c>
      <c r="L408" s="77" t="s">
        <v>726</v>
      </c>
    </row>
    <row r="409" spans="1:14" s="3" customFormat="1" ht="60.75" customHeight="1">
      <c r="A409" s="105"/>
      <c r="B409" s="101"/>
      <c r="C409" s="18" t="s">
        <v>699</v>
      </c>
      <c r="D409" s="19" t="s">
        <v>700</v>
      </c>
      <c r="E409" s="19">
        <v>3</v>
      </c>
      <c r="F409" s="78"/>
      <c r="G409" s="37">
        <v>1490</v>
      </c>
      <c r="H409" s="37">
        <f t="shared" si="20"/>
        <v>1564.5</v>
      </c>
      <c r="I409" s="37">
        <f t="shared" si="21"/>
        <v>4470</v>
      </c>
      <c r="J409" s="37">
        <f t="shared" si="22"/>
        <v>4693.5</v>
      </c>
      <c r="K409" s="78"/>
      <c r="L409" s="78"/>
    </row>
    <row r="410" spans="1:14" s="3" customFormat="1" ht="74.25" customHeight="1">
      <c r="A410" s="104" t="s">
        <v>270</v>
      </c>
      <c r="B410" s="100" t="s">
        <v>301</v>
      </c>
      <c r="C410" s="18" t="s">
        <v>647</v>
      </c>
      <c r="D410" s="19" t="s">
        <v>682</v>
      </c>
      <c r="E410" s="19">
        <v>100</v>
      </c>
      <c r="F410" s="77">
        <v>21</v>
      </c>
      <c r="G410" s="37"/>
      <c r="H410" s="37"/>
      <c r="I410" s="37"/>
      <c r="J410" s="37"/>
      <c r="K410" s="77" t="s">
        <v>851</v>
      </c>
      <c r="L410" s="77" t="s">
        <v>726</v>
      </c>
    </row>
    <row r="411" spans="1:14" s="3" customFormat="1" ht="60.75" customHeight="1">
      <c r="A411" s="105"/>
      <c r="B411" s="101"/>
      <c r="C411" s="18" t="s">
        <v>699</v>
      </c>
      <c r="D411" s="19" t="s">
        <v>700</v>
      </c>
      <c r="E411" s="19">
        <v>1</v>
      </c>
      <c r="F411" s="78"/>
      <c r="G411" s="37">
        <v>2939</v>
      </c>
      <c r="H411" s="37">
        <f t="shared" si="20"/>
        <v>3556.19</v>
      </c>
      <c r="I411" s="37">
        <f t="shared" si="21"/>
        <v>2939</v>
      </c>
      <c r="J411" s="37">
        <f t="shared" si="22"/>
        <v>3556.19</v>
      </c>
      <c r="K411" s="78"/>
      <c r="L411" s="78"/>
    </row>
    <row r="412" spans="1:14" s="3" customFormat="1" ht="150.75" customHeight="1">
      <c r="A412" s="45" t="s">
        <v>271</v>
      </c>
      <c r="B412" s="27" t="s">
        <v>283</v>
      </c>
      <c r="C412" s="25" t="s">
        <v>718</v>
      </c>
      <c r="D412" s="28" t="s">
        <v>1</v>
      </c>
      <c r="E412" s="28">
        <v>3</v>
      </c>
      <c r="F412" s="28">
        <v>5</v>
      </c>
      <c r="G412" s="51">
        <v>1305</v>
      </c>
      <c r="H412" s="51">
        <f t="shared" si="20"/>
        <v>1305</v>
      </c>
      <c r="I412" s="51">
        <f t="shared" si="21"/>
        <v>3915</v>
      </c>
      <c r="J412" s="51">
        <f t="shared" si="22"/>
        <v>3915</v>
      </c>
      <c r="K412" s="28" t="s">
        <v>938</v>
      </c>
      <c r="L412" s="19" t="s">
        <v>727</v>
      </c>
    </row>
    <row r="413" spans="1:14" s="3" customFormat="1" ht="409.5" customHeight="1">
      <c r="A413" s="44" t="s">
        <v>272</v>
      </c>
      <c r="B413" s="23" t="s">
        <v>284</v>
      </c>
      <c r="C413" s="18" t="s">
        <v>649</v>
      </c>
      <c r="D413" s="19" t="s">
        <v>1</v>
      </c>
      <c r="E413" s="19">
        <v>3</v>
      </c>
      <c r="F413" s="19">
        <v>5</v>
      </c>
      <c r="G413" s="37">
        <v>3699</v>
      </c>
      <c r="H413" s="37">
        <f t="shared" si="20"/>
        <v>3883.9500000000003</v>
      </c>
      <c r="I413" s="37">
        <f t="shared" si="21"/>
        <v>11097</v>
      </c>
      <c r="J413" s="37">
        <f t="shared" si="22"/>
        <v>11651.85</v>
      </c>
      <c r="K413" s="19" t="s">
        <v>939</v>
      </c>
      <c r="L413" s="19" t="s">
        <v>733</v>
      </c>
    </row>
    <row r="414" spans="1:14" s="3" customFormat="1" ht="239.25" customHeight="1">
      <c r="A414" s="44" t="s">
        <v>273</v>
      </c>
      <c r="B414" s="23" t="s">
        <v>285</v>
      </c>
      <c r="C414" s="29" t="s">
        <v>648</v>
      </c>
      <c r="D414" s="19" t="s">
        <v>1</v>
      </c>
      <c r="E414" s="19">
        <v>6</v>
      </c>
      <c r="F414" s="19">
        <v>5</v>
      </c>
      <c r="G414" s="37">
        <v>3378</v>
      </c>
      <c r="H414" s="37">
        <f t="shared" si="20"/>
        <v>3546.9</v>
      </c>
      <c r="I414" s="37">
        <f t="shared" si="21"/>
        <v>20268</v>
      </c>
      <c r="J414" s="37">
        <f t="shared" si="22"/>
        <v>21281.4</v>
      </c>
      <c r="K414" s="19" t="s">
        <v>940</v>
      </c>
      <c r="L414" s="19" t="s">
        <v>732</v>
      </c>
      <c r="M414" s="17"/>
      <c r="N414" s="17"/>
    </row>
    <row r="415" spans="1:14" s="3" customFormat="1" ht="225" customHeight="1">
      <c r="A415" s="44" t="s">
        <v>274</v>
      </c>
      <c r="B415" s="23" t="s">
        <v>286</v>
      </c>
      <c r="C415" s="18" t="s">
        <v>705</v>
      </c>
      <c r="D415" s="19" t="s">
        <v>1</v>
      </c>
      <c r="E415" s="19">
        <v>5</v>
      </c>
      <c r="F415" s="19">
        <v>5</v>
      </c>
      <c r="G415" s="37">
        <v>2003</v>
      </c>
      <c r="H415" s="37">
        <f t="shared" si="20"/>
        <v>2103.15</v>
      </c>
      <c r="I415" s="37">
        <f t="shared" si="21"/>
        <v>10015</v>
      </c>
      <c r="J415" s="37">
        <f t="shared" si="22"/>
        <v>10515.75</v>
      </c>
      <c r="K415" s="19" t="s">
        <v>763</v>
      </c>
      <c r="L415" s="19" t="s">
        <v>727</v>
      </c>
    </row>
    <row r="416" spans="1:14" s="3" customFormat="1" ht="134.25" customHeight="1">
      <c r="A416" s="44" t="s">
        <v>275</v>
      </c>
      <c r="B416" s="23" t="s">
        <v>300</v>
      </c>
      <c r="C416" s="30" t="s">
        <v>721</v>
      </c>
      <c r="D416" s="19" t="s">
        <v>1</v>
      </c>
      <c r="E416" s="19">
        <v>15</v>
      </c>
      <c r="F416" s="19">
        <v>5</v>
      </c>
      <c r="G416" s="37">
        <v>578</v>
      </c>
      <c r="H416" s="37">
        <f t="shared" si="20"/>
        <v>606.9</v>
      </c>
      <c r="I416" s="37">
        <f t="shared" si="21"/>
        <v>8670</v>
      </c>
      <c r="J416" s="37">
        <f t="shared" si="22"/>
        <v>9103.5</v>
      </c>
      <c r="K416" s="19" t="s">
        <v>941</v>
      </c>
      <c r="L416" s="19" t="s">
        <v>728</v>
      </c>
    </row>
    <row r="417" spans="1:12" s="3" customFormat="1" ht="99" customHeight="1">
      <c r="A417" s="45" t="s">
        <v>276</v>
      </c>
      <c r="B417" s="23" t="s">
        <v>650</v>
      </c>
      <c r="C417" s="30" t="s">
        <v>722</v>
      </c>
      <c r="D417" s="19" t="s">
        <v>1</v>
      </c>
      <c r="E417" s="19">
        <v>60</v>
      </c>
      <c r="F417" s="19">
        <v>5</v>
      </c>
      <c r="G417" s="37">
        <v>508</v>
      </c>
      <c r="H417" s="37">
        <f t="shared" si="20"/>
        <v>533.4</v>
      </c>
      <c r="I417" s="37">
        <f t="shared" si="21"/>
        <v>30480</v>
      </c>
      <c r="J417" s="37">
        <f t="shared" si="22"/>
        <v>32004</v>
      </c>
      <c r="K417" s="19" t="s">
        <v>942</v>
      </c>
      <c r="L417" s="19" t="s">
        <v>728</v>
      </c>
    </row>
    <row r="418" spans="1:12" ht="36" customHeight="1">
      <c r="A418" s="44"/>
      <c r="B418" s="92" t="s">
        <v>33</v>
      </c>
      <c r="C418" s="93"/>
      <c r="D418" s="93"/>
      <c r="E418" s="93"/>
      <c r="F418" s="93"/>
      <c r="G418" s="93"/>
      <c r="H418" s="93"/>
      <c r="I418" s="93"/>
      <c r="J418" s="93"/>
      <c r="K418" s="93"/>
      <c r="L418" s="94"/>
    </row>
    <row r="419" spans="1:12" ht="25.5" customHeight="1">
      <c r="A419" s="46"/>
      <c r="B419" s="92" t="s">
        <v>679</v>
      </c>
      <c r="C419" s="93"/>
      <c r="D419" s="93"/>
      <c r="E419" s="93"/>
      <c r="F419" s="93"/>
      <c r="G419" s="93"/>
      <c r="H419" s="93"/>
      <c r="I419" s="93"/>
      <c r="J419" s="93"/>
      <c r="K419" s="93"/>
      <c r="L419" s="94"/>
    </row>
    <row r="420" spans="1:12" s="3" customFormat="1" ht="106.5" customHeight="1">
      <c r="A420" s="71" t="s">
        <v>277</v>
      </c>
      <c r="B420" s="73" t="s">
        <v>42</v>
      </c>
      <c r="C420" s="25" t="s">
        <v>719</v>
      </c>
      <c r="D420" s="28" t="s">
        <v>684</v>
      </c>
      <c r="E420" s="28">
        <v>144</v>
      </c>
      <c r="F420" s="75">
        <v>5</v>
      </c>
      <c r="G420" s="28"/>
      <c r="H420" s="31"/>
      <c r="I420" s="31"/>
      <c r="J420" s="32"/>
      <c r="K420" s="75" t="s">
        <v>943</v>
      </c>
      <c r="L420" s="77" t="s">
        <v>731</v>
      </c>
    </row>
    <row r="421" spans="1:12" s="3" customFormat="1" ht="60.75" customHeight="1">
      <c r="A421" s="72"/>
      <c r="B421" s="74"/>
      <c r="C421" s="25" t="s">
        <v>699</v>
      </c>
      <c r="D421" s="28" t="s">
        <v>700</v>
      </c>
      <c r="E421" s="28">
        <v>36</v>
      </c>
      <c r="F421" s="76"/>
      <c r="G421" s="51">
        <v>402</v>
      </c>
      <c r="H421" s="51">
        <f>G421*1.05</f>
        <v>422.1</v>
      </c>
      <c r="I421" s="51">
        <f>G421*E421</f>
        <v>14472</v>
      </c>
      <c r="J421" s="51">
        <f>I421*1.05</f>
        <v>15195.6</v>
      </c>
      <c r="K421" s="76"/>
      <c r="L421" s="78"/>
    </row>
    <row r="422" spans="1:12" s="3" customFormat="1" ht="69" customHeight="1">
      <c r="A422" s="71" t="s">
        <v>278</v>
      </c>
      <c r="B422" s="73" t="s">
        <v>43</v>
      </c>
      <c r="C422" s="25" t="s">
        <v>44</v>
      </c>
      <c r="D422" s="28" t="s">
        <v>684</v>
      </c>
      <c r="E422" s="28">
        <v>300</v>
      </c>
      <c r="F422" s="75">
        <v>5</v>
      </c>
      <c r="G422" s="51"/>
      <c r="H422" s="51"/>
      <c r="I422" s="51"/>
      <c r="J422" s="52" t="s">
        <v>41</v>
      </c>
      <c r="K422" s="75" t="s">
        <v>944</v>
      </c>
      <c r="L422" s="77" t="s">
        <v>731</v>
      </c>
    </row>
    <row r="423" spans="1:12" s="3" customFormat="1" ht="60.75" customHeight="1">
      <c r="A423" s="72"/>
      <c r="B423" s="74"/>
      <c r="C423" s="25" t="s">
        <v>699</v>
      </c>
      <c r="D423" s="28" t="s">
        <v>700</v>
      </c>
      <c r="E423" s="28">
        <v>24</v>
      </c>
      <c r="F423" s="76"/>
      <c r="G423" s="51">
        <v>655</v>
      </c>
      <c r="H423" s="51">
        <f>G423*1.05</f>
        <v>687.75</v>
      </c>
      <c r="I423" s="51">
        <f t="shared" ref="I423:I445" si="23">G423*E423</f>
        <v>15720</v>
      </c>
      <c r="J423" s="51">
        <f>I423*1.05</f>
        <v>16506</v>
      </c>
      <c r="K423" s="76"/>
      <c r="L423" s="78"/>
    </row>
    <row r="424" spans="1:12" s="3" customFormat="1" ht="124.5" customHeight="1">
      <c r="A424" s="47" t="s">
        <v>279</v>
      </c>
      <c r="B424" s="27" t="s">
        <v>45</v>
      </c>
      <c r="C424" s="25" t="s">
        <v>720</v>
      </c>
      <c r="D424" s="28" t="s">
        <v>1</v>
      </c>
      <c r="E424" s="28">
        <v>18</v>
      </c>
      <c r="F424" s="28">
        <v>5</v>
      </c>
      <c r="G424" s="51">
        <v>295</v>
      </c>
      <c r="H424" s="51">
        <f>G424*1.05</f>
        <v>309.75</v>
      </c>
      <c r="I424" s="51">
        <f t="shared" si="23"/>
        <v>5310</v>
      </c>
      <c r="J424" s="51">
        <f>I424*1.05</f>
        <v>5575.5</v>
      </c>
      <c r="K424" s="28" t="s">
        <v>945</v>
      </c>
      <c r="L424" s="19" t="s">
        <v>730</v>
      </c>
    </row>
    <row r="425" spans="1:12" s="3" customFormat="1" ht="114.75" customHeight="1">
      <c r="A425" s="110" t="s">
        <v>186</v>
      </c>
      <c r="B425" s="100" t="s">
        <v>299</v>
      </c>
      <c r="C425" s="18" t="s">
        <v>675</v>
      </c>
      <c r="D425" s="19" t="s">
        <v>682</v>
      </c>
      <c r="E425" s="19">
        <v>1200</v>
      </c>
      <c r="F425" s="77">
        <v>5</v>
      </c>
      <c r="G425" s="37"/>
      <c r="H425" s="37"/>
      <c r="I425" s="37"/>
      <c r="J425" s="49"/>
      <c r="K425" s="77" t="s">
        <v>946</v>
      </c>
      <c r="L425" s="77" t="s">
        <v>726</v>
      </c>
    </row>
    <row r="426" spans="1:12" s="3" customFormat="1" ht="60.75" customHeight="1">
      <c r="A426" s="111"/>
      <c r="B426" s="101"/>
      <c r="C426" s="18" t="s">
        <v>699</v>
      </c>
      <c r="D426" s="19" t="s">
        <v>700</v>
      </c>
      <c r="E426" s="19">
        <v>8</v>
      </c>
      <c r="F426" s="78"/>
      <c r="G426" s="37">
        <v>505</v>
      </c>
      <c r="H426" s="37">
        <f>G426*1.05</f>
        <v>530.25</v>
      </c>
      <c r="I426" s="37">
        <f t="shared" si="23"/>
        <v>4040</v>
      </c>
      <c r="J426" s="37">
        <f>I426*1.05</f>
        <v>4242</v>
      </c>
      <c r="K426" s="78"/>
      <c r="L426" s="78"/>
    </row>
    <row r="427" spans="1:12" s="3" customFormat="1" ht="108.75" customHeight="1">
      <c r="A427" s="110" t="s">
        <v>187</v>
      </c>
      <c r="B427" s="100" t="s">
        <v>298</v>
      </c>
      <c r="C427" s="18" t="s">
        <v>651</v>
      </c>
      <c r="D427" s="19" t="s">
        <v>682</v>
      </c>
      <c r="E427" s="19">
        <v>300</v>
      </c>
      <c r="F427" s="77">
        <v>21</v>
      </c>
      <c r="G427" s="37"/>
      <c r="H427" s="37"/>
      <c r="I427" s="37"/>
      <c r="J427" s="49"/>
      <c r="K427" s="77" t="s">
        <v>947</v>
      </c>
      <c r="L427" s="77" t="s">
        <v>726</v>
      </c>
    </row>
    <row r="428" spans="1:12" s="3" customFormat="1" ht="60.75" customHeight="1">
      <c r="A428" s="111"/>
      <c r="B428" s="101"/>
      <c r="C428" s="18" t="s">
        <v>699</v>
      </c>
      <c r="D428" s="19" t="s">
        <v>700</v>
      </c>
      <c r="E428" s="19">
        <v>6</v>
      </c>
      <c r="F428" s="78"/>
      <c r="G428" s="37">
        <v>201</v>
      </c>
      <c r="H428" s="37">
        <f t="shared" ref="H428:H445" si="24">G428*1.21</f>
        <v>243.20999999999998</v>
      </c>
      <c r="I428" s="37">
        <f t="shared" si="23"/>
        <v>1206</v>
      </c>
      <c r="J428" s="37">
        <f>I428*1.21</f>
        <v>1459.26</v>
      </c>
      <c r="K428" s="78"/>
      <c r="L428" s="78"/>
    </row>
    <row r="429" spans="1:12" s="3" customFormat="1" ht="78">
      <c r="A429" s="110" t="s">
        <v>280</v>
      </c>
      <c r="B429" s="100" t="s">
        <v>39</v>
      </c>
      <c r="C429" s="18" t="s">
        <v>666</v>
      </c>
      <c r="D429" s="19" t="s">
        <v>684</v>
      </c>
      <c r="E429" s="19">
        <v>5</v>
      </c>
      <c r="F429" s="77">
        <v>21</v>
      </c>
      <c r="G429" s="37"/>
      <c r="H429" s="37"/>
      <c r="I429" s="37"/>
      <c r="J429" s="49"/>
      <c r="K429" s="77" t="s">
        <v>948</v>
      </c>
      <c r="L429" s="77" t="s">
        <v>729</v>
      </c>
    </row>
    <row r="430" spans="1:12" s="3" customFormat="1" ht="60.75" customHeight="1">
      <c r="A430" s="111"/>
      <c r="B430" s="101"/>
      <c r="C430" s="18" t="s">
        <v>699</v>
      </c>
      <c r="D430" s="19" t="s">
        <v>700</v>
      </c>
      <c r="E430" s="19">
        <v>1</v>
      </c>
      <c r="F430" s="78"/>
      <c r="G430" s="37">
        <v>720</v>
      </c>
      <c r="H430" s="37">
        <f t="shared" si="24"/>
        <v>871.19999999999993</v>
      </c>
      <c r="I430" s="37">
        <f t="shared" si="23"/>
        <v>720</v>
      </c>
      <c r="J430" s="37">
        <f>I430*1.21</f>
        <v>871.19999999999993</v>
      </c>
      <c r="K430" s="78"/>
      <c r="L430" s="78"/>
    </row>
    <row r="431" spans="1:12" s="3" customFormat="1" ht="98.25" customHeight="1">
      <c r="A431" s="46" t="s">
        <v>188</v>
      </c>
      <c r="B431" s="23" t="s">
        <v>32</v>
      </c>
      <c r="C431" s="33" t="s">
        <v>667</v>
      </c>
      <c r="D431" s="19" t="s">
        <v>1</v>
      </c>
      <c r="E431" s="19">
        <v>8</v>
      </c>
      <c r="F431" s="19">
        <v>5</v>
      </c>
      <c r="G431" s="37">
        <v>793</v>
      </c>
      <c r="H431" s="37">
        <f>G431*1.05</f>
        <v>832.65000000000009</v>
      </c>
      <c r="I431" s="37">
        <f t="shared" si="23"/>
        <v>6344</v>
      </c>
      <c r="J431" s="37">
        <f t="shared" ref="J431:J432" si="25">I431*1.05</f>
        <v>6661.2000000000007</v>
      </c>
      <c r="K431" s="19" t="s">
        <v>949</v>
      </c>
      <c r="L431" s="19" t="s">
        <v>726</v>
      </c>
    </row>
    <row r="432" spans="1:12" s="3" customFormat="1" ht="91.5" customHeight="1">
      <c r="A432" s="46" t="s">
        <v>189</v>
      </c>
      <c r="B432" s="23" t="s">
        <v>31</v>
      </c>
      <c r="C432" s="18" t="s">
        <v>704</v>
      </c>
      <c r="D432" s="19" t="s">
        <v>1</v>
      </c>
      <c r="E432" s="19">
        <v>8</v>
      </c>
      <c r="F432" s="19">
        <v>5</v>
      </c>
      <c r="G432" s="37">
        <v>770</v>
      </c>
      <c r="H432" s="37">
        <f>G432*1.05</f>
        <v>808.5</v>
      </c>
      <c r="I432" s="37">
        <f t="shared" si="23"/>
        <v>6160</v>
      </c>
      <c r="J432" s="37">
        <f t="shared" si="25"/>
        <v>6468</v>
      </c>
      <c r="K432" s="19" t="s">
        <v>950</v>
      </c>
      <c r="L432" s="19" t="s">
        <v>726</v>
      </c>
    </row>
    <row r="433" spans="1:12" s="3" customFormat="1" ht="71.25" customHeight="1">
      <c r="A433" s="110" t="s">
        <v>190</v>
      </c>
      <c r="B433" s="100" t="s">
        <v>28</v>
      </c>
      <c r="C433" s="18" t="s">
        <v>689</v>
      </c>
      <c r="D433" s="19" t="s">
        <v>688</v>
      </c>
      <c r="E433" s="19">
        <v>30</v>
      </c>
      <c r="F433" s="77">
        <v>21</v>
      </c>
      <c r="G433" s="37"/>
      <c r="H433" s="37"/>
      <c r="I433" s="37"/>
      <c r="J433" s="49"/>
      <c r="K433" s="77" t="s">
        <v>951</v>
      </c>
      <c r="L433" s="77" t="s">
        <v>726</v>
      </c>
    </row>
    <row r="434" spans="1:12" s="3" customFormat="1" ht="60.75" customHeight="1">
      <c r="A434" s="111"/>
      <c r="B434" s="101"/>
      <c r="C434" s="18" t="s">
        <v>699</v>
      </c>
      <c r="D434" s="19" t="s">
        <v>700</v>
      </c>
      <c r="E434" s="19">
        <v>6</v>
      </c>
      <c r="F434" s="78"/>
      <c r="G434" s="37">
        <v>422</v>
      </c>
      <c r="H434" s="37">
        <f t="shared" si="24"/>
        <v>510.62</v>
      </c>
      <c r="I434" s="37">
        <f t="shared" si="23"/>
        <v>2532</v>
      </c>
      <c r="J434" s="37">
        <f>I434*1.21</f>
        <v>3063.72</v>
      </c>
      <c r="K434" s="78"/>
      <c r="L434" s="78"/>
    </row>
    <row r="435" spans="1:12" s="3" customFormat="1" ht="69" customHeight="1">
      <c r="A435" s="110" t="s">
        <v>191</v>
      </c>
      <c r="B435" s="100" t="s">
        <v>29</v>
      </c>
      <c r="C435" s="18" t="s">
        <v>690</v>
      </c>
      <c r="D435" s="19" t="s">
        <v>688</v>
      </c>
      <c r="E435" s="19">
        <v>30</v>
      </c>
      <c r="F435" s="77">
        <v>21</v>
      </c>
      <c r="G435" s="37"/>
      <c r="H435" s="37"/>
      <c r="I435" s="37"/>
      <c r="J435" s="49"/>
      <c r="K435" s="77" t="s">
        <v>952</v>
      </c>
      <c r="L435" s="77" t="s">
        <v>726</v>
      </c>
    </row>
    <row r="436" spans="1:12" s="3" customFormat="1" ht="60.75" customHeight="1">
      <c r="A436" s="111"/>
      <c r="B436" s="101"/>
      <c r="C436" s="18" t="s">
        <v>699</v>
      </c>
      <c r="D436" s="19" t="s">
        <v>700</v>
      </c>
      <c r="E436" s="19">
        <v>6</v>
      </c>
      <c r="F436" s="78"/>
      <c r="G436" s="37">
        <v>422</v>
      </c>
      <c r="H436" s="37">
        <f t="shared" si="24"/>
        <v>510.62</v>
      </c>
      <c r="I436" s="37">
        <f t="shared" si="23"/>
        <v>2532</v>
      </c>
      <c r="J436" s="37">
        <f>I436*1.21</f>
        <v>3063.72</v>
      </c>
      <c r="K436" s="78"/>
      <c r="L436" s="78"/>
    </row>
    <row r="437" spans="1:12" s="3" customFormat="1" ht="69.75" customHeight="1">
      <c r="A437" s="110" t="s">
        <v>192</v>
      </c>
      <c r="B437" s="106" t="s">
        <v>30</v>
      </c>
      <c r="C437" s="18" t="s">
        <v>691</v>
      </c>
      <c r="D437" s="19" t="s">
        <v>688</v>
      </c>
      <c r="E437" s="19">
        <v>30</v>
      </c>
      <c r="F437" s="77">
        <v>21</v>
      </c>
      <c r="G437" s="37"/>
      <c r="H437" s="37"/>
      <c r="I437" s="37"/>
      <c r="J437" s="49"/>
      <c r="K437" s="77" t="s">
        <v>953</v>
      </c>
      <c r="L437" s="77" t="s">
        <v>726</v>
      </c>
    </row>
    <row r="438" spans="1:12" s="3" customFormat="1" ht="60.75" customHeight="1">
      <c r="A438" s="111"/>
      <c r="B438" s="107"/>
      <c r="C438" s="18" t="s">
        <v>699</v>
      </c>
      <c r="D438" s="19" t="s">
        <v>700</v>
      </c>
      <c r="E438" s="19">
        <v>6</v>
      </c>
      <c r="F438" s="78"/>
      <c r="G438" s="37">
        <v>422</v>
      </c>
      <c r="H438" s="37">
        <f t="shared" si="24"/>
        <v>510.62</v>
      </c>
      <c r="I438" s="37">
        <f t="shared" si="23"/>
        <v>2532</v>
      </c>
      <c r="J438" s="37">
        <f>I438*1.21</f>
        <v>3063.72</v>
      </c>
      <c r="K438" s="78"/>
      <c r="L438" s="78"/>
    </row>
    <row r="439" spans="1:12" s="3" customFormat="1" ht="71.25" customHeight="1">
      <c r="A439" s="110" t="s">
        <v>193</v>
      </c>
      <c r="B439" s="106" t="s">
        <v>26</v>
      </c>
      <c r="C439" s="18" t="s">
        <v>692</v>
      </c>
      <c r="D439" s="19" t="s">
        <v>688</v>
      </c>
      <c r="E439" s="19">
        <v>30</v>
      </c>
      <c r="F439" s="77">
        <v>21</v>
      </c>
      <c r="G439" s="37"/>
      <c r="H439" s="37"/>
      <c r="I439" s="37"/>
      <c r="J439" s="49"/>
      <c r="K439" s="77" t="s">
        <v>954</v>
      </c>
      <c r="L439" s="77" t="s">
        <v>726</v>
      </c>
    </row>
    <row r="440" spans="1:12" s="3" customFormat="1" ht="60.75" customHeight="1">
      <c r="A440" s="111"/>
      <c r="B440" s="107"/>
      <c r="C440" s="18" t="s">
        <v>699</v>
      </c>
      <c r="D440" s="19" t="s">
        <v>700</v>
      </c>
      <c r="E440" s="19">
        <v>6</v>
      </c>
      <c r="F440" s="78"/>
      <c r="G440" s="37">
        <v>422</v>
      </c>
      <c r="H440" s="37">
        <f t="shared" si="24"/>
        <v>510.62</v>
      </c>
      <c r="I440" s="37">
        <f t="shared" si="23"/>
        <v>2532</v>
      </c>
      <c r="J440" s="37">
        <f>I440*1.21</f>
        <v>3063.72</v>
      </c>
      <c r="K440" s="78"/>
      <c r="L440" s="78"/>
    </row>
    <row r="441" spans="1:12" s="3" customFormat="1" ht="71.25" customHeight="1">
      <c r="A441" s="110" t="s">
        <v>194</v>
      </c>
      <c r="B441" s="106" t="s">
        <v>27</v>
      </c>
      <c r="C441" s="18" t="s">
        <v>693</v>
      </c>
      <c r="D441" s="19" t="s">
        <v>688</v>
      </c>
      <c r="E441" s="19">
        <v>30</v>
      </c>
      <c r="F441" s="77">
        <v>21</v>
      </c>
      <c r="G441" s="37"/>
      <c r="H441" s="37"/>
      <c r="I441" s="37"/>
      <c r="J441" s="49"/>
      <c r="K441" s="77" t="s">
        <v>955</v>
      </c>
      <c r="L441" s="77" t="s">
        <v>726</v>
      </c>
    </row>
    <row r="442" spans="1:12" s="3" customFormat="1" ht="60.75" customHeight="1">
      <c r="A442" s="111"/>
      <c r="B442" s="107"/>
      <c r="C442" s="18" t="s">
        <v>699</v>
      </c>
      <c r="D442" s="19" t="s">
        <v>700</v>
      </c>
      <c r="E442" s="19">
        <v>6</v>
      </c>
      <c r="F442" s="78"/>
      <c r="G442" s="37">
        <v>422</v>
      </c>
      <c r="H442" s="37">
        <f t="shared" si="24"/>
        <v>510.62</v>
      </c>
      <c r="I442" s="37">
        <f t="shared" si="23"/>
        <v>2532</v>
      </c>
      <c r="J442" s="37">
        <f>I442*1.21</f>
        <v>3063.72</v>
      </c>
      <c r="K442" s="78"/>
      <c r="L442" s="78"/>
    </row>
    <row r="443" spans="1:12" ht="40.5" customHeight="1">
      <c r="A443" s="110" t="s">
        <v>195</v>
      </c>
      <c r="B443" s="100" t="s">
        <v>38</v>
      </c>
      <c r="C443" s="18" t="s">
        <v>652</v>
      </c>
      <c r="D443" s="19" t="s">
        <v>684</v>
      </c>
      <c r="E443" s="19">
        <v>140</v>
      </c>
      <c r="F443" s="77">
        <v>21</v>
      </c>
      <c r="G443" s="50"/>
      <c r="H443" s="37"/>
      <c r="I443" s="37"/>
      <c r="J443" s="49"/>
      <c r="K443" s="77" t="s">
        <v>956</v>
      </c>
      <c r="L443" s="77" t="s">
        <v>726</v>
      </c>
    </row>
    <row r="444" spans="1:12" s="3" customFormat="1" ht="60.75" customHeight="1">
      <c r="A444" s="111"/>
      <c r="B444" s="101"/>
      <c r="C444" s="18" t="s">
        <v>699</v>
      </c>
      <c r="D444" s="19" t="s">
        <v>700</v>
      </c>
      <c r="E444" s="19">
        <v>4</v>
      </c>
      <c r="F444" s="78"/>
      <c r="G444" s="37">
        <v>75</v>
      </c>
      <c r="H444" s="37">
        <f t="shared" si="24"/>
        <v>90.75</v>
      </c>
      <c r="I444" s="37">
        <f t="shared" si="23"/>
        <v>300</v>
      </c>
      <c r="J444" s="37">
        <f>I444*1.21</f>
        <v>363</v>
      </c>
      <c r="K444" s="78"/>
      <c r="L444" s="78"/>
    </row>
    <row r="445" spans="1:12" s="3" customFormat="1" ht="104.25" customHeight="1">
      <c r="A445" s="46" t="s">
        <v>196</v>
      </c>
      <c r="B445" s="18" t="s">
        <v>653</v>
      </c>
      <c r="C445" s="18" t="s">
        <v>676</v>
      </c>
      <c r="D445" s="19" t="s">
        <v>1</v>
      </c>
      <c r="E445" s="19">
        <v>1</v>
      </c>
      <c r="F445" s="19">
        <v>21</v>
      </c>
      <c r="G445" s="37">
        <v>269</v>
      </c>
      <c r="H445" s="37">
        <f t="shared" si="24"/>
        <v>325.49</v>
      </c>
      <c r="I445" s="37">
        <f t="shared" si="23"/>
        <v>269</v>
      </c>
      <c r="J445" s="37">
        <f>I445*1.21</f>
        <v>325.49</v>
      </c>
      <c r="K445" s="19" t="s">
        <v>957</v>
      </c>
      <c r="L445" s="19" t="s">
        <v>726</v>
      </c>
    </row>
    <row r="446" spans="1:12" s="3" customFormat="1" ht="26.25" customHeight="1">
      <c r="A446" s="46"/>
      <c r="B446" s="95" t="s">
        <v>678</v>
      </c>
      <c r="C446" s="96"/>
      <c r="D446" s="96"/>
      <c r="E446" s="96"/>
      <c r="F446" s="96"/>
      <c r="G446" s="96"/>
      <c r="H446" s="96"/>
      <c r="I446" s="96"/>
      <c r="J446" s="96"/>
      <c r="K446" s="96"/>
      <c r="L446" s="97"/>
    </row>
    <row r="447" spans="1:12" ht="78" customHeight="1">
      <c r="A447" s="110" t="s">
        <v>281</v>
      </c>
      <c r="B447" s="100" t="s">
        <v>668</v>
      </c>
      <c r="C447" s="18" t="s">
        <v>669</v>
      </c>
      <c r="D447" s="19" t="s">
        <v>682</v>
      </c>
      <c r="E447" s="19">
        <v>10000</v>
      </c>
      <c r="F447" s="77">
        <v>5</v>
      </c>
      <c r="G447" s="26"/>
      <c r="H447" s="20"/>
      <c r="I447" s="20"/>
      <c r="J447" s="21"/>
      <c r="K447" s="77" t="s">
        <v>958</v>
      </c>
      <c r="L447" s="112" t="s">
        <v>728</v>
      </c>
    </row>
    <row r="448" spans="1:12" s="3" customFormat="1" ht="60.75" customHeight="1">
      <c r="A448" s="111"/>
      <c r="B448" s="101"/>
      <c r="C448" s="18" t="s">
        <v>699</v>
      </c>
      <c r="D448" s="19" t="s">
        <v>700</v>
      </c>
      <c r="E448" s="19">
        <v>200</v>
      </c>
      <c r="F448" s="78"/>
      <c r="G448" s="37">
        <v>390</v>
      </c>
      <c r="H448" s="37">
        <f>G448*((100+F447)/100)</f>
        <v>409.5</v>
      </c>
      <c r="I448" s="37">
        <f>G448*E448</f>
        <v>78000</v>
      </c>
      <c r="J448" s="37">
        <f>I448*((100+F447)/100)</f>
        <v>81900</v>
      </c>
      <c r="K448" s="78"/>
      <c r="L448" s="113"/>
    </row>
    <row r="449" spans="1:12" ht="85.5" customHeight="1">
      <c r="A449" s="46" t="s">
        <v>197</v>
      </c>
      <c r="B449" s="23" t="s">
        <v>670</v>
      </c>
      <c r="C449" s="18" t="s">
        <v>671</v>
      </c>
      <c r="D449" s="19" t="s">
        <v>1</v>
      </c>
      <c r="E449" s="19">
        <v>25</v>
      </c>
      <c r="F449" s="19">
        <v>21</v>
      </c>
      <c r="G449" s="37">
        <v>810</v>
      </c>
      <c r="H449" s="37">
        <f>G449*((100+F448)/100)</f>
        <v>810</v>
      </c>
      <c r="I449" s="37">
        <f t="shared" ref="I449:I461" si="26">G449*E449</f>
        <v>20250</v>
      </c>
      <c r="J449" s="37">
        <f t="shared" ref="J449:J461" si="27">I449*((100+F448)/100)</f>
        <v>20250</v>
      </c>
      <c r="K449" s="19" t="s">
        <v>785</v>
      </c>
      <c r="L449" s="26" t="s">
        <v>726</v>
      </c>
    </row>
    <row r="450" spans="1:12" ht="66" customHeight="1">
      <c r="A450" s="110" t="s">
        <v>198</v>
      </c>
      <c r="B450" s="100" t="s">
        <v>654</v>
      </c>
      <c r="C450" s="18" t="s">
        <v>677</v>
      </c>
      <c r="D450" s="19" t="s">
        <v>682</v>
      </c>
      <c r="E450" s="19">
        <v>500</v>
      </c>
      <c r="F450" s="77">
        <v>21</v>
      </c>
      <c r="G450" s="50"/>
      <c r="H450" s="37"/>
      <c r="I450" s="37"/>
      <c r="J450" s="37"/>
      <c r="K450" s="77" t="s">
        <v>959</v>
      </c>
      <c r="L450" s="112" t="s">
        <v>727</v>
      </c>
    </row>
    <row r="451" spans="1:12" s="3" customFormat="1" ht="60.75" customHeight="1">
      <c r="A451" s="111"/>
      <c r="B451" s="101"/>
      <c r="C451" s="18" t="s">
        <v>699</v>
      </c>
      <c r="D451" s="19" t="s">
        <v>700</v>
      </c>
      <c r="E451" s="19">
        <v>1</v>
      </c>
      <c r="F451" s="78"/>
      <c r="G451" s="37">
        <v>620</v>
      </c>
      <c r="H451" s="37">
        <f>G451*((100+F450)/100)</f>
        <v>750.19999999999993</v>
      </c>
      <c r="I451" s="37">
        <f t="shared" si="26"/>
        <v>620</v>
      </c>
      <c r="J451" s="37">
        <f t="shared" si="27"/>
        <v>750.19999999999993</v>
      </c>
      <c r="K451" s="78"/>
      <c r="L451" s="113"/>
    </row>
    <row r="452" spans="1:12" ht="35.25" customHeight="1">
      <c r="A452" s="110" t="s">
        <v>199</v>
      </c>
      <c r="B452" s="100" t="s">
        <v>655</v>
      </c>
      <c r="C452" s="18" t="s">
        <v>297</v>
      </c>
      <c r="D452" s="19" t="s">
        <v>694</v>
      </c>
      <c r="E452" s="19">
        <v>400</v>
      </c>
      <c r="F452" s="77">
        <v>21</v>
      </c>
      <c r="G452" s="50"/>
      <c r="H452" s="37"/>
      <c r="I452" s="37"/>
      <c r="J452" s="37"/>
      <c r="K452" s="77" t="s">
        <v>960</v>
      </c>
      <c r="L452" s="112" t="s">
        <v>726</v>
      </c>
    </row>
    <row r="453" spans="1:12" s="3" customFormat="1" ht="60.75" customHeight="1">
      <c r="A453" s="111"/>
      <c r="B453" s="101"/>
      <c r="C453" s="18" t="s">
        <v>699</v>
      </c>
      <c r="D453" s="19" t="s">
        <v>700</v>
      </c>
      <c r="E453" s="19">
        <v>80</v>
      </c>
      <c r="F453" s="78"/>
      <c r="G453" s="37">
        <v>45</v>
      </c>
      <c r="H453" s="37">
        <f>G453*((100+F452)/100)</f>
        <v>54.449999999999996</v>
      </c>
      <c r="I453" s="37">
        <f t="shared" si="26"/>
        <v>3600</v>
      </c>
      <c r="J453" s="37">
        <f t="shared" si="27"/>
        <v>4356</v>
      </c>
      <c r="K453" s="78"/>
      <c r="L453" s="113"/>
    </row>
    <row r="454" spans="1:12" ht="93" customHeight="1">
      <c r="A454" s="110" t="s">
        <v>200</v>
      </c>
      <c r="B454" s="100" t="s">
        <v>656</v>
      </c>
      <c r="C454" s="18" t="s">
        <v>658</v>
      </c>
      <c r="D454" s="19" t="s">
        <v>684</v>
      </c>
      <c r="E454" s="19">
        <v>6000</v>
      </c>
      <c r="F454" s="77">
        <v>5</v>
      </c>
      <c r="G454" s="50"/>
      <c r="H454" s="37"/>
      <c r="I454" s="37"/>
      <c r="J454" s="37"/>
      <c r="K454" s="77" t="s">
        <v>961</v>
      </c>
      <c r="L454" s="112" t="s">
        <v>727</v>
      </c>
    </row>
    <row r="455" spans="1:12" s="3" customFormat="1" ht="60.75" customHeight="1">
      <c r="A455" s="111"/>
      <c r="B455" s="101"/>
      <c r="C455" s="18" t="s">
        <v>699</v>
      </c>
      <c r="D455" s="19" t="s">
        <v>700</v>
      </c>
      <c r="E455" s="19">
        <v>60</v>
      </c>
      <c r="F455" s="78"/>
      <c r="G455" s="37">
        <v>306</v>
      </c>
      <c r="H455" s="37">
        <f>G455*((100+F454)/100)</f>
        <v>321.3</v>
      </c>
      <c r="I455" s="37">
        <f t="shared" si="26"/>
        <v>18360</v>
      </c>
      <c r="J455" s="37">
        <f t="shared" si="27"/>
        <v>19278</v>
      </c>
      <c r="K455" s="78"/>
      <c r="L455" s="113"/>
    </row>
    <row r="456" spans="1:12" ht="60">
      <c r="A456" s="110" t="s">
        <v>201</v>
      </c>
      <c r="B456" s="100" t="s">
        <v>656</v>
      </c>
      <c r="C456" s="53" t="s">
        <v>660</v>
      </c>
      <c r="D456" s="19" t="s">
        <v>684</v>
      </c>
      <c r="E456" s="19">
        <v>1800</v>
      </c>
      <c r="F456" s="77">
        <v>21</v>
      </c>
      <c r="G456" s="50"/>
      <c r="H456" s="37"/>
      <c r="I456" s="37"/>
      <c r="J456" s="37"/>
      <c r="K456" s="77" t="s">
        <v>962</v>
      </c>
      <c r="L456" s="112" t="s">
        <v>727</v>
      </c>
    </row>
    <row r="457" spans="1:12" s="3" customFormat="1" ht="60.75" customHeight="1">
      <c r="A457" s="111"/>
      <c r="B457" s="101"/>
      <c r="C457" s="18" t="s">
        <v>699</v>
      </c>
      <c r="D457" s="19" t="s">
        <v>700</v>
      </c>
      <c r="E457" s="19">
        <v>18</v>
      </c>
      <c r="F457" s="78"/>
      <c r="G457" s="37">
        <v>104</v>
      </c>
      <c r="H457" s="37">
        <f>G457*((100+F456)/100)</f>
        <v>125.84</v>
      </c>
      <c r="I457" s="37">
        <f t="shared" si="26"/>
        <v>1872</v>
      </c>
      <c r="J457" s="37">
        <f t="shared" si="27"/>
        <v>2265.12</v>
      </c>
      <c r="K457" s="78"/>
      <c r="L457" s="113"/>
    </row>
    <row r="458" spans="1:12" ht="80.25" customHeight="1">
      <c r="A458" s="110" t="s">
        <v>202</v>
      </c>
      <c r="B458" s="100" t="s">
        <v>657</v>
      </c>
      <c r="C458" s="53" t="s">
        <v>659</v>
      </c>
      <c r="D458" s="19" t="s">
        <v>684</v>
      </c>
      <c r="E458" s="19">
        <v>5000</v>
      </c>
      <c r="F458" s="77">
        <v>5</v>
      </c>
      <c r="G458" s="50"/>
      <c r="H458" s="37"/>
      <c r="I458" s="37"/>
      <c r="J458" s="37"/>
      <c r="K458" s="77" t="s">
        <v>963</v>
      </c>
      <c r="L458" s="112" t="s">
        <v>726</v>
      </c>
    </row>
    <row r="459" spans="1:12" s="3" customFormat="1" ht="60.75" customHeight="1">
      <c r="A459" s="111"/>
      <c r="B459" s="101"/>
      <c r="C459" s="18" t="s">
        <v>699</v>
      </c>
      <c r="D459" s="19" t="s">
        <v>700</v>
      </c>
      <c r="E459" s="19">
        <v>50</v>
      </c>
      <c r="F459" s="78"/>
      <c r="G459" s="37">
        <v>177</v>
      </c>
      <c r="H459" s="37">
        <f>G459*((100+F458)/100)</f>
        <v>185.85</v>
      </c>
      <c r="I459" s="37">
        <f t="shared" si="26"/>
        <v>8850</v>
      </c>
      <c r="J459" s="37">
        <f t="shared" si="27"/>
        <v>9292.5</v>
      </c>
      <c r="K459" s="78"/>
      <c r="L459" s="113"/>
    </row>
    <row r="460" spans="1:12" ht="30">
      <c r="A460" s="110" t="s">
        <v>203</v>
      </c>
      <c r="B460" s="100" t="s">
        <v>25</v>
      </c>
      <c r="C460" s="18" t="s">
        <v>724</v>
      </c>
      <c r="D460" s="19" t="s">
        <v>695</v>
      </c>
      <c r="E460" s="19">
        <v>1000</v>
      </c>
      <c r="F460" s="77">
        <v>21</v>
      </c>
      <c r="G460" s="50"/>
      <c r="H460" s="37"/>
      <c r="I460" s="37"/>
      <c r="J460" s="37"/>
      <c r="K460" s="77" t="s">
        <v>964</v>
      </c>
      <c r="L460" s="112" t="s">
        <v>726</v>
      </c>
    </row>
    <row r="461" spans="1:12" s="3" customFormat="1" ht="60.75" customHeight="1">
      <c r="A461" s="111"/>
      <c r="B461" s="101"/>
      <c r="C461" s="18" t="s">
        <v>699</v>
      </c>
      <c r="D461" s="19" t="s">
        <v>700</v>
      </c>
      <c r="E461" s="19">
        <v>2</v>
      </c>
      <c r="F461" s="78"/>
      <c r="G461" s="37">
        <v>2500</v>
      </c>
      <c r="H461" s="37">
        <f>G461*((100+21)/100)</f>
        <v>3025</v>
      </c>
      <c r="I461" s="37">
        <f t="shared" si="26"/>
        <v>5000</v>
      </c>
      <c r="J461" s="37">
        <f t="shared" si="27"/>
        <v>6050</v>
      </c>
      <c r="K461" s="78"/>
      <c r="L461" s="113"/>
    </row>
    <row r="462" spans="1:12" ht="21" customHeight="1">
      <c r="A462" s="44"/>
      <c r="B462" s="92" t="s">
        <v>294</v>
      </c>
      <c r="C462" s="93"/>
      <c r="D462" s="93"/>
      <c r="E462" s="93"/>
      <c r="F462" s="93"/>
      <c r="G462" s="93"/>
      <c r="H462" s="93"/>
      <c r="I462" s="93"/>
      <c r="J462" s="93"/>
      <c r="K462" s="93"/>
      <c r="L462" s="94"/>
    </row>
    <row r="463" spans="1:12" ht="48" customHeight="1">
      <c r="A463" s="110" t="s">
        <v>204</v>
      </c>
      <c r="B463" s="100" t="s">
        <v>40</v>
      </c>
      <c r="C463" s="18" t="s">
        <v>672</v>
      </c>
      <c r="D463" s="19" t="s">
        <v>694</v>
      </c>
      <c r="E463" s="19">
        <v>4000</v>
      </c>
      <c r="F463" s="77">
        <v>5</v>
      </c>
      <c r="G463" s="26"/>
      <c r="H463" s="54"/>
      <c r="I463" s="54"/>
      <c r="J463" s="21"/>
      <c r="K463" s="77" t="s">
        <v>965</v>
      </c>
      <c r="L463" s="112" t="s">
        <v>726</v>
      </c>
    </row>
    <row r="464" spans="1:12" s="3" customFormat="1" ht="60.75" customHeight="1">
      <c r="A464" s="111"/>
      <c r="B464" s="101"/>
      <c r="C464" s="18" t="s">
        <v>699</v>
      </c>
      <c r="D464" s="19" t="s">
        <v>700</v>
      </c>
      <c r="E464" s="19">
        <v>200</v>
      </c>
      <c r="F464" s="78"/>
      <c r="G464" s="37">
        <v>71</v>
      </c>
      <c r="H464" s="37">
        <f>G464*((100+F463)/100)</f>
        <v>74.55</v>
      </c>
      <c r="I464" s="37">
        <f>G464*E464</f>
        <v>14200</v>
      </c>
      <c r="J464" s="37">
        <f>I464*((100+F463)/100)</f>
        <v>14910</v>
      </c>
      <c r="K464" s="78"/>
      <c r="L464" s="113"/>
    </row>
    <row r="465" spans="1:14" ht="37.5" customHeight="1">
      <c r="A465" s="110" t="s">
        <v>205</v>
      </c>
      <c r="B465" s="100" t="s">
        <v>34</v>
      </c>
      <c r="C465" s="18" t="s">
        <v>673</v>
      </c>
      <c r="D465" s="19" t="s">
        <v>694</v>
      </c>
      <c r="E465" s="19">
        <v>15</v>
      </c>
      <c r="F465" s="77">
        <v>21</v>
      </c>
      <c r="G465" s="50"/>
      <c r="H465" s="37"/>
      <c r="I465" s="37"/>
      <c r="J465" s="37"/>
      <c r="K465" s="77" t="s">
        <v>966</v>
      </c>
      <c r="L465" s="112" t="s">
        <v>726</v>
      </c>
    </row>
    <row r="466" spans="1:14" s="3" customFormat="1" ht="60.75" customHeight="1">
      <c r="A466" s="111"/>
      <c r="B466" s="101"/>
      <c r="C466" s="18" t="s">
        <v>699</v>
      </c>
      <c r="D466" s="19" t="s">
        <v>700</v>
      </c>
      <c r="E466" s="19">
        <v>3</v>
      </c>
      <c r="F466" s="78"/>
      <c r="G466" s="37">
        <v>77</v>
      </c>
      <c r="H466" s="37">
        <f>G466*((100+F465)/100)</f>
        <v>93.17</v>
      </c>
      <c r="I466" s="37">
        <f t="shared" ref="I466:I468" si="28">G466*E466</f>
        <v>231</v>
      </c>
      <c r="J466" s="37">
        <f t="shared" ref="J466:J468" si="29">I466*((100+F465)/100)</f>
        <v>279.51</v>
      </c>
      <c r="K466" s="78"/>
      <c r="L466" s="113"/>
    </row>
    <row r="467" spans="1:14" ht="52.5" customHeight="1">
      <c r="A467" s="110" t="s">
        <v>282</v>
      </c>
      <c r="B467" s="100" t="s">
        <v>296</v>
      </c>
      <c r="C467" s="18" t="s">
        <v>674</v>
      </c>
      <c r="D467" s="19" t="s">
        <v>694</v>
      </c>
      <c r="E467" s="19">
        <v>250</v>
      </c>
      <c r="F467" s="77">
        <v>21</v>
      </c>
      <c r="G467" s="50"/>
      <c r="H467" s="37"/>
      <c r="I467" s="37"/>
      <c r="J467" s="37"/>
      <c r="K467" s="77" t="s">
        <v>967</v>
      </c>
      <c r="L467" s="112" t="s">
        <v>726</v>
      </c>
    </row>
    <row r="468" spans="1:14" s="3" customFormat="1" ht="60.75" customHeight="1">
      <c r="A468" s="111"/>
      <c r="B468" s="101"/>
      <c r="C468" s="18" t="s">
        <v>699</v>
      </c>
      <c r="D468" s="19" t="s">
        <v>700</v>
      </c>
      <c r="E468" s="19">
        <v>50</v>
      </c>
      <c r="F468" s="78"/>
      <c r="G468" s="37">
        <v>77</v>
      </c>
      <c r="H468" s="37">
        <f t="shared" ref="H468" si="30">G468*((100+F467)/100)</f>
        <v>93.17</v>
      </c>
      <c r="I468" s="37">
        <f t="shared" si="28"/>
        <v>3850</v>
      </c>
      <c r="J468" s="37">
        <f t="shared" si="29"/>
        <v>4658.5</v>
      </c>
      <c r="K468" s="78"/>
      <c r="L468" s="113"/>
    </row>
    <row r="469" spans="1:14" s="2" customFormat="1" ht="15">
      <c r="A469" s="48"/>
      <c r="B469" s="56" t="s">
        <v>708</v>
      </c>
      <c r="C469" s="57"/>
      <c r="D469" s="57"/>
      <c r="E469" s="57"/>
      <c r="F469" s="57"/>
      <c r="G469" s="57"/>
      <c r="H469" s="57"/>
      <c r="I469" s="57"/>
      <c r="J469" s="57"/>
      <c r="K469" s="58"/>
      <c r="L469" s="37">
        <f>SUM(I463:I468)+SUM(I447:I461)+SUM(I420:I445)+SUM(I17:I417)</f>
        <v>2075169</v>
      </c>
      <c r="N469" s="16"/>
    </row>
    <row r="470" spans="1:14" s="2" customFormat="1" ht="15">
      <c r="A470" s="48"/>
      <c r="B470" s="56" t="s">
        <v>661</v>
      </c>
      <c r="C470" s="57"/>
      <c r="D470" s="57"/>
      <c r="E470" s="57"/>
      <c r="F470" s="57"/>
      <c r="G470" s="57"/>
      <c r="H470" s="57"/>
      <c r="I470" s="57"/>
      <c r="J470" s="57"/>
      <c r="K470" s="58"/>
      <c r="L470" s="37">
        <f>L471-L469</f>
        <v>435785.48999999976</v>
      </c>
    </row>
    <row r="471" spans="1:14" s="2" customFormat="1" ht="15">
      <c r="A471" s="48"/>
      <c r="B471" s="56" t="s">
        <v>709</v>
      </c>
      <c r="C471" s="57"/>
      <c r="D471" s="57"/>
      <c r="E471" s="57"/>
      <c r="F471" s="57"/>
      <c r="G471" s="57"/>
      <c r="H471" s="57"/>
      <c r="I471" s="57"/>
      <c r="J471" s="57"/>
      <c r="K471" s="58"/>
      <c r="L471" s="37">
        <f>L469*1.21</f>
        <v>2510954.4899999998</v>
      </c>
    </row>
    <row r="472" spans="1:14" s="2" customFormat="1" ht="22.5" customHeight="1">
      <c r="A472" s="63" t="s">
        <v>56</v>
      </c>
      <c r="B472" s="64" t="s">
        <v>293</v>
      </c>
      <c r="C472" s="65"/>
      <c r="D472" s="65"/>
      <c r="E472" s="65"/>
      <c r="F472" s="65"/>
      <c r="G472" s="65"/>
      <c r="H472" s="65"/>
      <c r="I472" s="65"/>
      <c r="J472" s="65"/>
      <c r="K472" s="65"/>
      <c r="L472" s="66"/>
    </row>
    <row r="473" spans="1:14" s="2" customFormat="1" ht="28.5" customHeight="1">
      <c r="A473" s="63"/>
      <c r="B473" s="68" t="s">
        <v>681</v>
      </c>
      <c r="C473" s="69"/>
      <c r="D473" s="69"/>
      <c r="E473" s="69"/>
      <c r="F473" s="69"/>
      <c r="G473" s="69"/>
      <c r="H473" s="69"/>
      <c r="I473" s="69"/>
      <c r="J473" s="69"/>
      <c r="K473" s="69"/>
      <c r="L473" s="70"/>
    </row>
    <row r="474" spans="1:14" s="2" customFormat="1" ht="150.75" customHeight="1">
      <c r="A474" s="63"/>
      <c r="B474" s="67" t="s">
        <v>13</v>
      </c>
      <c r="C474" s="67"/>
      <c r="D474" s="67"/>
      <c r="E474" s="67" t="s">
        <v>292</v>
      </c>
      <c r="F474" s="67"/>
      <c r="G474" s="67"/>
      <c r="H474" s="67"/>
      <c r="I474" s="67"/>
      <c r="J474" s="67"/>
      <c r="K474" s="67"/>
      <c r="L474" s="67"/>
    </row>
    <row r="475" spans="1:14" s="2" customFormat="1" ht="66" customHeight="1">
      <c r="A475" s="48" t="s">
        <v>5</v>
      </c>
      <c r="B475" s="59" t="s">
        <v>288</v>
      </c>
      <c r="C475" s="59"/>
      <c r="D475" s="59"/>
      <c r="E475" s="60" t="s">
        <v>291</v>
      </c>
      <c r="F475" s="60"/>
      <c r="G475" s="60"/>
      <c r="H475" s="60"/>
      <c r="I475" s="60"/>
      <c r="J475" s="60"/>
      <c r="K475" s="60"/>
      <c r="L475" s="60"/>
    </row>
    <row r="476" spans="1:14" s="2" customFormat="1" ht="65.25" customHeight="1">
      <c r="A476" s="48" t="s">
        <v>6</v>
      </c>
      <c r="B476" s="59" t="s">
        <v>289</v>
      </c>
      <c r="C476" s="59"/>
      <c r="D476" s="59"/>
      <c r="E476" s="60" t="s">
        <v>291</v>
      </c>
      <c r="F476" s="60"/>
      <c r="G476" s="60"/>
      <c r="H476" s="60"/>
      <c r="I476" s="60"/>
      <c r="J476" s="60"/>
      <c r="K476" s="60"/>
      <c r="L476" s="60"/>
    </row>
    <row r="477" spans="1:14" s="2" customFormat="1" ht="65.25" customHeight="1">
      <c r="A477" s="48" t="s">
        <v>7</v>
      </c>
      <c r="B477" s="59" t="s">
        <v>290</v>
      </c>
      <c r="C477" s="59"/>
      <c r="D477" s="59"/>
      <c r="E477" s="60" t="s">
        <v>291</v>
      </c>
      <c r="F477" s="60"/>
      <c r="G477" s="60"/>
      <c r="H477" s="60"/>
      <c r="I477" s="60"/>
      <c r="J477" s="60"/>
      <c r="K477" s="60"/>
      <c r="L477" s="60"/>
    </row>
    <row r="478" spans="1:14" s="2" customFormat="1" ht="65.25" customHeight="1">
      <c r="A478" s="48" t="s">
        <v>8</v>
      </c>
      <c r="B478" s="59" t="s">
        <v>14</v>
      </c>
      <c r="C478" s="59"/>
      <c r="D478" s="59"/>
      <c r="E478" s="60" t="s">
        <v>291</v>
      </c>
      <c r="F478" s="60"/>
      <c r="G478" s="60"/>
      <c r="H478" s="60"/>
      <c r="I478" s="60"/>
      <c r="J478" s="60"/>
      <c r="K478" s="60"/>
      <c r="L478" s="60"/>
    </row>
    <row r="479" spans="1:14" s="2" customFormat="1" ht="65.25" customHeight="1">
      <c r="A479" s="48" t="s">
        <v>9</v>
      </c>
      <c r="B479" s="59" t="s">
        <v>15</v>
      </c>
      <c r="C479" s="59"/>
      <c r="D479" s="59"/>
      <c r="E479" s="60" t="s">
        <v>291</v>
      </c>
      <c r="F479" s="60"/>
      <c r="G479" s="60"/>
      <c r="H479" s="60"/>
      <c r="I479" s="60"/>
      <c r="J479" s="60"/>
      <c r="K479" s="60"/>
      <c r="L479" s="60"/>
    </row>
    <row r="480" spans="1:14" s="2" customFormat="1" ht="68.25" customHeight="1">
      <c r="A480" s="48" t="s">
        <v>10</v>
      </c>
      <c r="B480" s="59" t="s">
        <v>16</v>
      </c>
      <c r="C480" s="59"/>
      <c r="D480" s="59"/>
      <c r="E480" s="60" t="s">
        <v>291</v>
      </c>
      <c r="F480" s="60"/>
      <c r="G480" s="60"/>
      <c r="H480" s="60"/>
      <c r="I480" s="60"/>
      <c r="J480" s="60"/>
      <c r="K480" s="60"/>
      <c r="L480" s="60"/>
    </row>
    <row r="481" spans="1:12" s="2" customFormat="1" ht="65.25" customHeight="1">
      <c r="A481" s="48" t="s">
        <v>11</v>
      </c>
      <c r="B481" s="59" t="s">
        <v>17</v>
      </c>
      <c r="C481" s="59"/>
      <c r="D481" s="59"/>
      <c r="E481" s="60" t="s">
        <v>291</v>
      </c>
      <c r="F481" s="60"/>
      <c r="G481" s="60"/>
      <c r="H481" s="60"/>
      <c r="I481" s="60"/>
      <c r="J481" s="60"/>
      <c r="K481" s="60"/>
      <c r="L481" s="60"/>
    </row>
    <row r="482" spans="1:12" s="10" customFormat="1" ht="67.5" customHeight="1">
      <c r="A482" s="48" t="s">
        <v>12</v>
      </c>
      <c r="B482" s="59" t="s">
        <v>18</v>
      </c>
      <c r="C482" s="59"/>
      <c r="D482" s="59"/>
      <c r="E482" s="60" t="s">
        <v>291</v>
      </c>
      <c r="F482" s="60"/>
      <c r="G482" s="60"/>
      <c r="H482" s="60"/>
      <c r="I482" s="60"/>
      <c r="J482" s="60"/>
      <c r="K482" s="60"/>
      <c r="L482" s="60"/>
    </row>
  </sheetData>
  <mergeCells count="1131">
    <mergeCell ref="A458:A459"/>
    <mergeCell ref="B458:B459"/>
    <mergeCell ref="F458:F459"/>
    <mergeCell ref="K458:K459"/>
    <mergeCell ref="L458:L459"/>
    <mergeCell ref="A456:A457"/>
    <mergeCell ref="B456:B457"/>
    <mergeCell ref="F456:F457"/>
    <mergeCell ref="K456:K457"/>
    <mergeCell ref="L456:L457"/>
    <mergeCell ref="A467:A468"/>
    <mergeCell ref="B467:B468"/>
    <mergeCell ref="F467:F468"/>
    <mergeCell ref="K467:K468"/>
    <mergeCell ref="L467:L468"/>
    <mergeCell ref="A465:A466"/>
    <mergeCell ref="B465:B466"/>
    <mergeCell ref="F465:F466"/>
    <mergeCell ref="K465:K466"/>
    <mergeCell ref="L465:L466"/>
    <mergeCell ref="A463:A464"/>
    <mergeCell ref="B463:B464"/>
    <mergeCell ref="F463:F464"/>
    <mergeCell ref="K463:K464"/>
    <mergeCell ref="L463:L464"/>
    <mergeCell ref="A460:A461"/>
    <mergeCell ref="B460:B461"/>
    <mergeCell ref="F460:F461"/>
    <mergeCell ref="K460:K461"/>
    <mergeCell ref="L460:L461"/>
    <mergeCell ref="A454:A455"/>
    <mergeCell ref="B454:B455"/>
    <mergeCell ref="F454:F455"/>
    <mergeCell ref="K454:K455"/>
    <mergeCell ref="L454:L455"/>
    <mergeCell ref="K450:K451"/>
    <mergeCell ref="L450:L451"/>
    <mergeCell ref="A452:A453"/>
    <mergeCell ref="B452:B453"/>
    <mergeCell ref="F452:F453"/>
    <mergeCell ref="K452:K453"/>
    <mergeCell ref="L452:L453"/>
    <mergeCell ref="A450:A451"/>
    <mergeCell ref="B450:B451"/>
    <mergeCell ref="F450:F451"/>
    <mergeCell ref="A447:A448"/>
    <mergeCell ref="B447:B448"/>
    <mergeCell ref="F447:F448"/>
    <mergeCell ref="K447:K448"/>
    <mergeCell ref="L447:L448"/>
    <mergeCell ref="A443:A444"/>
    <mergeCell ref="B443:B444"/>
    <mergeCell ref="F443:F444"/>
    <mergeCell ref="K443:K444"/>
    <mergeCell ref="L443:L444"/>
    <mergeCell ref="A441:A442"/>
    <mergeCell ref="B441:B442"/>
    <mergeCell ref="F441:F442"/>
    <mergeCell ref="K441:K442"/>
    <mergeCell ref="L441:L442"/>
    <mergeCell ref="A439:A440"/>
    <mergeCell ref="B439:B440"/>
    <mergeCell ref="F439:F440"/>
    <mergeCell ref="K439:K440"/>
    <mergeCell ref="L439:L440"/>
    <mergeCell ref="A437:A438"/>
    <mergeCell ref="B437:B438"/>
    <mergeCell ref="F437:F438"/>
    <mergeCell ref="K437:K438"/>
    <mergeCell ref="L437:L438"/>
    <mergeCell ref="A435:A436"/>
    <mergeCell ref="B435:B436"/>
    <mergeCell ref="F435:F436"/>
    <mergeCell ref="K435:K436"/>
    <mergeCell ref="L435:L436"/>
    <mergeCell ref="A433:A434"/>
    <mergeCell ref="B433:B434"/>
    <mergeCell ref="F433:F434"/>
    <mergeCell ref="K433:K434"/>
    <mergeCell ref="L433:L434"/>
    <mergeCell ref="A429:A430"/>
    <mergeCell ref="B429:B430"/>
    <mergeCell ref="F429:F430"/>
    <mergeCell ref="K429:K430"/>
    <mergeCell ref="L429:L430"/>
    <mergeCell ref="A427:A428"/>
    <mergeCell ref="B427:B428"/>
    <mergeCell ref="F427:F428"/>
    <mergeCell ref="K427:K428"/>
    <mergeCell ref="L427:L428"/>
    <mergeCell ref="K422:K423"/>
    <mergeCell ref="L422:L423"/>
    <mergeCell ref="A425:A426"/>
    <mergeCell ref="B425:B426"/>
    <mergeCell ref="F425:F426"/>
    <mergeCell ref="K425:K426"/>
    <mergeCell ref="L425:L426"/>
    <mergeCell ref="A410:A411"/>
    <mergeCell ref="B410:B411"/>
    <mergeCell ref="F410:F411"/>
    <mergeCell ref="K410:K411"/>
    <mergeCell ref="L410:L411"/>
    <mergeCell ref="A408:A409"/>
    <mergeCell ref="B408:B409"/>
    <mergeCell ref="F408:F409"/>
    <mergeCell ref="K408:K409"/>
    <mergeCell ref="L408:L409"/>
    <mergeCell ref="A406:A407"/>
    <mergeCell ref="B406:B407"/>
    <mergeCell ref="F406:F407"/>
    <mergeCell ref="K406:K407"/>
    <mergeCell ref="L406:L407"/>
    <mergeCell ref="A404:A405"/>
    <mergeCell ref="B404:B405"/>
    <mergeCell ref="F404:F405"/>
    <mergeCell ref="K404:K405"/>
    <mergeCell ref="L404:L405"/>
    <mergeCell ref="A402:A403"/>
    <mergeCell ref="B402:B403"/>
    <mergeCell ref="F402:F403"/>
    <mergeCell ref="K402:K403"/>
    <mergeCell ref="L402:L403"/>
    <mergeCell ref="A400:A401"/>
    <mergeCell ref="B400:B401"/>
    <mergeCell ref="F400:F401"/>
    <mergeCell ref="K400:K401"/>
    <mergeCell ref="L400:L401"/>
    <mergeCell ref="A398:A399"/>
    <mergeCell ref="B398:B399"/>
    <mergeCell ref="F398:F399"/>
    <mergeCell ref="K398:K399"/>
    <mergeCell ref="L398:L399"/>
    <mergeCell ref="A396:A397"/>
    <mergeCell ref="B396:B397"/>
    <mergeCell ref="F396:F397"/>
    <mergeCell ref="K396:K397"/>
    <mergeCell ref="L396:L397"/>
    <mergeCell ref="A394:A395"/>
    <mergeCell ref="B394:B395"/>
    <mergeCell ref="F394:F395"/>
    <mergeCell ref="K394:K395"/>
    <mergeCell ref="L394:L395"/>
    <mergeCell ref="A392:A393"/>
    <mergeCell ref="B392:B393"/>
    <mergeCell ref="F392:F393"/>
    <mergeCell ref="K392:K393"/>
    <mergeCell ref="L392:L393"/>
    <mergeCell ref="A390:A391"/>
    <mergeCell ref="B390:B391"/>
    <mergeCell ref="F390:F391"/>
    <mergeCell ref="K390:K391"/>
    <mergeCell ref="L390:L391"/>
    <mergeCell ref="A388:A389"/>
    <mergeCell ref="B388:B389"/>
    <mergeCell ref="F388:F389"/>
    <mergeCell ref="K388:K389"/>
    <mergeCell ref="L388:L389"/>
    <mergeCell ref="A386:A387"/>
    <mergeCell ref="B386:B387"/>
    <mergeCell ref="F386:F387"/>
    <mergeCell ref="K386:K387"/>
    <mergeCell ref="L386:L387"/>
    <mergeCell ref="A384:A385"/>
    <mergeCell ref="B384:B385"/>
    <mergeCell ref="F384:F385"/>
    <mergeCell ref="K384:K385"/>
    <mergeCell ref="L384:L385"/>
    <mergeCell ref="A382:A383"/>
    <mergeCell ref="B382:B383"/>
    <mergeCell ref="F382:F383"/>
    <mergeCell ref="K382:K383"/>
    <mergeCell ref="L382:L383"/>
    <mergeCell ref="A380:A381"/>
    <mergeCell ref="B380:B381"/>
    <mergeCell ref="F380:F381"/>
    <mergeCell ref="K380:K381"/>
    <mergeCell ref="L380:L381"/>
    <mergeCell ref="A378:A379"/>
    <mergeCell ref="B378:B379"/>
    <mergeCell ref="F378:F379"/>
    <mergeCell ref="K378:K379"/>
    <mergeCell ref="L378:L379"/>
    <mergeCell ref="A376:A377"/>
    <mergeCell ref="B376:B377"/>
    <mergeCell ref="F376:F377"/>
    <mergeCell ref="K376:K377"/>
    <mergeCell ref="L376:L377"/>
    <mergeCell ref="A374:A375"/>
    <mergeCell ref="B374:B375"/>
    <mergeCell ref="F374:F375"/>
    <mergeCell ref="K374:K375"/>
    <mergeCell ref="L374:L375"/>
    <mergeCell ref="A371:A372"/>
    <mergeCell ref="B371:B372"/>
    <mergeCell ref="F371:F372"/>
    <mergeCell ref="K371:K372"/>
    <mergeCell ref="L371:L372"/>
    <mergeCell ref="A369:A370"/>
    <mergeCell ref="B369:B370"/>
    <mergeCell ref="F369:F370"/>
    <mergeCell ref="K369:K370"/>
    <mergeCell ref="L369:L370"/>
    <mergeCell ref="A367:A368"/>
    <mergeCell ref="B367:B368"/>
    <mergeCell ref="F367:F368"/>
    <mergeCell ref="K367:K368"/>
    <mergeCell ref="L367:L368"/>
    <mergeCell ref="A365:A366"/>
    <mergeCell ref="B365:B366"/>
    <mergeCell ref="F365:F366"/>
    <mergeCell ref="K365:K366"/>
    <mergeCell ref="L365:L366"/>
    <mergeCell ref="A363:A364"/>
    <mergeCell ref="B363:B364"/>
    <mergeCell ref="F363:F364"/>
    <mergeCell ref="K363:K364"/>
    <mergeCell ref="L363:L364"/>
    <mergeCell ref="A361:A362"/>
    <mergeCell ref="B361:B362"/>
    <mergeCell ref="F361:F362"/>
    <mergeCell ref="K361:K362"/>
    <mergeCell ref="L361:L362"/>
    <mergeCell ref="A359:A360"/>
    <mergeCell ref="B359:B360"/>
    <mergeCell ref="F359:F360"/>
    <mergeCell ref="K359:K360"/>
    <mergeCell ref="L359:L360"/>
    <mergeCell ref="A357:A358"/>
    <mergeCell ref="B357:B358"/>
    <mergeCell ref="F357:F358"/>
    <mergeCell ref="K357:K358"/>
    <mergeCell ref="L357:L358"/>
    <mergeCell ref="A355:A356"/>
    <mergeCell ref="B355:B356"/>
    <mergeCell ref="F355:F356"/>
    <mergeCell ref="K355:K356"/>
    <mergeCell ref="L355:L356"/>
    <mergeCell ref="A353:A354"/>
    <mergeCell ref="B353:B354"/>
    <mergeCell ref="F353:F354"/>
    <mergeCell ref="K353:K354"/>
    <mergeCell ref="L353:L354"/>
    <mergeCell ref="A351:A352"/>
    <mergeCell ref="B351:B352"/>
    <mergeCell ref="F351:F352"/>
    <mergeCell ref="K351:K352"/>
    <mergeCell ref="L351:L352"/>
    <mergeCell ref="A349:A350"/>
    <mergeCell ref="B349:B350"/>
    <mergeCell ref="F349:F350"/>
    <mergeCell ref="K349:K350"/>
    <mergeCell ref="L349:L350"/>
    <mergeCell ref="A347:A348"/>
    <mergeCell ref="B347:B348"/>
    <mergeCell ref="F347:F348"/>
    <mergeCell ref="K347:K348"/>
    <mergeCell ref="L347:L348"/>
    <mergeCell ref="A345:A346"/>
    <mergeCell ref="B345:B346"/>
    <mergeCell ref="F345:F346"/>
    <mergeCell ref="K345:K346"/>
    <mergeCell ref="L345:L346"/>
    <mergeCell ref="A343:A344"/>
    <mergeCell ref="B343:B344"/>
    <mergeCell ref="F343:F344"/>
    <mergeCell ref="K343:K344"/>
    <mergeCell ref="L343:L344"/>
    <mergeCell ref="A341:A342"/>
    <mergeCell ref="B341:B342"/>
    <mergeCell ref="F341:F342"/>
    <mergeCell ref="K341:K342"/>
    <mergeCell ref="L341:L342"/>
    <mergeCell ref="A339:A340"/>
    <mergeCell ref="B339:B340"/>
    <mergeCell ref="F339:F340"/>
    <mergeCell ref="K339:K340"/>
    <mergeCell ref="L339:L340"/>
    <mergeCell ref="A337:A338"/>
    <mergeCell ref="B337:B338"/>
    <mergeCell ref="F337:F338"/>
    <mergeCell ref="K337:K338"/>
    <mergeCell ref="L337:L338"/>
    <mergeCell ref="A335:A336"/>
    <mergeCell ref="B335:B336"/>
    <mergeCell ref="F335:F336"/>
    <mergeCell ref="K335:K336"/>
    <mergeCell ref="L335:L336"/>
    <mergeCell ref="A333:A334"/>
    <mergeCell ref="B333:B334"/>
    <mergeCell ref="F333:F334"/>
    <mergeCell ref="K333:K334"/>
    <mergeCell ref="L333:L334"/>
    <mergeCell ref="A331:A332"/>
    <mergeCell ref="B331:B332"/>
    <mergeCell ref="F331:F332"/>
    <mergeCell ref="K331:K332"/>
    <mergeCell ref="L331:L332"/>
    <mergeCell ref="A329:A330"/>
    <mergeCell ref="B329:B330"/>
    <mergeCell ref="F329:F330"/>
    <mergeCell ref="K329:K330"/>
    <mergeCell ref="L329:L330"/>
    <mergeCell ref="A327:A328"/>
    <mergeCell ref="B327:B328"/>
    <mergeCell ref="F327:F328"/>
    <mergeCell ref="K327:K328"/>
    <mergeCell ref="L327:L328"/>
    <mergeCell ref="A325:A326"/>
    <mergeCell ref="B325:B326"/>
    <mergeCell ref="F325:F326"/>
    <mergeCell ref="K325:K326"/>
    <mergeCell ref="L325:L326"/>
    <mergeCell ref="A323:A324"/>
    <mergeCell ref="B323:B324"/>
    <mergeCell ref="F323:F324"/>
    <mergeCell ref="K323:K324"/>
    <mergeCell ref="L323:L324"/>
    <mergeCell ref="A321:A322"/>
    <mergeCell ref="B321:B322"/>
    <mergeCell ref="F321:F322"/>
    <mergeCell ref="K321:K322"/>
    <mergeCell ref="L321:L322"/>
    <mergeCell ref="A319:A320"/>
    <mergeCell ref="B319:B320"/>
    <mergeCell ref="F319:F320"/>
    <mergeCell ref="L319:L320"/>
    <mergeCell ref="K319:K320"/>
    <mergeCell ref="A317:A318"/>
    <mergeCell ref="B317:B318"/>
    <mergeCell ref="F317:F318"/>
    <mergeCell ref="K317:K318"/>
    <mergeCell ref="L317:L318"/>
    <mergeCell ref="A315:A316"/>
    <mergeCell ref="B315:B316"/>
    <mergeCell ref="F315:F316"/>
    <mergeCell ref="K315:K316"/>
    <mergeCell ref="L315:L316"/>
    <mergeCell ref="A313:A314"/>
    <mergeCell ref="B313:B314"/>
    <mergeCell ref="F313:F314"/>
    <mergeCell ref="K313:K314"/>
    <mergeCell ref="L313:L314"/>
    <mergeCell ref="A311:A312"/>
    <mergeCell ref="B311:B312"/>
    <mergeCell ref="F311:F312"/>
    <mergeCell ref="K311:K312"/>
    <mergeCell ref="L311:L312"/>
    <mergeCell ref="A309:A310"/>
    <mergeCell ref="B309:B310"/>
    <mergeCell ref="F309:F310"/>
    <mergeCell ref="K309:K310"/>
    <mergeCell ref="L309:L310"/>
    <mergeCell ref="A307:A308"/>
    <mergeCell ref="B307:B308"/>
    <mergeCell ref="F307:F308"/>
    <mergeCell ref="K307:K308"/>
    <mergeCell ref="L307:L308"/>
    <mergeCell ref="A305:A306"/>
    <mergeCell ref="B305:B306"/>
    <mergeCell ref="F305:F306"/>
    <mergeCell ref="K305:K306"/>
    <mergeCell ref="L305:L306"/>
    <mergeCell ref="A303:A304"/>
    <mergeCell ref="B303:B304"/>
    <mergeCell ref="F303:F304"/>
    <mergeCell ref="K303:K304"/>
    <mergeCell ref="L303:L304"/>
    <mergeCell ref="A301:A302"/>
    <mergeCell ref="B301:B302"/>
    <mergeCell ref="F301:F302"/>
    <mergeCell ref="K301:K302"/>
    <mergeCell ref="L301:L302"/>
    <mergeCell ref="A299:A300"/>
    <mergeCell ref="B299:B300"/>
    <mergeCell ref="F299:F300"/>
    <mergeCell ref="K299:K300"/>
    <mergeCell ref="L299:L300"/>
    <mergeCell ref="A297:A298"/>
    <mergeCell ref="B297:B298"/>
    <mergeCell ref="F297:F298"/>
    <mergeCell ref="K297:K298"/>
    <mergeCell ref="L297:L298"/>
    <mergeCell ref="A295:A296"/>
    <mergeCell ref="B295:B296"/>
    <mergeCell ref="F295:F296"/>
    <mergeCell ref="K295:K296"/>
    <mergeCell ref="L295:L296"/>
    <mergeCell ref="A293:A294"/>
    <mergeCell ref="B293:B294"/>
    <mergeCell ref="F293:F294"/>
    <mergeCell ref="K293:K294"/>
    <mergeCell ref="L293:L294"/>
    <mergeCell ref="K289:K290"/>
    <mergeCell ref="L289:L290"/>
    <mergeCell ref="A291:A292"/>
    <mergeCell ref="B291:B292"/>
    <mergeCell ref="F291:F292"/>
    <mergeCell ref="K291:K292"/>
    <mergeCell ref="L291:L292"/>
    <mergeCell ref="A287:A288"/>
    <mergeCell ref="B287:B288"/>
    <mergeCell ref="A289:A290"/>
    <mergeCell ref="B289:B290"/>
    <mergeCell ref="F289:F290"/>
    <mergeCell ref="F287:F288"/>
    <mergeCell ref="K287:K288"/>
    <mergeCell ref="L287:L288"/>
    <mergeCell ref="A285:A286"/>
    <mergeCell ref="B285:B286"/>
    <mergeCell ref="F285:F286"/>
    <mergeCell ref="K285:K286"/>
    <mergeCell ref="L285:L286"/>
    <mergeCell ref="A283:A284"/>
    <mergeCell ref="B283:B284"/>
    <mergeCell ref="F283:F284"/>
    <mergeCell ref="K283:K284"/>
    <mergeCell ref="L283:L284"/>
    <mergeCell ref="A281:A282"/>
    <mergeCell ref="B281:B282"/>
    <mergeCell ref="F281:F282"/>
    <mergeCell ref="K281:K282"/>
    <mergeCell ref="L281:L282"/>
    <mergeCell ref="A279:A280"/>
    <mergeCell ref="B279:B280"/>
    <mergeCell ref="F279:F280"/>
    <mergeCell ref="K279:K280"/>
    <mergeCell ref="L279:L280"/>
    <mergeCell ref="A277:A278"/>
    <mergeCell ref="B277:B278"/>
    <mergeCell ref="F277:F278"/>
    <mergeCell ref="K277:K278"/>
    <mergeCell ref="L277:L278"/>
    <mergeCell ref="A275:A276"/>
    <mergeCell ref="B275:B276"/>
    <mergeCell ref="F275:F276"/>
    <mergeCell ref="K275:K276"/>
    <mergeCell ref="L275:L276"/>
    <mergeCell ref="A273:A274"/>
    <mergeCell ref="B273:B274"/>
    <mergeCell ref="F273:F274"/>
    <mergeCell ref="K273:K274"/>
    <mergeCell ref="L273:L274"/>
    <mergeCell ref="A271:A272"/>
    <mergeCell ref="B271:B272"/>
    <mergeCell ref="F271:F272"/>
    <mergeCell ref="K271:K272"/>
    <mergeCell ref="L271:L272"/>
    <mergeCell ref="A269:A270"/>
    <mergeCell ref="B269:B270"/>
    <mergeCell ref="F269:F270"/>
    <mergeCell ref="K269:K270"/>
    <mergeCell ref="L269:L270"/>
    <mergeCell ref="A267:A268"/>
    <mergeCell ref="B267:B268"/>
    <mergeCell ref="F267:F268"/>
    <mergeCell ref="K267:K268"/>
    <mergeCell ref="L267:L268"/>
    <mergeCell ref="A265:A266"/>
    <mergeCell ref="B265:B266"/>
    <mergeCell ref="F265:F266"/>
    <mergeCell ref="K265:K266"/>
    <mergeCell ref="L265:L266"/>
    <mergeCell ref="A263:A264"/>
    <mergeCell ref="B263:B264"/>
    <mergeCell ref="F263:F264"/>
    <mergeCell ref="K263:K264"/>
    <mergeCell ref="L263:L264"/>
    <mergeCell ref="A261:A262"/>
    <mergeCell ref="B261:B262"/>
    <mergeCell ref="F261:F262"/>
    <mergeCell ref="K261:K262"/>
    <mergeCell ref="L261:L262"/>
    <mergeCell ref="A259:A260"/>
    <mergeCell ref="B259:B260"/>
    <mergeCell ref="F259:F260"/>
    <mergeCell ref="K259:K260"/>
    <mergeCell ref="L259:L260"/>
    <mergeCell ref="A257:A258"/>
    <mergeCell ref="B257:B258"/>
    <mergeCell ref="F257:F258"/>
    <mergeCell ref="K257:K258"/>
    <mergeCell ref="L257:L258"/>
    <mergeCell ref="A255:A256"/>
    <mergeCell ref="B255:B256"/>
    <mergeCell ref="F255:F256"/>
    <mergeCell ref="K255:K256"/>
    <mergeCell ref="L255:L256"/>
    <mergeCell ref="A253:A254"/>
    <mergeCell ref="B253:B254"/>
    <mergeCell ref="F253:F254"/>
    <mergeCell ref="K253:K254"/>
    <mergeCell ref="L253:L254"/>
    <mergeCell ref="A251:A252"/>
    <mergeCell ref="B251:B252"/>
    <mergeCell ref="F251:F252"/>
    <mergeCell ref="K251:K252"/>
    <mergeCell ref="L251:L252"/>
    <mergeCell ref="A249:A250"/>
    <mergeCell ref="B249:B250"/>
    <mergeCell ref="F249:F250"/>
    <mergeCell ref="K249:K250"/>
    <mergeCell ref="L249:L250"/>
    <mergeCell ref="A247:A248"/>
    <mergeCell ref="B247:B248"/>
    <mergeCell ref="F247:F248"/>
    <mergeCell ref="K247:K248"/>
    <mergeCell ref="L247:L248"/>
    <mergeCell ref="A245:A246"/>
    <mergeCell ref="B245:B246"/>
    <mergeCell ref="F245:F246"/>
    <mergeCell ref="K245:K246"/>
    <mergeCell ref="L245:L246"/>
    <mergeCell ref="A243:A244"/>
    <mergeCell ref="B243:B244"/>
    <mergeCell ref="F243:F244"/>
    <mergeCell ref="K243:K244"/>
    <mergeCell ref="L243:L244"/>
    <mergeCell ref="A241:A242"/>
    <mergeCell ref="B241:B242"/>
    <mergeCell ref="F241:F242"/>
    <mergeCell ref="K241:K242"/>
    <mergeCell ref="L241:L242"/>
    <mergeCell ref="A239:A240"/>
    <mergeCell ref="B239:B240"/>
    <mergeCell ref="F239:F240"/>
    <mergeCell ref="K239:K240"/>
    <mergeCell ref="L239:L240"/>
    <mergeCell ref="A237:A238"/>
    <mergeCell ref="B237:B238"/>
    <mergeCell ref="F237:F238"/>
    <mergeCell ref="K237:K238"/>
    <mergeCell ref="L237:L238"/>
    <mergeCell ref="A235:A236"/>
    <mergeCell ref="B235:B236"/>
    <mergeCell ref="F235:F236"/>
    <mergeCell ref="K235:K236"/>
    <mergeCell ref="L235:L236"/>
    <mergeCell ref="A233:A234"/>
    <mergeCell ref="B233:B234"/>
    <mergeCell ref="F233:F234"/>
    <mergeCell ref="K233:K234"/>
    <mergeCell ref="L233:L234"/>
    <mergeCell ref="A231:A232"/>
    <mergeCell ref="B231:B232"/>
    <mergeCell ref="F231:F232"/>
    <mergeCell ref="K231:K232"/>
    <mergeCell ref="L231:L232"/>
    <mergeCell ref="A229:A230"/>
    <mergeCell ref="B229:B230"/>
    <mergeCell ref="F229:F230"/>
    <mergeCell ref="K229:K230"/>
    <mergeCell ref="L229:L230"/>
    <mergeCell ref="A227:A228"/>
    <mergeCell ref="B227:B228"/>
    <mergeCell ref="F227:F228"/>
    <mergeCell ref="K227:K228"/>
    <mergeCell ref="L227:L228"/>
    <mergeCell ref="A225:A226"/>
    <mergeCell ref="B225:B226"/>
    <mergeCell ref="F225:F226"/>
    <mergeCell ref="K225:K226"/>
    <mergeCell ref="L225:L226"/>
    <mergeCell ref="A223:A224"/>
    <mergeCell ref="B223:B224"/>
    <mergeCell ref="F223:F224"/>
    <mergeCell ref="K223:K224"/>
    <mergeCell ref="L223:L224"/>
    <mergeCell ref="A221:A222"/>
    <mergeCell ref="B221:B222"/>
    <mergeCell ref="F221:F222"/>
    <mergeCell ref="K221:K222"/>
    <mergeCell ref="L221:L222"/>
    <mergeCell ref="A219:A220"/>
    <mergeCell ref="B219:B220"/>
    <mergeCell ref="F219:F220"/>
    <mergeCell ref="K219:K220"/>
    <mergeCell ref="L219:L220"/>
    <mergeCell ref="A217:A218"/>
    <mergeCell ref="B217:B218"/>
    <mergeCell ref="F217:F218"/>
    <mergeCell ref="K217:K218"/>
    <mergeCell ref="L217:L218"/>
    <mergeCell ref="A215:A216"/>
    <mergeCell ref="B215:B216"/>
    <mergeCell ref="F215:F216"/>
    <mergeCell ref="K215:K216"/>
    <mergeCell ref="L215:L216"/>
    <mergeCell ref="A213:A214"/>
    <mergeCell ref="B213:B214"/>
    <mergeCell ref="F213:F214"/>
    <mergeCell ref="K213:K214"/>
    <mergeCell ref="L213:L214"/>
    <mergeCell ref="A211:A212"/>
    <mergeCell ref="B211:B212"/>
    <mergeCell ref="F211:F212"/>
    <mergeCell ref="K211:K212"/>
    <mergeCell ref="L211:L212"/>
    <mergeCell ref="A209:A210"/>
    <mergeCell ref="B209:B210"/>
    <mergeCell ref="F209:F210"/>
    <mergeCell ref="K209:K210"/>
    <mergeCell ref="L209:L210"/>
    <mergeCell ref="A207:A208"/>
    <mergeCell ref="B207:B208"/>
    <mergeCell ref="F207:F208"/>
    <mergeCell ref="K207:K208"/>
    <mergeCell ref="L207:L208"/>
    <mergeCell ref="A205:A206"/>
    <mergeCell ref="B205:B206"/>
    <mergeCell ref="F205:F206"/>
    <mergeCell ref="K205:K206"/>
    <mergeCell ref="L205:L206"/>
    <mergeCell ref="A203:A204"/>
    <mergeCell ref="B203:B204"/>
    <mergeCell ref="F203:F204"/>
    <mergeCell ref="K203:K204"/>
    <mergeCell ref="L203:L204"/>
    <mergeCell ref="A201:A202"/>
    <mergeCell ref="B201:B202"/>
    <mergeCell ref="F201:F202"/>
    <mergeCell ref="K201:K202"/>
    <mergeCell ref="L201:L202"/>
    <mergeCell ref="A199:A200"/>
    <mergeCell ref="B199:B200"/>
    <mergeCell ref="F199:F200"/>
    <mergeCell ref="K199:K200"/>
    <mergeCell ref="L199:L200"/>
    <mergeCell ref="A197:A198"/>
    <mergeCell ref="B197:B198"/>
    <mergeCell ref="F197:F198"/>
    <mergeCell ref="K197:K198"/>
    <mergeCell ref="L197:L198"/>
    <mergeCell ref="A195:A196"/>
    <mergeCell ref="B195:B196"/>
    <mergeCell ref="F195:F196"/>
    <mergeCell ref="K195:K196"/>
    <mergeCell ref="L195:L196"/>
    <mergeCell ref="A193:A194"/>
    <mergeCell ref="B193:B194"/>
    <mergeCell ref="F193:F194"/>
    <mergeCell ref="K193:K194"/>
    <mergeCell ref="L193:L194"/>
    <mergeCell ref="A191:A192"/>
    <mergeCell ref="B191:B192"/>
    <mergeCell ref="F191:F192"/>
    <mergeCell ref="K191:K192"/>
    <mergeCell ref="L191:L192"/>
    <mergeCell ref="A189:A190"/>
    <mergeCell ref="B189:B190"/>
    <mergeCell ref="F189:F190"/>
    <mergeCell ref="K189:K190"/>
    <mergeCell ref="L189:L190"/>
    <mergeCell ref="A187:A188"/>
    <mergeCell ref="B187:B188"/>
    <mergeCell ref="F187:F188"/>
    <mergeCell ref="K187:K188"/>
    <mergeCell ref="L187:L188"/>
    <mergeCell ref="A185:A186"/>
    <mergeCell ref="B185:B186"/>
    <mergeCell ref="F185:F186"/>
    <mergeCell ref="K185:K186"/>
    <mergeCell ref="L185:L186"/>
    <mergeCell ref="A183:A184"/>
    <mergeCell ref="B183:B184"/>
    <mergeCell ref="F183:F184"/>
    <mergeCell ref="K183:K184"/>
    <mergeCell ref="L183:L184"/>
    <mergeCell ref="A181:A182"/>
    <mergeCell ref="B181:B182"/>
    <mergeCell ref="F181:F182"/>
    <mergeCell ref="K181:K182"/>
    <mergeCell ref="L181:L182"/>
    <mergeCell ref="A179:A180"/>
    <mergeCell ref="B179:B180"/>
    <mergeCell ref="F179:F180"/>
    <mergeCell ref="K179:K180"/>
    <mergeCell ref="L179:L180"/>
    <mergeCell ref="A177:A178"/>
    <mergeCell ref="B177:B178"/>
    <mergeCell ref="F177:F178"/>
    <mergeCell ref="K177:K178"/>
    <mergeCell ref="L177:L178"/>
    <mergeCell ref="A175:A176"/>
    <mergeCell ref="B175:B176"/>
    <mergeCell ref="F175:F176"/>
    <mergeCell ref="K175:K176"/>
    <mergeCell ref="L175:L176"/>
    <mergeCell ref="A173:A174"/>
    <mergeCell ref="B173:B174"/>
    <mergeCell ref="F173:F174"/>
    <mergeCell ref="K173:K174"/>
    <mergeCell ref="L173:L174"/>
    <mergeCell ref="A171:A172"/>
    <mergeCell ref="B171:B172"/>
    <mergeCell ref="F171:F172"/>
    <mergeCell ref="K171:K172"/>
    <mergeCell ref="L171:L172"/>
    <mergeCell ref="A169:A170"/>
    <mergeCell ref="B169:B170"/>
    <mergeCell ref="F169:F170"/>
    <mergeCell ref="K169:K170"/>
    <mergeCell ref="L169:L170"/>
    <mergeCell ref="A167:A168"/>
    <mergeCell ref="B167:B168"/>
    <mergeCell ref="F167:F168"/>
    <mergeCell ref="K167:K168"/>
    <mergeCell ref="L167:L168"/>
    <mergeCell ref="A165:A166"/>
    <mergeCell ref="B165:B166"/>
    <mergeCell ref="F165:F166"/>
    <mergeCell ref="K165:K166"/>
    <mergeCell ref="L165:L166"/>
    <mergeCell ref="A163:A164"/>
    <mergeCell ref="B163:B164"/>
    <mergeCell ref="F163:F164"/>
    <mergeCell ref="K163:K164"/>
    <mergeCell ref="L163:L164"/>
    <mergeCell ref="A161:A162"/>
    <mergeCell ref="B161:B162"/>
    <mergeCell ref="F161:F162"/>
    <mergeCell ref="K161:K162"/>
    <mergeCell ref="L161:L162"/>
    <mergeCell ref="A159:A160"/>
    <mergeCell ref="B159:B160"/>
    <mergeCell ref="F159:F160"/>
    <mergeCell ref="K159:K160"/>
    <mergeCell ref="L159:L160"/>
    <mergeCell ref="A157:A158"/>
    <mergeCell ref="B157:B158"/>
    <mergeCell ref="F157:F158"/>
    <mergeCell ref="K157:K158"/>
    <mergeCell ref="L157:L158"/>
    <mergeCell ref="A155:A156"/>
    <mergeCell ref="B155:B156"/>
    <mergeCell ref="F155:F156"/>
    <mergeCell ref="K155:K156"/>
    <mergeCell ref="L155:L156"/>
    <mergeCell ref="A153:A154"/>
    <mergeCell ref="B153:B154"/>
    <mergeCell ref="F153:F154"/>
    <mergeCell ref="K153:K154"/>
    <mergeCell ref="L153:L154"/>
    <mergeCell ref="A151:A152"/>
    <mergeCell ref="B151:B152"/>
    <mergeCell ref="F151:F152"/>
    <mergeCell ref="K151:K152"/>
    <mergeCell ref="L151:L152"/>
    <mergeCell ref="A149:A150"/>
    <mergeCell ref="B149:B150"/>
    <mergeCell ref="F149:F150"/>
    <mergeCell ref="K149:K150"/>
    <mergeCell ref="L149:L150"/>
    <mergeCell ref="A147:A148"/>
    <mergeCell ref="B147:B148"/>
    <mergeCell ref="F147:F148"/>
    <mergeCell ref="K147:K148"/>
    <mergeCell ref="L147:L148"/>
    <mergeCell ref="A145:A146"/>
    <mergeCell ref="B145:B146"/>
    <mergeCell ref="F145:F146"/>
    <mergeCell ref="K145:K146"/>
    <mergeCell ref="L145:L146"/>
    <mergeCell ref="A143:A144"/>
    <mergeCell ref="B143:B144"/>
    <mergeCell ref="F143:F144"/>
    <mergeCell ref="K143:K144"/>
    <mergeCell ref="L143:L144"/>
    <mergeCell ref="A141:A142"/>
    <mergeCell ref="B141:B142"/>
    <mergeCell ref="F141:F142"/>
    <mergeCell ref="K141:K142"/>
    <mergeCell ref="L141:L142"/>
    <mergeCell ref="A139:A140"/>
    <mergeCell ref="B139:B140"/>
    <mergeCell ref="F139:F140"/>
    <mergeCell ref="K139:K140"/>
    <mergeCell ref="L139:L140"/>
    <mergeCell ref="A137:A138"/>
    <mergeCell ref="B137:B138"/>
    <mergeCell ref="F137:F138"/>
    <mergeCell ref="K137:K138"/>
    <mergeCell ref="L137:L138"/>
    <mergeCell ref="A135:A136"/>
    <mergeCell ref="B135:B136"/>
    <mergeCell ref="F135:F136"/>
    <mergeCell ref="K135:K136"/>
    <mergeCell ref="L135:L136"/>
    <mergeCell ref="A133:A134"/>
    <mergeCell ref="B133:B134"/>
    <mergeCell ref="F133:F134"/>
    <mergeCell ref="K133:K134"/>
    <mergeCell ref="L133:L134"/>
    <mergeCell ref="A131:A132"/>
    <mergeCell ref="B131:B132"/>
    <mergeCell ref="F131:F132"/>
    <mergeCell ref="K131:K132"/>
    <mergeCell ref="L131:L132"/>
    <mergeCell ref="A129:A130"/>
    <mergeCell ref="B129:B130"/>
    <mergeCell ref="F129:F130"/>
    <mergeCell ref="L129:L130"/>
    <mergeCell ref="K129:K130"/>
    <mergeCell ref="A127:A128"/>
    <mergeCell ref="K127:K128"/>
    <mergeCell ref="L127:L128"/>
    <mergeCell ref="B127:B128"/>
    <mergeCell ref="F127:F128"/>
    <mergeCell ref="A125:A126"/>
    <mergeCell ref="B125:B126"/>
    <mergeCell ref="F125:F126"/>
    <mergeCell ref="K125:K126"/>
    <mergeCell ref="L125:L126"/>
    <mergeCell ref="A123:A124"/>
    <mergeCell ref="B123:B124"/>
    <mergeCell ref="F123:F124"/>
    <mergeCell ref="K123:K124"/>
    <mergeCell ref="L123:L124"/>
    <mergeCell ref="A121:A122"/>
    <mergeCell ref="B121:B122"/>
    <mergeCell ref="F121:F122"/>
    <mergeCell ref="K121:K122"/>
    <mergeCell ref="L121:L122"/>
    <mergeCell ref="A119:A120"/>
    <mergeCell ref="B119:B120"/>
    <mergeCell ref="F119:F120"/>
    <mergeCell ref="K119:K120"/>
    <mergeCell ref="L119:L120"/>
    <mergeCell ref="A117:A118"/>
    <mergeCell ref="B117:B118"/>
    <mergeCell ref="F117:F118"/>
    <mergeCell ref="K117:K118"/>
    <mergeCell ref="L117:L118"/>
    <mergeCell ref="A115:A116"/>
    <mergeCell ref="B115:B116"/>
    <mergeCell ref="F115:F116"/>
    <mergeCell ref="K115:K116"/>
    <mergeCell ref="L115:L116"/>
    <mergeCell ref="A113:A114"/>
    <mergeCell ref="B113:B114"/>
    <mergeCell ref="F113:F114"/>
    <mergeCell ref="L113:L114"/>
    <mergeCell ref="K113:K114"/>
    <mergeCell ref="A111:A112"/>
    <mergeCell ref="B111:B112"/>
    <mergeCell ref="F111:F112"/>
    <mergeCell ref="K111:K112"/>
    <mergeCell ref="L111:L112"/>
    <mergeCell ref="A109:A110"/>
    <mergeCell ref="B109:B110"/>
    <mergeCell ref="F109:F110"/>
    <mergeCell ref="K109:K110"/>
    <mergeCell ref="L109:L110"/>
    <mergeCell ref="A107:A108"/>
    <mergeCell ref="B107:B108"/>
    <mergeCell ref="F107:F108"/>
    <mergeCell ref="K107:K108"/>
    <mergeCell ref="L107:L108"/>
    <mergeCell ref="A105:A106"/>
    <mergeCell ref="B105:B106"/>
    <mergeCell ref="F105:F106"/>
    <mergeCell ref="K105:K106"/>
    <mergeCell ref="L105:L106"/>
    <mergeCell ref="A103:A104"/>
    <mergeCell ref="B103:B104"/>
    <mergeCell ref="F103:F104"/>
    <mergeCell ref="K103:K104"/>
    <mergeCell ref="L103:L104"/>
    <mergeCell ref="A101:A102"/>
    <mergeCell ref="B101:B102"/>
    <mergeCell ref="F101:F102"/>
    <mergeCell ref="K101:K102"/>
    <mergeCell ref="L101:L102"/>
    <mergeCell ref="A99:A100"/>
    <mergeCell ref="B99:B100"/>
    <mergeCell ref="F99:F100"/>
    <mergeCell ref="K99:K100"/>
    <mergeCell ref="L99:L100"/>
    <mergeCell ref="A97:A98"/>
    <mergeCell ref="B97:B98"/>
    <mergeCell ref="F97:F98"/>
    <mergeCell ref="K97:K98"/>
    <mergeCell ref="L97:L98"/>
    <mergeCell ref="A95:A96"/>
    <mergeCell ref="B95:B96"/>
    <mergeCell ref="F95:F96"/>
    <mergeCell ref="K95:K96"/>
    <mergeCell ref="L95:L96"/>
    <mergeCell ref="A93:A94"/>
    <mergeCell ref="B93:B94"/>
    <mergeCell ref="F93:F94"/>
    <mergeCell ref="K93:K94"/>
    <mergeCell ref="L93:L94"/>
    <mergeCell ref="A91:A92"/>
    <mergeCell ref="B91:B92"/>
    <mergeCell ref="F91:F92"/>
    <mergeCell ref="K91:K92"/>
    <mergeCell ref="L91:L92"/>
    <mergeCell ref="A89:A90"/>
    <mergeCell ref="B89:B90"/>
    <mergeCell ref="F89:F90"/>
    <mergeCell ref="K89:K90"/>
    <mergeCell ref="L89:L90"/>
    <mergeCell ref="A87:A88"/>
    <mergeCell ref="B87:B88"/>
    <mergeCell ref="F87:F88"/>
    <mergeCell ref="K87:K88"/>
    <mergeCell ref="L87:L88"/>
    <mergeCell ref="A85:A86"/>
    <mergeCell ref="B85:B86"/>
    <mergeCell ref="F85:F86"/>
    <mergeCell ref="K85:K86"/>
    <mergeCell ref="L85:L86"/>
    <mergeCell ref="A83:A84"/>
    <mergeCell ref="B83:B84"/>
    <mergeCell ref="F83:F84"/>
    <mergeCell ref="K83:K84"/>
    <mergeCell ref="L83:L84"/>
    <mergeCell ref="A81:A82"/>
    <mergeCell ref="B81:B82"/>
    <mergeCell ref="F81:F82"/>
    <mergeCell ref="K81:K82"/>
    <mergeCell ref="L81:L82"/>
    <mergeCell ref="A79:A80"/>
    <mergeCell ref="B79:B80"/>
    <mergeCell ref="F79:F80"/>
    <mergeCell ref="K79:K80"/>
    <mergeCell ref="L79:L80"/>
    <mergeCell ref="A77:A78"/>
    <mergeCell ref="B77:B78"/>
    <mergeCell ref="F77:F78"/>
    <mergeCell ref="K77:K78"/>
    <mergeCell ref="L77:L78"/>
    <mergeCell ref="A75:A76"/>
    <mergeCell ref="B75:B76"/>
    <mergeCell ref="F75:F76"/>
    <mergeCell ref="K75:K76"/>
    <mergeCell ref="L75:L76"/>
    <mergeCell ref="A73:A74"/>
    <mergeCell ref="B73:B74"/>
    <mergeCell ref="F73:F74"/>
    <mergeCell ref="K73:K74"/>
    <mergeCell ref="L73:L74"/>
    <mergeCell ref="A71:A72"/>
    <mergeCell ref="B71:B72"/>
    <mergeCell ref="F71:F72"/>
    <mergeCell ref="K71:K72"/>
    <mergeCell ref="L71:L72"/>
    <mergeCell ref="A69:A70"/>
    <mergeCell ref="B69:B70"/>
    <mergeCell ref="F69:F70"/>
    <mergeCell ref="K69:K70"/>
    <mergeCell ref="L69:L70"/>
    <mergeCell ref="A67:A68"/>
    <mergeCell ref="B67:B68"/>
    <mergeCell ref="F67:F68"/>
    <mergeCell ref="K67:K68"/>
    <mergeCell ref="L67:L68"/>
    <mergeCell ref="B65:B66"/>
    <mergeCell ref="A65:A66"/>
    <mergeCell ref="F65:F66"/>
    <mergeCell ref="K65:K66"/>
    <mergeCell ref="L65:L66"/>
    <mergeCell ref="A63:A64"/>
    <mergeCell ref="B63:B64"/>
    <mergeCell ref="F63:F64"/>
    <mergeCell ref="K63:K64"/>
    <mergeCell ref="L63:L64"/>
    <mergeCell ref="A61:A62"/>
    <mergeCell ref="B61:B62"/>
    <mergeCell ref="F61:F62"/>
    <mergeCell ref="K61:K62"/>
    <mergeCell ref="L61:L62"/>
    <mergeCell ref="A59:A60"/>
    <mergeCell ref="B59:B60"/>
    <mergeCell ref="F59:F60"/>
    <mergeCell ref="K59:K60"/>
    <mergeCell ref="L59:L60"/>
    <mergeCell ref="A57:A58"/>
    <mergeCell ref="B57:B58"/>
    <mergeCell ref="F57:F58"/>
    <mergeCell ref="K57:K58"/>
    <mergeCell ref="L57:L58"/>
    <mergeCell ref="A55:A56"/>
    <mergeCell ref="B55:B56"/>
    <mergeCell ref="F55:F56"/>
    <mergeCell ref="K55:K56"/>
    <mergeCell ref="L55:L56"/>
    <mergeCell ref="A53:A54"/>
    <mergeCell ref="B53:B54"/>
    <mergeCell ref="F53:F54"/>
    <mergeCell ref="K53:K54"/>
    <mergeCell ref="L53:L54"/>
    <mergeCell ref="A51:A52"/>
    <mergeCell ref="B51:B52"/>
    <mergeCell ref="F51:F52"/>
    <mergeCell ref="K51:K52"/>
    <mergeCell ref="L51:L52"/>
    <mergeCell ref="A49:A50"/>
    <mergeCell ref="B49:B50"/>
    <mergeCell ref="F49:F50"/>
    <mergeCell ref="K49:K50"/>
    <mergeCell ref="L49:L50"/>
    <mergeCell ref="A47:A48"/>
    <mergeCell ref="B47:B48"/>
    <mergeCell ref="F47:F48"/>
    <mergeCell ref="K47:K48"/>
    <mergeCell ref="L47:L48"/>
    <mergeCell ref="A45:A46"/>
    <mergeCell ref="B45:B46"/>
    <mergeCell ref="F45:F46"/>
    <mergeCell ref="K45:K46"/>
    <mergeCell ref="L45:L46"/>
    <mergeCell ref="A43:A44"/>
    <mergeCell ref="B43:B44"/>
    <mergeCell ref="F43:F44"/>
    <mergeCell ref="K43:K44"/>
    <mergeCell ref="L43:L44"/>
    <mergeCell ref="A41:A42"/>
    <mergeCell ref="B41:B42"/>
    <mergeCell ref="F41:F42"/>
    <mergeCell ref="K41:K42"/>
    <mergeCell ref="L41:L42"/>
    <mergeCell ref="A39:A40"/>
    <mergeCell ref="B39:B40"/>
    <mergeCell ref="F39:F40"/>
    <mergeCell ref="K39:K40"/>
    <mergeCell ref="L39:L40"/>
    <mergeCell ref="A37:A38"/>
    <mergeCell ref="B37:B38"/>
    <mergeCell ref="F37:F38"/>
    <mergeCell ref="K37:K38"/>
    <mergeCell ref="L37:L38"/>
    <mergeCell ref="A35:A36"/>
    <mergeCell ref="B35:B36"/>
    <mergeCell ref="F35:F36"/>
    <mergeCell ref="K35:K36"/>
    <mergeCell ref="L35:L36"/>
    <mergeCell ref="F33:F34"/>
    <mergeCell ref="K33:K34"/>
    <mergeCell ref="L33:L34"/>
    <mergeCell ref="A31:A32"/>
    <mergeCell ref="B31:B32"/>
    <mergeCell ref="F31:F32"/>
    <mergeCell ref="K31:K32"/>
    <mergeCell ref="L31:L32"/>
    <mergeCell ref="B33:B34"/>
    <mergeCell ref="A2:L2"/>
    <mergeCell ref="A29:A30"/>
    <mergeCell ref="B29:B30"/>
    <mergeCell ref="F29:F30"/>
    <mergeCell ref="K29:K30"/>
    <mergeCell ref="L29:L30"/>
    <mergeCell ref="A27:A28"/>
    <mergeCell ref="B27:B28"/>
    <mergeCell ref="F27:F28"/>
    <mergeCell ref="K27:K28"/>
    <mergeCell ref="L27:L28"/>
    <mergeCell ref="A25:A26"/>
    <mergeCell ref="B25:B26"/>
    <mergeCell ref="F25:F26"/>
    <mergeCell ref="K25:K26"/>
    <mergeCell ref="L25:L26"/>
    <mergeCell ref="A23:A24"/>
    <mergeCell ref="B23:B24"/>
    <mergeCell ref="F23:F24"/>
    <mergeCell ref="K23:K24"/>
    <mergeCell ref="L23:L24"/>
    <mergeCell ref="E475:L475"/>
    <mergeCell ref="A9:L9"/>
    <mergeCell ref="B15:L15"/>
    <mergeCell ref="B3:L3"/>
    <mergeCell ref="B4:L4"/>
    <mergeCell ref="A11:L11"/>
    <mergeCell ref="A5:L5"/>
    <mergeCell ref="A6:L6"/>
    <mergeCell ref="A7:L7"/>
    <mergeCell ref="A8:L8"/>
    <mergeCell ref="A10:L10"/>
    <mergeCell ref="B16:L16"/>
    <mergeCell ref="B418:L418"/>
    <mergeCell ref="B419:L419"/>
    <mergeCell ref="B446:L446"/>
    <mergeCell ref="B462:L462"/>
    <mergeCell ref="A21:A22"/>
    <mergeCell ref="B21:B22"/>
    <mergeCell ref="F21:F22"/>
    <mergeCell ref="K21:K22"/>
    <mergeCell ref="L21:L22"/>
    <mergeCell ref="B19:B20"/>
    <mergeCell ref="A19:A20"/>
    <mergeCell ref="F19:F20"/>
    <mergeCell ref="K19:K20"/>
    <mergeCell ref="L19:L20"/>
    <mergeCell ref="A17:A18"/>
    <mergeCell ref="B17:B18"/>
    <mergeCell ref="F17:F18"/>
    <mergeCell ref="K17:K18"/>
    <mergeCell ref="L17:L18"/>
    <mergeCell ref="A33:A34"/>
    <mergeCell ref="B469:K469"/>
    <mergeCell ref="B470:K470"/>
    <mergeCell ref="B471:K471"/>
    <mergeCell ref="B477:D477"/>
    <mergeCell ref="E477:L477"/>
    <mergeCell ref="B478:D478"/>
    <mergeCell ref="B481:D481"/>
    <mergeCell ref="E481:L481"/>
    <mergeCell ref="B482:D482"/>
    <mergeCell ref="E482:L482"/>
    <mergeCell ref="E478:L478"/>
    <mergeCell ref="B479:D479"/>
    <mergeCell ref="E479:L479"/>
    <mergeCell ref="B480:D480"/>
    <mergeCell ref="E480:L480"/>
    <mergeCell ref="A12:L12"/>
    <mergeCell ref="A472:A474"/>
    <mergeCell ref="B472:L472"/>
    <mergeCell ref="B474:D474"/>
    <mergeCell ref="E474:L474"/>
    <mergeCell ref="B473:L473"/>
    <mergeCell ref="A420:A421"/>
    <mergeCell ref="B420:B421"/>
    <mergeCell ref="F420:F421"/>
    <mergeCell ref="K420:K421"/>
    <mergeCell ref="L420:L421"/>
    <mergeCell ref="A422:A423"/>
    <mergeCell ref="B422:B423"/>
    <mergeCell ref="F422:F423"/>
    <mergeCell ref="B476:D476"/>
    <mergeCell ref="E476:L476"/>
    <mergeCell ref="B475:D475"/>
  </mergeCells>
  <phoneticPr fontId="15" type="noConversion"/>
  <pageMargins left="0.25" right="0.25" top="0.75" bottom="0.75" header="0.3" footer="0.3"/>
  <pageSetup paperSize="9" scale="52" fitToHeight="0" orientation="landscape" r:id="rId1"/>
  <rowBreaks count="1" manualBreakCount="1">
    <brk id="20" max="1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TS</vt:lpstr>
      <vt:lpstr>TS!Print_Area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2026-03-10T15:35:17Z</dcterms:modified>
</cp:coreProperties>
</file>