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vst1-my.sharepoint.com/personal/dsosunov_miestogijos_lt/Documents/Desktop/"/>
    </mc:Choice>
  </mc:AlternateContent>
  <xr:revisionPtr revIDLastSave="494" documentId="8_{198A8ECE-CA9D-48CB-9727-F2F8AF0BA8F3}" xr6:coauthVersionLast="47" xr6:coauthVersionMax="47" xr10:uidLastSave="{89B25D8B-5915-429F-A527-C8CCFC53DD4B}"/>
  <bookViews>
    <workbookView xWindow="0" yWindow="0" windowWidth="20052" windowHeight="12240" xr2:uid="{816C1938-7830-47EE-8164-03A7E21ABD05}"/>
  </bookViews>
  <sheets>
    <sheet name="SUTARTIES FIKSUOTOS KAINOS IŠSK" sheetId="2" r:id="rId1"/>
  </sheets>
  <definedNames>
    <definedName name="_xlnm._FilterDatabase" localSheetId="0" hidden="1">'SUTARTIES FIKSUOTOS KAINOS IŠSK'!$B$6:$H$42</definedName>
    <definedName name="_xlnm.Print_Area" localSheetId="0">'SUTARTIES FIKSUOTOS KAINOS IŠSK'!$B$1:$H$54</definedName>
    <definedName name="_xlnm.Print_Titles" localSheetId="0">'SUTARTIES FIKSUOTOS KAINOS IŠSK'!$6:$8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2" l="1"/>
  <c r="F21" i="2"/>
  <c r="F13" i="2"/>
  <c r="F11" i="2"/>
  <c r="F9" i="2"/>
  <c r="F42" i="2" l="1"/>
  <c r="H12" i="2" s="1"/>
  <c r="H30" i="2" l="1"/>
  <c r="H11" i="2"/>
  <c r="H29" i="2"/>
  <c r="H25" i="2"/>
  <c r="H31" i="2"/>
  <c r="H32" i="2"/>
  <c r="H19" i="2"/>
  <c r="H33" i="2"/>
  <c r="I35" i="2"/>
  <c r="I13" i="2"/>
  <c r="I21" i="2"/>
  <c r="I9" i="2" l="1"/>
  <c r="I42" i="2" s="1"/>
  <c r="H13" i="2" l="1"/>
  <c r="H22" i="2" l="1"/>
  <c r="H18" i="2"/>
  <c r="H16" i="2"/>
  <c r="H37" i="2"/>
  <c r="H41" i="2"/>
  <c r="H24" i="2"/>
  <c r="H28" i="2"/>
  <c r="H27" i="2"/>
  <c r="H15" i="2"/>
  <c r="H40" i="2"/>
  <c r="H23" i="2"/>
  <c r="H26" i="2"/>
  <c r="H39" i="2"/>
  <c r="H38" i="2"/>
  <c r="H14" i="2"/>
  <c r="H20" i="2"/>
  <c r="H21" i="2"/>
  <c r="H17" i="2"/>
  <c r="H9" i="2"/>
  <c r="H34" i="2"/>
  <c r="H10" i="2"/>
  <c r="H35" i="2"/>
  <c r="H42" i="2" l="1"/>
  <c r="H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Sigita PONELIENĖ</author>
  </authors>
  <commentList>
    <comment ref="F42" authorId="0" shapeId="0" xr:uid="{9EE20E64-A0E3-4CB9-AAC8-61F7CE7DF09F}">
      <text>
        <r>
          <rPr>
            <b/>
            <sz val="9"/>
            <color indexed="81"/>
            <rFont val="Tahoma"/>
            <family val="2"/>
          </rPr>
          <t>Bendra Pasiūlymo vertė</t>
        </r>
        <r>
          <rPr>
            <sz val="9"/>
            <color indexed="81"/>
            <rFont val="Tahoma"/>
            <family val="2"/>
          </rPr>
          <t xml:space="preserve">
</t>
        </r>
      </text>
    </comment>
    <comment ref="H42" authorId="0" shapeId="0" xr:uid="{0F349411-60CD-498C-8A4E-57A82FBA1DEA}">
      <text>
        <r>
          <rPr>
            <b/>
            <sz val="9"/>
            <color indexed="81"/>
            <rFont val="Tahoma"/>
            <family val="2"/>
          </rPr>
          <t>Bendra procentinė išraiška turi būti lygi 100 procentų</t>
        </r>
        <r>
          <rPr>
            <sz val="9"/>
            <color indexed="81"/>
            <rFont val="Tahoma"/>
            <family val="2"/>
          </rPr>
          <t xml:space="preserve">
</t>
        </r>
      </text>
    </comment>
  </commentList>
</comments>
</file>

<file path=xl/sharedStrings.xml><?xml version="1.0" encoding="utf-8"?>
<sst xmlns="http://schemas.openxmlformats.org/spreadsheetml/2006/main" count="146" uniqueCount="104">
  <si>
    <t>SUTARTIES FIKSUOTOS KAINOS IŠSKAIDYMAS</t>
  </si>
  <si>
    <t>Eil. Nr.</t>
  </si>
  <si>
    <t>Darbų grupės pavadinimas</t>
  </si>
  <si>
    <t>Mato vnt.</t>
  </si>
  <si>
    <t>Kiekis</t>
  </si>
  <si>
    <t>Darbų grupės kaina, Eur be PVM</t>
  </si>
  <si>
    <t>Pasiūlymo procentas nuo bendros pasiūlymo vertės, %</t>
  </si>
  <si>
    <t>% MIN</t>
  </si>
  <si>
    <t>Kompl.</t>
  </si>
  <si>
    <t>0,1-0,3%</t>
  </si>
  <si>
    <t>1.1</t>
  </si>
  <si>
    <t>Projekto vykdymo priežiūra</t>
  </si>
  <si>
    <t>Technologinė įranga</t>
  </si>
  <si>
    <t>2.1</t>
  </si>
  <si>
    <t>Šilumos siurblys (-iai)</t>
  </si>
  <si>
    <t>Cirkuliaciniai siurbliai su priklausiniais</t>
  </si>
  <si>
    <t>3-5%</t>
  </si>
  <si>
    <t>Akumuliacinė talpa su priklausiniais</t>
  </si>
  <si>
    <t>Termofikaciniai vamzdynai, sklendės ir kita</t>
  </si>
  <si>
    <t>1-4%</t>
  </si>
  <si>
    <t>Elektrotechnikos įranga</t>
  </si>
  <si>
    <t>kompl.</t>
  </si>
  <si>
    <t>Pagamintos šilumos, suvartotos elektros apskaitos prietaisai</t>
  </si>
  <si>
    <t>Kita neišvardinta įranga</t>
  </si>
  <si>
    <t>0,5-2%</t>
  </si>
  <si>
    <t>Statybos ir montavimo darbai ir medžiagos</t>
  </si>
  <si>
    <t>3.1</t>
  </si>
  <si>
    <t>Statybvietės paruošimas, aptvėrimas, informacinio stendo montavimas ir pasiruošimas statybos darbams</t>
  </si>
  <si>
    <t>0,1-0,2%</t>
  </si>
  <si>
    <t>3.2</t>
  </si>
  <si>
    <t>Žemės darbai (planiravimas, grunto išvežimas ir kt.)</t>
  </si>
  <si>
    <t>0,2-1%</t>
  </si>
  <si>
    <t>3.3</t>
  </si>
  <si>
    <t>Bendrastatybiniai darbai (katilinės pastatas, teritorijos dangos, privažiavimo kelias)</t>
  </si>
  <si>
    <t>3-6,5%</t>
  </si>
  <si>
    <t>3.4</t>
  </si>
  <si>
    <t>Akumuliacinės talpos pamato įrengimas</t>
  </si>
  <si>
    <t>1-2%</t>
  </si>
  <si>
    <t>3.5</t>
  </si>
  <si>
    <t>Akumuliacinės talpos izoliavimo darbai</t>
  </si>
  <si>
    <t>3-4%</t>
  </si>
  <si>
    <t>3.6</t>
  </si>
  <si>
    <t>Vamzdynų izoliavimo darbai</t>
  </si>
  <si>
    <t>2-3%</t>
  </si>
  <si>
    <t>3.7</t>
  </si>
  <si>
    <t>Akumuliacinės talpos montavimo darbai</t>
  </si>
  <si>
    <t>Vidaus ir lauko vandentiekio ir nuotekų įrengimas</t>
  </si>
  <si>
    <t>Šildymo vėdinimo įrangos montavimo darbai</t>
  </si>
  <si>
    <t>0,5-1%</t>
  </si>
  <si>
    <t>Elektrotechnikos (elektros tiekimas, įžeminimas, žaibosauga, apšvietimas) darbai</t>
  </si>
  <si>
    <t>1-3%</t>
  </si>
  <si>
    <t>Silpnų srovių darbai (automatika, elektroniniai ryšiai, perimetro apsauga, įeigos kontrolė, gaisro signalizacija, vaizdo stebėjimas ir kt.)</t>
  </si>
  <si>
    <t>Procesų valdymo ir automatikos technologijos valdymui montavimo darbai ir signalų integracija su Užsakovo montojamomis sistemomis</t>
  </si>
  <si>
    <t>Kiti neišvardinti darbai</t>
  </si>
  <si>
    <t>Paleidimas-derinimas, personalo mokymai, statybos užbaigimas</t>
  </si>
  <si>
    <t>2,9-7%</t>
  </si>
  <si>
    <t>4.1</t>
  </si>
  <si>
    <t>Techologinių ir aptarnaujančių sistemų šaltieji bandymai</t>
  </si>
  <si>
    <t>4.2</t>
  </si>
  <si>
    <t>Techologinių ir aptarnaujančių sistemų karštieji bandymai</t>
  </si>
  <si>
    <t>0,1-0,5%</t>
  </si>
  <si>
    <t>4.3</t>
  </si>
  <si>
    <t>Operatyvinio personalo teoriniai ir praktiniai mokymai</t>
  </si>
  <si>
    <t>0,2-0,5%</t>
  </si>
  <si>
    <t>4.4</t>
  </si>
  <si>
    <t>Techninė ir statybų užbaigimo dokumentacija "Taip pastatyta" versija</t>
  </si>
  <si>
    <t>4.5</t>
  </si>
  <si>
    <t>Pažymos, licencijos ir statybos užbaigimo aktas*</t>
  </si>
  <si>
    <t>4.6</t>
  </si>
  <si>
    <t>Galutinis perdavimo aktas</t>
  </si>
  <si>
    <t>1,5-2,8%</t>
  </si>
  <si>
    <t>VISO:</t>
  </si>
  <si>
    <t>-</t>
  </si>
  <si>
    <t>PASTABOS:</t>
  </si>
  <si>
    <t>* Rinkliavą už Statybos užbaigimo akto išdavimą moka Užsakovas.</t>
  </si>
  <si>
    <t>1. Kainos pasiūlyme nurodomos, paliekant du skaitmenis po kablelio.</t>
  </si>
  <si>
    <t>2. Bendra statybos darbų / paslaugų bei įrangos kaina turi atititikti pateiktų jos sudėtinių dalių sumą. Bendra visų darbų vertė turi būti lygi 100 procentų.</t>
  </si>
  <si>
    <t>7-9,5%</t>
  </si>
  <si>
    <t>4.7</t>
  </si>
  <si>
    <t>4.8</t>
  </si>
  <si>
    <t>4.9</t>
  </si>
  <si>
    <t>4.10</t>
  </si>
  <si>
    <t>4.11</t>
  </si>
  <si>
    <t>4.12</t>
  </si>
  <si>
    <t>4.13</t>
  </si>
  <si>
    <t>5.1</t>
  </si>
  <si>
    <t>5.2</t>
  </si>
  <si>
    <t>5.3</t>
  </si>
  <si>
    <t>5.4</t>
  </si>
  <si>
    <t>5.5</t>
  </si>
  <si>
    <t>5.6</t>
  </si>
  <si>
    <t>0,5-1,5%</t>
  </si>
  <si>
    <t>20-30%</t>
  </si>
  <si>
    <t>4-7%</t>
  </si>
  <si>
    <t>39-54,5%</t>
  </si>
  <si>
    <t>Projekto vykdymo priežūra</t>
  </si>
  <si>
    <t>Projektavimas</t>
  </si>
  <si>
    <t>2-4%</t>
  </si>
  <si>
    <t>18,8-36,7%</t>
  </si>
  <si>
    <r>
      <t>4. Rekomenduojame atskirų darbų, paslaugų</t>
    </r>
    <r>
      <rPr>
        <sz val="11"/>
        <color theme="1"/>
        <rFont val="Calibri"/>
        <family val="2"/>
        <scheme val="minor"/>
      </rPr>
      <t xml:space="preserve"> ir/ar įrangos vertes (5 stulpelyje) išlaikyti Sąmatos 6 stulpelyje nurodytų atskirų darbų, paslaugų ir/ar įrangos grupių rėžiuose, t.y. tarp minimalios procentinės ribos ir maksimalios procentinės ribos. Tiekėjas 6 stulpelio nepildo.</t>
    </r>
  </si>
  <si>
    <r>
      <t xml:space="preserve">Projekto pavadinimas: </t>
    </r>
    <r>
      <rPr>
        <sz val="11"/>
        <rFont val="Calibri"/>
        <family val="2"/>
        <scheme val="minor"/>
      </rPr>
      <t>Akumuliacinės talpos ir šilumos siurblių įrengimas Salininkų katilinėje, adresu Gamyklos g. 10, Vilnius</t>
    </r>
  </si>
  <si>
    <t>Rekomenduojami darbų kainos rėžiai procentais nuo bendros pasiūlymo vertės, %</t>
  </si>
  <si>
    <t>Pasiūlymo 2 priedas</t>
  </si>
  <si>
    <t>3. Rangovas turi įvertinti bei atlikti TDP ir/ar TS ir/ar Sutartyje nenurodytus darbus, kurie yra būtini tam, kad visus Darbus būtų galima užbaigti ir tinkamai naudoti pagal paskirtį (t. y. Sutartyje ir teisės aktuose nustatyta tvarka), ir kuriuos Rangovas objektyviai turėjo ir galėjo numatyti iki Sutarties sudarymo, susipažinęs su visais Sutarties dokumentais, statybviete (tiek dokumentaliai, tiek fiziškai), teisės aktų reikalavimais ir situacija rinkoje. Rangovas turi atlikti visus darbus, kad būtų pasiekti nustatyti techniniai reikalavimai ir funkcinės savybės, nepriklausomai nuo to, ar tokie darbai yra aprašyti Užsakovo pateiktuose dokumentuose, ar 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</si>
</sst>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11" x14ac:knownFonts="1">
    <font>
      <sz val="11"/>
      <color theme="1"/>
      <name val="Calibri"/>
      <family val="2"/>
      <scheme val="minor"/>
    </font>
    <font>
      <b/>
      <sz val="11"/>
      <color theme="1"/>
      <name val="Calibri"/>
      <family val="2"/>
      <scheme val="minor"/>
    </font>
    <font>
      <sz val="10"/>
      <name val="Arial"/>
      <family val="2"/>
      <charset val="186"/>
    </font>
    <font>
      <b/>
      <sz val="11"/>
      <name val="Calibri"/>
      <family val="2"/>
      <scheme val="minor"/>
    </font>
    <font>
      <sz val="8"/>
      <name val="Calibri"/>
      <family val="2"/>
      <scheme val="minor"/>
    </font>
    <font>
      <sz val="9"/>
      <color indexed="81"/>
      <name val="Tahoma"/>
      <family val="2"/>
    </font>
    <font>
      <b/>
      <sz val="9"/>
      <color indexed="81"/>
      <name val="Tahoma"/>
      <family val="2"/>
    </font>
    <font>
      <sz val="11"/>
      <color rgb="FFFF0000"/>
      <name val="Calibri"/>
      <family val="2"/>
      <scheme val="minor"/>
    </font>
    <font>
      <sz val="11"/>
      <name val="Calibri"/>
      <family val="2"/>
      <scheme val="minor"/>
    </font>
    <font>
      <sz val="11"/>
      <color theme="1"/>
      <name val="Calibri"/>
      <family val="2"/>
      <scheme val="minor"/>
    </font>
    <font>
      <b/>
      <sz val="11"/>
      <color rgb="FFFF0000"/>
      <name val="Calibri"/>
      <family val="2"/>
      <charset val="186"/>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3">
    <xf numFmtId="0" fontId="0" fillId="0" borderId="0"/>
    <xf numFmtId="0" fontId="2" fillId="0" borderId="0"/>
    <xf numFmtId="164" fontId="9" fillId="0" borderId="0" applyFont="0" applyFill="0" applyBorder="0" applyAlignment="0" applyProtection="0"/>
  </cellStyleXfs>
  <cellXfs count="56">
    <xf numFmtId="0" fontId="0" fillId="0" borderId="0" xfId="0"/>
    <xf numFmtId="0" fontId="1" fillId="0" borderId="0" xfId="0" applyFont="1"/>
    <xf numFmtId="10" fontId="1" fillId="0" borderId="0" xfId="0" applyNumberFormat="1" applyFont="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10" fontId="0" fillId="0" borderId="0" xfId="0" applyNumberFormat="1"/>
    <xf numFmtId="49" fontId="0" fillId="0" borderId="0" xfId="0" applyNumberFormat="1" applyAlignment="1">
      <alignment horizontal="center" vertical="center"/>
    </xf>
    <xf numFmtId="0" fontId="3" fillId="4" borderId="1" xfId="0" applyFont="1" applyFill="1" applyBorder="1" applyAlignment="1">
      <alignment horizontal="center" vertical="center"/>
    </xf>
    <xf numFmtId="2" fontId="3" fillId="4" borderId="1" xfId="0" applyNumberFormat="1"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1" fillId="0" borderId="0" xfId="0" applyFont="1" applyAlignment="1">
      <alignment horizontal="left" vertical="center"/>
    </xf>
    <xf numFmtId="0" fontId="8"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0" borderId="0" xfId="0" applyFont="1" applyAlignment="1">
      <alignment horizontal="lef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8" fillId="4" borderId="1" xfId="0" applyFont="1" applyFill="1" applyBorder="1" applyAlignment="1">
      <alignment horizontal="center" vertical="center"/>
    </xf>
    <xf numFmtId="0" fontId="7" fillId="0" borderId="0" xfId="0" applyFont="1" applyAlignment="1">
      <alignment horizontal="left" vertical="center" wrapText="1"/>
    </xf>
    <xf numFmtId="10" fontId="3" fillId="4" borderId="1" xfId="0" applyNumberFormat="1" applyFont="1" applyFill="1" applyBorder="1" applyAlignment="1">
      <alignment vertical="center"/>
    </xf>
    <xf numFmtId="1" fontId="3" fillId="4" borderId="1" xfId="0" applyNumberFormat="1" applyFont="1" applyFill="1" applyBorder="1" applyAlignment="1">
      <alignment horizontal="center" vertical="center" wrapText="1"/>
    </xf>
    <xf numFmtId="2" fontId="3" fillId="2" borderId="2" xfId="0" applyNumberFormat="1" applyFont="1" applyFill="1" applyBorder="1" applyAlignment="1">
      <alignment horizontal="center" vertical="center"/>
    </xf>
    <xf numFmtId="10" fontId="3" fillId="2" borderId="2" xfId="0" applyNumberFormat="1" applyFont="1" applyFill="1" applyBorder="1" applyAlignment="1">
      <alignment vertical="center"/>
    </xf>
    <xf numFmtId="165"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xf>
    <xf numFmtId="10" fontId="8" fillId="3" borderId="1" xfId="0" applyNumberFormat="1" applyFont="1" applyFill="1" applyBorder="1" applyAlignment="1">
      <alignment horizontal="center" vertical="center"/>
    </xf>
    <xf numFmtId="10" fontId="8" fillId="3" borderId="1" xfId="0" applyNumberFormat="1" applyFont="1" applyFill="1" applyBorder="1" applyAlignment="1">
      <alignment vertical="center"/>
    </xf>
    <xf numFmtId="0" fontId="0" fillId="3" borderId="0" xfId="0" applyFill="1" applyAlignment="1">
      <alignment horizontal="center" vertical="center"/>
    </xf>
    <xf numFmtId="2" fontId="8" fillId="3" borderId="1" xfId="0" applyNumberFormat="1" applyFont="1" applyFill="1" applyBorder="1" applyAlignment="1">
      <alignment horizontal="center" vertical="center" wrapText="1"/>
    </xf>
    <xf numFmtId="0" fontId="0" fillId="3" borderId="6" xfId="0" applyFill="1" applyBorder="1" applyAlignment="1">
      <alignment horizontal="center" vertical="center"/>
    </xf>
    <xf numFmtId="2" fontId="1" fillId="0" borderId="0" xfId="0" applyNumberFormat="1" applyFont="1"/>
    <xf numFmtId="2" fontId="8" fillId="3" borderId="0" xfId="0" applyNumberFormat="1" applyFont="1" applyFill="1" applyAlignment="1">
      <alignment horizontal="center" vertical="center"/>
    </xf>
    <xf numFmtId="2" fontId="0" fillId="0" borderId="0" xfId="0" applyNumberFormat="1"/>
    <xf numFmtId="164" fontId="3" fillId="4" borderId="1" xfId="2" applyFont="1" applyFill="1" applyBorder="1" applyAlignment="1">
      <alignment horizontal="center" vertical="center"/>
    </xf>
    <xf numFmtId="164" fontId="8" fillId="3" borderId="1" xfId="2" applyFont="1" applyFill="1" applyBorder="1" applyAlignment="1">
      <alignment horizontal="center" vertical="center"/>
    </xf>
    <xf numFmtId="0" fontId="1" fillId="0" borderId="0" xfId="0" applyFont="1" applyAlignment="1">
      <alignment horizontal="center"/>
    </xf>
    <xf numFmtId="164" fontId="3" fillId="2" borderId="2" xfId="2" applyFont="1" applyFill="1" applyBorder="1" applyAlignment="1">
      <alignment horizontal="center" vertical="center"/>
    </xf>
    <xf numFmtId="0" fontId="10" fillId="0" borderId="0" xfId="0" applyFont="1" applyAlignment="1">
      <alignment vertical="center" wrapText="1"/>
    </xf>
    <xf numFmtId="0" fontId="1" fillId="0" borderId="0" xfId="0" applyFont="1" applyAlignment="1">
      <alignment horizontal="left"/>
    </xf>
    <xf numFmtId="0" fontId="0" fillId="0" borderId="0" xfId="0" applyAlignment="1">
      <alignment horizontal="left" vertical="center" wrapText="1"/>
    </xf>
    <xf numFmtId="0" fontId="7" fillId="0" borderId="0" xfId="0" applyFont="1" applyAlignment="1">
      <alignment horizontal="center" wrapText="1"/>
    </xf>
    <xf numFmtId="0" fontId="7" fillId="0" borderId="0" xfId="0" applyFont="1" applyAlignment="1">
      <alignment horizontal="left" wrapText="1"/>
    </xf>
    <xf numFmtId="0" fontId="10" fillId="0" borderId="0" xfId="0" applyFont="1" applyAlignment="1">
      <alignment horizontal="right" vertical="center" wrapText="1"/>
    </xf>
    <xf numFmtId="0" fontId="1" fillId="0" borderId="0" xfId="0" applyFont="1" applyAlignment="1">
      <alignment horizontal="center" vertical="center"/>
    </xf>
    <xf numFmtId="49" fontId="3" fillId="2" borderId="3"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4" fontId="3" fillId="2" borderId="1" xfId="1" applyNumberFormat="1" applyFont="1" applyFill="1" applyBorder="1" applyAlignment="1" applyProtection="1">
      <alignment horizontal="center" vertical="center" wrapText="1"/>
      <protection locked="0"/>
    </xf>
    <xf numFmtId="4" fontId="1" fillId="2" borderId="1" xfId="1" applyNumberFormat="1" applyFont="1" applyFill="1" applyBorder="1" applyAlignment="1" applyProtection="1">
      <alignment horizontal="center" vertical="center" wrapText="1"/>
      <protection locked="0"/>
    </xf>
    <xf numFmtId="10" fontId="1" fillId="2" borderId="1" xfId="0" applyNumberFormat="1" applyFont="1" applyFill="1" applyBorder="1" applyAlignment="1">
      <alignment horizontal="center" vertical="center" wrapText="1"/>
    </xf>
    <xf numFmtId="0" fontId="3" fillId="2" borderId="4" xfId="0" applyFont="1" applyFill="1" applyBorder="1" applyAlignment="1">
      <alignment horizontal="right"/>
    </xf>
    <xf numFmtId="0" fontId="3" fillId="2" borderId="5" xfId="0" applyFont="1" applyFill="1" applyBorder="1" applyAlignment="1">
      <alignment horizontal="right"/>
    </xf>
    <xf numFmtId="0" fontId="0" fillId="0" borderId="0" xfId="0" applyAlignment="1">
      <alignment horizontal="left" vertical="center"/>
    </xf>
  </cellXfs>
  <cellStyles count="3">
    <cellStyle name="Comma" xfId="2" builtinId="3"/>
    <cellStyle name="Normal" xfId="0" builtinId="0"/>
    <cellStyle name="Normal 2" xfId="1" xr:uid="{9F1136F2-90E0-45EA-8945-FB091A9CE2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D5C0D-634B-482B-89ED-3EFEB02A6311}">
  <dimension ref="B1:L69"/>
  <sheetViews>
    <sheetView tabSelected="1" zoomScale="85" zoomScaleNormal="85" workbookViewId="0">
      <selection activeCell="N7" sqref="N7"/>
    </sheetView>
  </sheetViews>
  <sheetFormatPr defaultColWidth="8.88671875" defaultRowHeight="15" customHeight="1" x14ac:dyDescent="0.3"/>
  <cols>
    <col min="2" max="2" width="5.6640625" style="4" customWidth="1"/>
    <col min="3" max="3" width="37" style="9" customWidth="1"/>
    <col min="4" max="4" width="8.6640625" style="4"/>
    <col min="5" max="5" width="8.88671875" style="4"/>
    <col min="6" max="6" width="19" customWidth="1"/>
    <col min="7" max="7" width="12.6640625" customWidth="1"/>
    <col min="8" max="8" width="15.6640625" style="5" customWidth="1"/>
    <col min="9" max="9" width="0" style="4" hidden="1" customWidth="1"/>
    <col min="11" max="11" width="10" bestFit="1" customWidth="1"/>
  </cols>
  <sheetData>
    <row r="1" spans="2:9" ht="15" customHeight="1" x14ac:dyDescent="0.3">
      <c r="B1" s="12"/>
      <c r="F1" s="38"/>
      <c r="G1" s="43" t="s">
        <v>102</v>
      </c>
      <c r="H1" s="43"/>
    </row>
    <row r="2" spans="2:9" ht="15" customHeight="1" x14ac:dyDescent="0.3">
      <c r="B2" s="15" t="s">
        <v>100</v>
      </c>
    </row>
    <row r="3" spans="2:9" ht="15" customHeight="1" x14ac:dyDescent="0.3">
      <c r="B3" s="12"/>
    </row>
    <row r="4" spans="2:9" ht="14.4" x14ac:dyDescent="0.3">
      <c r="B4" s="44" t="s">
        <v>0</v>
      </c>
      <c r="C4" s="44"/>
      <c r="D4" s="44"/>
      <c r="E4" s="44"/>
      <c r="F4" s="44"/>
      <c r="G4" s="44"/>
      <c r="H4" s="44"/>
    </row>
    <row r="6" spans="2:9" ht="23.4" customHeight="1" x14ac:dyDescent="0.3">
      <c r="B6" s="45" t="s">
        <v>1</v>
      </c>
      <c r="C6" s="47" t="s">
        <v>2</v>
      </c>
      <c r="D6" s="48" t="s">
        <v>3</v>
      </c>
      <c r="E6" s="48" t="s">
        <v>4</v>
      </c>
      <c r="F6" s="50" t="s">
        <v>5</v>
      </c>
      <c r="G6" s="51" t="s">
        <v>101</v>
      </c>
      <c r="H6" s="52" t="s">
        <v>6</v>
      </c>
    </row>
    <row r="7" spans="2:9" ht="81.599999999999994" customHeight="1" x14ac:dyDescent="0.3">
      <c r="B7" s="46"/>
      <c r="C7" s="47"/>
      <c r="D7" s="49"/>
      <c r="E7" s="48"/>
      <c r="F7" s="50"/>
      <c r="G7" s="51"/>
      <c r="H7" s="52"/>
      <c r="I7" s="10" t="s">
        <v>7</v>
      </c>
    </row>
    <row r="8" spans="2:9" s="4" customFormat="1" ht="14.4" x14ac:dyDescent="0.3">
      <c r="B8" s="16">
        <v>1</v>
      </c>
      <c r="C8" s="16">
        <v>2</v>
      </c>
      <c r="D8" s="17">
        <v>3</v>
      </c>
      <c r="E8" s="17">
        <v>4</v>
      </c>
      <c r="F8" s="17">
        <v>5</v>
      </c>
      <c r="G8" s="17">
        <v>6</v>
      </c>
      <c r="H8" s="17">
        <v>7</v>
      </c>
    </row>
    <row r="9" spans="2:9" s="1" customFormat="1" ht="14.4" x14ac:dyDescent="0.3">
      <c r="B9" s="21">
        <v>1</v>
      </c>
      <c r="C9" s="14" t="s">
        <v>96</v>
      </c>
      <c r="D9" s="7" t="s">
        <v>8</v>
      </c>
      <c r="E9" s="7">
        <v>1</v>
      </c>
      <c r="F9" s="34">
        <f>SUM(F10:F10)</f>
        <v>0</v>
      </c>
      <c r="G9" s="8" t="s">
        <v>91</v>
      </c>
      <c r="H9" s="20" t="e">
        <f t="shared" ref="H9:H18" si="0">F9/$F$42</f>
        <v>#DIV/0!</v>
      </c>
      <c r="I9" s="4">
        <f>SUM(I10:I10)</f>
        <v>0.5</v>
      </c>
    </row>
    <row r="10" spans="2:9" s="1" customFormat="1" ht="14.4" x14ac:dyDescent="0.3">
      <c r="B10" s="24" t="s">
        <v>10</v>
      </c>
      <c r="C10" s="13" t="s">
        <v>96</v>
      </c>
      <c r="D10" s="25" t="s">
        <v>8</v>
      </c>
      <c r="E10" s="25">
        <v>1</v>
      </c>
      <c r="F10" s="35"/>
      <c r="G10" s="26" t="s">
        <v>91</v>
      </c>
      <c r="H10" s="27" t="e">
        <f t="shared" si="0"/>
        <v>#DIV/0!</v>
      </c>
      <c r="I10" s="28">
        <v>0.5</v>
      </c>
    </row>
    <row r="11" spans="2:9" s="1" customFormat="1" ht="14.4" x14ac:dyDescent="0.3">
      <c r="B11" s="21">
        <v>2</v>
      </c>
      <c r="C11" s="14" t="s">
        <v>95</v>
      </c>
      <c r="D11" s="7" t="s">
        <v>8</v>
      </c>
      <c r="E11" s="7">
        <v>1</v>
      </c>
      <c r="F11" s="34">
        <f>SUM(F12:F12)</f>
        <v>0</v>
      </c>
      <c r="G11" s="8" t="s">
        <v>9</v>
      </c>
      <c r="H11" s="20" t="e">
        <f t="shared" ref="H11:H12" si="1">F11/$F$42</f>
        <v>#DIV/0!</v>
      </c>
      <c r="I11" s="28"/>
    </row>
    <row r="12" spans="2:9" s="1" customFormat="1" ht="14.4" x14ac:dyDescent="0.3">
      <c r="B12" s="24" t="s">
        <v>13</v>
      </c>
      <c r="C12" s="13" t="s">
        <v>11</v>
      </c>
      <c r="D12" s="25" t="s">
        <v>8</v>
      </c>
      <c r="E12" s="25">
        <v>1</v>
      </c>
      <c r="F12" s="35"/>
      <c r="G12" s="26" t="s">
        <v>9</v>
      </c>
      <c r="H12" s="27" t="e">
        <f t="shared" si="1"/>
        <v>#DIV/0!</v>
      </c>
      <c r="I12" s="28"/>
    </row>
    <row r="13" spans="2:9" s="1" customFormat="1" ht="14.4" x14ac:dyDescent="0.3">
      <c r="B13" s="21">
        <v>3</v>
      </c>
      <c r="C13" s="14" t="s">
        <v>12</v>
      </c>
      <c r="D13" s="7" t="s">
        <v>8</v>
      </c>
      <c r="E13" s="7">
        <v>1</v>
      </c>
      <c r="F13" s="34">
        <f>SUM(F14:F20)</f>
        <v>0</v>
      </c>
      <c r="G13" s="8" t="s">
        <v>94</v>
      </c>
      <c r="H13" s="20" t="e">
        <f t="shared" si="0"/>
        <v>#DIV/0!</v>
      </c>
      <c r="I13" s="4">
        <f>SUM(I14:I20)</f>
        <v>47.2</v>
      </c>
    </row>
    <row r="14" spans="2:9" s="1" customFormat="1" ht="14.4" x14ac:dyDescent="0.3">
      <c r="B14" s="29" t="s">
        <v>26</v>
      </c>
      <c r="C14" s="13" t="s">
        <v>14</v>
      </c>
      <c r="D14" s="25" t="s">
        <v>8</v>
      </c>
      <c r="E14" s="25">
        <v>1</v>
      </c>
      <c r="F14" s="35"/>
      <c r="G14" s="26" t="s">
        <v>92</v>
      </c>
      <c r="H14" s="27" t="e">
        <f t="shared" si="0"/>
        <v>#DIV/0!</v>
      </c>
      <c r="I14" s="28">
        <v>35</v>
      </c>
    </row>
    <row r="15" spans="2:9" s="1" customFormat="1" ht="15.6" customHeight="1" x14ac:dyDescent="0.3">
      <c r="B15" s="29" t="s">
        <v>29</v>
      </c>
      <c r="C15" s="13" t="s">
        <v>15</v>
      </c>
      <c r="D15" s="25" t="s">
        <v>8</v>
      </c>
      <c r="E15" s="25">
        <v>1</v>
      </c>
      <c r="F15" s="35"/>
      <c r="G15" s="26" t="s">
        <v>16</v>
      </c>
      <c r="H15" s="27" t="e">
        <f t="shared" si="0"/>
        <v>#DIV/0!</v>
      </c>
      <c r="I15" s="28">
        <v>0.5</v>
      </c>
    </row>
    <row r="16" spans="2:9" s="1" customFormat="1" ht="15.6" customHeight="1" x14ac:dyDescent="0.3">
      <c r="B16" s="29" t="s">
        <v>32</v>
      </c>
      <c r="C16" s="13" t="s">
        <v>17</v>
      </c>
      <c r="D16" s="25" t="s">
        <v>8</v>
      </c>
      <c r="E16" s="25">
        <v>1</v>
      </c>
      <c r="F16" s="35"/>
      <c r="G16" s="26" t="s">
        <v>77</v>
      </c>
      <c r="H16" s="27" t="e">
        <f t="shared" si="0"/>
        <v>#DIV/0!</v>
      </c>
      <c r="I16" s="28">
        <v>0.5</v>
      </c>
    </row>
    <row r="17" spans="2:9" s="1" customFormat="1" ht="14.4" x14ac:dyDescent="0.3">
      <c r="B17" s="29" t="s">
        <v>35</v>
      </c>
      <c r="C17" s="13" t="s">
        <v>18</v>
      </c>
      <c r="D17" s="25" t="s">
        <v>8</v>
      </c>
      <c r="E17" s="25">
        <v>1</v>
      </c>
      <c r="F17" s="35"/>
      <c r="G17" s="26" t="s">
        <v>19</v>
      </c>
      <c r="H17" s="27" t="e">
        <f t="shared" si="0"/>
        <v>#DIV/0!</v>
      </c>
      <c r="I17" s="28">
        <v>10</v>
      </c>
    </row>
    <row r="18" spans="2:9" s="1" customFormat="1" ht="14.4" x14ac:dyDescent="0.3">
      <c r="B18" s="29" t="s">
        <v>38</v>
      </c>
      <c r="C18" s="13" t="s">
        <v>20</v>
      </c>
      <c r="D18" s="25" t="s">
        <v>21</v>
      </c>
      <c r="E18" s="25">
        <v>1</v>
      </c>
      <c r="F18" s="35"/>
      <c r="G18" s="26" t="s">
        <v>97</v>
      </c>
      <c r="H18" s="27" t="e">
        <f t="shared" si="0"/>
        <v>#DIV/0!</v>
      </c>
      <c r="I18" s="28">
        <v>1</v>
      </c>
    </row>
    <row r="19" spans="2:9" s="1" customFormat="1" ht="34.950000000000003" customHeight="1" x14ac:dyDescent="0.3">
      <c r="B19" s="29" t="s">
        <v>41</v>
      </c>
      <c r="C19" s="13" t="s">
        <v>22</v>
      </c>
      <c r="D19" s="25" t="s">
        <v>8</v>
      </c>
      <c r="E19" s="25">
        <v>1</v>
      </c>
      <c r="F19" s="36"/>
      <c r="G19" s="26" t="s">
        <v>48</v>
      </c>
      <c r="H19" s="27" t="e">
        <f>F20/$F$42</f>
        <v>#DIV/0!</v>
      </c>
      <c r="I19" s="28">
        <v>0.1</v>
      </c>
    </row>
    <row r="20" spans="2:9" s="1" customFormat="1" ht="17.399999999999999" customHeight="1" x14ac:dyDescent="0.3">
      <c r="B20" s="29" t="s">
        <v>44</v>
      </c>
      <c r="C20" s="13" t="s">
        <v>23</v>
      </c>
      <c r="D20" s="25" t="s">
        <v>8</v>
      </c>
      <c r="E20" s="25">
        <v>1</v>
      </c>
      <c r="F20" s="35"/>
      <c r="G20" s="26" t="s">
        <v>48</v>
      </c>
      <c r="H20" s="27" t="e">
        <f>#REF!/$F$42</f>
        <v>#REF!</v>
      </c>
      <c r="I20" s="28">
        <v>0.1</v>
      </c>
    </row>
    <row r="21" spans="2:9" s="1" customFormat="1" ht="28.8" x14ac:dyDescent="0.3">
      <c r="B21" s="21">
        <v>4</v>
      </c>
      <c r="C21" s="14" t="s">
        <v>25</v>
      </c>
      <c r="D21" s="7" t="s">
        <v>8</v>
      </c>
      <c r="E21" s="7">
        <v>1</v>
      </c>
      <c r="F21" s="34">
        <f>SUM(F22:F34)</f>
        <v>0</v>
      </c>
      <c r="G21" s="8" t="s">
        <v>98</v>
      </c>
      <c r="H21" s="20" t="e">
        <f t="shared" ref="H21:H30" si="2">F21/$F$42</f>
        <v>#DIV/0!</v>
      </c>
      <c r="I21" s="4">
        <f>SUM(I22:I34)</f>
        <v>4.05</v>
      </c>
    </row>
    <row r="22" spans="2:9" s="1" customFormat="1" ht="54.6" customHeight="1" x14ac:dyDescent="0.3">
      <c r="B22" s="24" t="s">
        <v>56</v>
      </c>
      <c r="C22" s="13" t="s">
        <v>27</v>
      </c>
      <c r="D22" s="25" t="s">
        <v>8</v>
      </c>
      <c r="E22" s="25">
        <v>1</v>
      </c>
      <c r="F22" s="35"/>
      <c r="G22" s="26" t="s">
        <v>28</v>
      </c>
      <c r="H22" s="27" t="e">
        <f t="shared" si="2"/>
        <v>#DIV/0!</v>
      </c>
      <c r="I22" s="28">
        <v>0.2</v>
      </c>
    </row>
    <row r="23" spans="2:9" s="1" customFormat="1" ht="28.8" x14ac:dyDescent="0.3">
      <c r="B23" s="24" t="s">
        <v>58</v>
      </c>
      <c r="C23" s="13" t="s">
        <v>30</v>
      </c>
      <c r="D23" s="25" t="s">
        <v>8</v>
      </c>
      <c r="E23" s="25">
        <v>1</v>
      </c>
      <c r="F23" s="35"/>
      <c r="G23" s="26" t="s">
        <v>31</v>
      </c>
      <c r="H23" s="27" t="e">
        <f t="shared" si="2"/>
        <v>#DIV/0!</v>
      </c>
      <c r="I23" s="28">
        <v>0.2</v>
      </c>
    </row>
    <row r="24" spans="2:9" s="1" customFormat="1" ht="43.2" customHeight="1" x14ac:dyDescent="0.3">
      <c r="B24" s="24" t="s">
        <v>61</v>
      </c>
      <c r="C24" s="13" t="s">
        <v>33</v>
      </c>
      <c r="D24" s="25" t="s">
        <v>8</v>
      </c>
      <c r="E24" s="25">
        <v>1</v>
      </c>
      <c r="F24" s="35"/>
      <c r="G24" s="26" t="s">
        <v>34</v>
      </c>
      <c r="H24" s="27" t="e">
        <f t="shared" si="2"/>
        <v>#DIV/0!</v>
      </c>
      <c r="I24" s="28">
        <v>0.5</v>
      </c>
    </row>
    <row r="25" spans="2:9" s="1" customFormat="1" ht="16.2" customHeight="1" x14ac:dyDescent="0.3">
      <c r="B25" s="24" t="s">
        <v>64</v>
      </c>
      <c r="C25" s="13" t="s">
        <v>36</v>
      </c>
      <c r="D25" s="25" t="s">
        <v>8</v>
      </c>
      <c r="E25" s="25">
        <v>1</v>
      </c>
      <c r="F25" s="35"/>
      <c r="G25" s="26" t="s">
        <v>37</v>
      </c>
      <c r="H25" s="27" t="e">
        <f t="shared" si="2"/>
        <v>#DIV/0!</v>
      </c>
      <c r="I25" s="28">
        <v>0.1</v>
      </c>
    </row>
    <row r="26" spans="2:9" s="1" customFormat="1" ht="16.2" customHeight="1" x14ac:dyDescent="0.3">
      <c r="B26" s="24" t="s">
        <v>66</v>
      </c>
      <c r="C26" s="13" t="s">
        <v>39</v>
      </c>
      <c r="D26" s="25" t="s">
        <v>8</v>
      </c>
      <c r="E26" s="25">
        <v>1</v>
      </c>
      <c r="F26" s="35"/>
      <c r="G26" s="26" t="s">
        <v>40</v>
      </c>
      <c r="H26" s="27" t="e">
        <f t="shared" si="2"/>
        <v>#DIV/0!</v>
      </c>
      <c r="I26" s="28">
        <v>0.1</v>
      </c>
    </row>
    <row r="27" spans="2:9" s="1" customFormat="1" ht="16.2" customHeight="1" x14ac:dyDescent="0.3">
      <c r="B27" s="24" t="s">
        <v>68</v>
      </c>
      <c r="C27" s="13" t="s">
        <v>42</v>
      </c>
      <c r="D27" s="25" t="s">
        <v>8</v>
      </c>
      <c r="E27" s="25">
        <v>1</v>
      </c>
      <c r="F27" s="35"/>
      <c r="G27" s="26" t="s">
        <v>43</v>
      </c>
      <c r="H27" s="27" t="e">
        <f t="shared" si="2"/>
        <v>#DIV/0!</v>
      </c>
      <c r="I27" s="28">
        <v>0.2</v>
      </c>
    </row>
    <row r="28" spans="2:9" s="1" customFormat="1" ht="25.2" customHeight="1" x14ac:dyDescent="0.3">
      <c r="B28" s="24" t="s">
        <v>78</v>
      </c>
      <c r="C28" s="13" t="s">
        <v>45</v>
      </c>
      <c r="D28" s="25" t="s">
        <v>8</v>
      </c>
      <c r="E28" s="25">
        <v>1</v>
      </c>
      <c r="F28" s="35"/>
      <c r="G28" s="26" t="s">
        <v>93</v>
      </c>
      <c r="H28" s="27" t="e">
        <f t="shared" si="2"/>
        <v>#DIV/0!</v>
      </c>
      <c r="I28" s="28">
        <v>0.25</v>
      </c>
    </row>
    <row r="29" spans="2:9" s="1" customFormat="1" ht="28.8" x14ac:dyDescent="0.3">
      <c r="B29" s="24" t="s">
        <v>79</v>
      </c>
      <c r="C29" s="13" t="s">
        <v>46</v>
      </c>
      <c r="D29" s="25" t="s">
        <v>8</v>
      </c>
      <c r="E29" s="25">
        <v>1</v>
      </c>
      <c r="F29" s="35"/>
      <c r="G29" s="26" t="s">
        <v>43</v>
      </c>
      <c r="H29" s="27" t="e">
        <f t="shared" si="2"/>
        <v>#DIV/0!</v>
      </c>
      <c r="I29" s="28"/>
    </row>
    <row r="30" spans="2:9" s="1" customFormat="1" ht="28.8" x14ac:dyDescent="0.3">
      <c r="B30" s="24" t="s">
        <v>80</v>
      </c>
      <c r="C30" s="13" t="s">
        <v>47</v>
      </c>
      <c r="D30" s="25" t="s">
        <v>8</v>
      </c>
      <c r="E30" s="25">
        <v>1</v>
      </c>
      <c r="F30" s="35"/>
      <c r="G30" s="26" t="s">
        <v>48</v>
      </c>
      <c r="H30" s="27" t="e">
        <f t="shared" si="2"/>
        <v>#DIV/0!</v>
      </c>
      <c r="I30" s="28"/>
    </row>
    <row r="31" spans="2:9" s="1" customFormat="1" ht="43.2" x14ac:dyDescent="0.3">
      <c r="B31" s="24" t="s">
        <v>81</v>
      </c>
      <c r="C31" s="13" t="s">
        <v>49</v>
      </c>
      <c r="D31" s="25" t="s">
        <v>8</v>
      </c>
      <c r="E31" s="25">
        <v>1</v>
      </c>
      <c r="F31" s="35"/>
      <c r="G31" s="26" t="s">
        <v>50</v>
      </c>
      <c r="H31" s="27" t="e">
        <f t="shared" ref="H31:H33" si="3">F31/$F$42</f>
        <v>#DIV/0!</v>
      </c>
      <c r="I31" s="28">
        <v>0.5</v>
      </c>
    </row>
    <row r="32" spans="2:9" s="1" customFormat="1" ht="60" customHeight="1" x14ac:dyDescent="0.3">
      <c r="B32" s="24" t="s">
        <v>82</v>
      </c>
      <c r="C32" s="13" t="s">
        <v>51</v>
      </c>
      <c r="D32" s="25" t="s">
        <v>8</v>
      </c>
      <c r="E32" s="25">
        <v>1</v>
      </c>
      <c r="F32" s="35"/>
      <c r="G32" s="26" t="s">
        <v>37</v>
      </c>
      <c r="H32" s="27" t="e">
        <f t="shared" si="3"/>
        <v>#DIV/0!</v>
      </c>
      <c r="I32" s="28">
        <v>1</v>
      </c>
    </row>
    <row r="33" spans="2:12" s="1" customFormat="1" ht="60" customHeight="1" x14ac:dyDescent="0.3">
      <c r="B33" s="24" t="s">
        <v>83</v>
      </c>
      <c r="C33" s="13" t="s">
        <v>52</v>
      </c>
      <c r="D33" s="25" t="s">
        <v>8</v>
      </c>
      <c r="E33" s="25">
        <v>1</v>
      </c>
      <c r="F33" s="35"/>
      <c r="G33" s="26" t="s">
        <v>24</v>
      </c>
      <c r="H33" s="27" t="e">
        <f t="shared" si="3"/>
        <v>#DIV/0!</v>
      </c>
      <c r="I33" s="28">
        <v>0.5</v>
      </c>
    </row>
    <row r="34" spans="2:12" s="1" customFormat="1" ht="14.4" x14ac:dyDescent="0.3">
      <c r="B34" s="24" t="s">
        <v>84</v>
      </c>
      <c r="C34" s="13" t="s">
        <v>53</v>
      </c>
      <c r="D34" s="25" t="s">
        <v>8</v>
      </c>
      <c r="E34" s="25">
        <v>1</v>
      </c>
      <c r="F34" s="35"/>
      <c r="G34" s="26" t="s">
        <v>24</v>
      </c>
      <c r="H34" s="27" t="e">
        <f>F34/$F$42</f>
        <v>#DIV/0!</v>
      </c>
      <c r="I34" s="28">
        <v>0.5</v>
      </c>
    </row>
    <row r="35" spans="2:12" s="1" customFormat="1" ht="28.8" x14ac:dyDescent="0.3">
      <c r="B35" s="21">
        <v>5</v>
      </c>
      <c r="C35" s="14" t="s">
        <v>54</v>
      </c>
      <c r="D35" s="7" t="s">
        <v>8</v>
      </c>
      <c r="E35" s="18">
        <v>1</v>
      </c>
      <c r="F35" s="34">
        <f>SUM(F36:F41)</f>
        <v>0</v>
      </c>
      <c r="G35" s="8" t="s">
        <v>55</v>
      </c>
      <c r="H35" s="20" t="e">
        <f>F35/$F$42</f>
        <v>#DIV/0!</v>
      </c>
      <c r="I35" s="4">
        <f>SUM(I36:I41)</f>
        <v>12</v>
      </c>
      <c r="K35" s="31"/>
    </row>
    <row r="36" spans="2:12" s="1" customFormat="1" ht="28.8" x14ac:dyDescent="0.3">
      <c r="B36" s="24" t="s">
        <v>85</v>
      </c>
      <c r="C36" s="13" t="s">
        <v>57</v>
      </c>
      <c r="D36" s="25" t="s">
        <v>8</v>
      </c>
      <c r="E36" s="25">
        <v>1</v>
      </c>
      <c r="F36" s="35"/>
      <c r="G36" s="26" t="s">
        <v>28</v>
      </c>
      <c r="H36" s="27" t="e">
        <f>F36/$F$42</f>
        <v>#DIV/0!</v>
      </c>
      <c r="I36" s="28">
        <v>0.25</v>
      </c>
      <c r="K36" s="32"/>
    </row>
    <row r="37" spans="2:12" s="1" customFormat="1" ht="28.8" x14ac:dyDescent="0.3">
      <c r="B37" s="24" t="s">
        <v>86</v>
      </c>
      <c r="C37" s="13" t="s">
        <v>59</v>
      </c>
      <c r="D37" s="25" t="s">
        <v>8</v>
      </c>
      <c r="E37" s="25">
        <v>1</v>
      </c>
      <c r="F37" s="35"/>
      <c r="G37" s="26" t="s">
        <v>60</v>
      </c>
      <c r="H37" s="27" t="e">
        <f t="shared" ref="H37:H41" si="4">F37/$F$42</f>
        <v>#DIV/0!</v>
      </c>
      <c r="I37" s="28">
        <v>0.5</v>
      </c>
      <c r="K37" s="32"/>
    </row>
    <row r="38" spans="2:12" s="1" customFormat="1" ht="28.8" x14ac:dyDescent="0.3">
      <c r="B38" s="24" t="s">
        <v>87</v>
      </c>
      <c r="C38" s="13" t="s">
        <v>62</v>
      </c>
      <c r="D38" s="25" t="s">
        <v>8</v>
      </c>
      <c r="E38" s="25">
        <v>1</v>
      </c>
      <c r="F38" s="35"/>
      <c r="G38" s="26" t="s">
        <v>63</v>
      </c>
      <c r="H38" s="27" t="e">
        <f t="shared" si="4"/>
        <v>#DIV/0!</v>
      </c>
      <c r="I38" s="28">
        <v>0.25</v>
      </c>
      <c r="K38" s="32"/>
    </row>
    <row r="39" spans="2:12" s="1" customFormat="1" ht="28.8" x14ac:dyDescent="0.3">
      <c r="B39" s="24" t="s">
        <v>88</v>
      </c>
      <c r="C39" s="13" t="s">
        <v>65</v>
      </c>
      <c r="D39" s="25" t="s">
        <v>8</v>
      </c>
      <c r="E39" s="25">
        <v>1</v>
      </c>
      <c r="F39" s="35"/>
      <c r="G39" s="26" t="s">
        <v>48</v>
      </c>
      <c r="H39" s="27" t="e">
        <f t="shared" si="4"/>
        <v>#DIV/0!</v>
      </c>
      <c r="I39" s="28">
        <v>2</v>
      </c>
      <c r="K39" s="32"/>
    </row>
    <row r="40" spans="2:12" s="1" customFormat="1" ht="28.8" x14ac:dyDescent="0.3">
      <c r="B40" s="24" t="s">
        <v>89</v>
      </c>
      <c r="C40" s="13" t="s">
        <v>67</v>
      </c>
      <c r="D40" s="25" t="s">
        <v>8</v>
      </c>
      <c r="E40" s="25">
        <v>1</v>
      </c>
      <c r="F40" s="35"/>
      <c r="G40" s="26" t="s">
        <v>24</v>
      </c>
      <c r="H40" s="27" t="e">
        <f t="shared" si="4"/>
        <v>#DIV/0!</v>
      </c>
      <c r="I40" s="28">
        <v>2</v>
      </c>
      <c r="K40" s="32"/>
    </row>
    <row r="41" spans="2:12" s="1" customFormat="1" ht="14.4" x14ac:dyDescent="0.3">
      <c r="B41" s="24" t="s">
        <v>90</v>
      </c>
      <c r="C41" s="13" t="s">
        <v>69</v>
      </c>
      <c r="D41" s="25" t="s">
        <v>8</v>
      </c>
      <c r="E41" s="25">
        <v>1</v>
      </c>
      <c r="F41" s="35"/>
      <c r="G41" s="26" t="s">
        <v>70</v>
      </c>
      <c r="H41" s="27" t="e">
        <f t="shared" si="4"/>
        <v>#DIV/0!</v>
      </c>
      <c r="I41" s="30">
        <v>7</v>
      </c>
      <c r="K41" s="32"/>
    </row>
    <row r="42" spans="2:12" ht="14.4" x14ac:dyDescent="0.3">
      <c r="C42" s="10"/>
      <c r="D42" s="53" t="s">
        <v>71</v>
      </c>
      <c r="E42" s="54"/>
      <c r="F42" s="37">
        <f>SUM(F9,F11,F13,F21,F35)</f>
        <v>0</v>
      </c>
      <c r="G42" s="22" t="s">
        <v>72</v>
      </c>
      <c r="H42" s="23" t="e">
        <f>SUM(H9,H13,H21,H35)</f>
        <v>#DIV/0!</v>
      </c>
      <c r="I42" s="4">
        <f>SUM(I35,I21,I13,I9)</f>
        <v>63.75</v>
      </c>
      <c r="J42" s="41"/>
      <c r="K42" s="41"/>
      <c r="L42" s="41"/>
    </row>
    <row r="43" spans="2:12" ht="14.4" x14ac:dyDescent="0.3">
      <c r="B43" s="3"/>
      <c r="C43" s="11"/>
      <c r="F43" s="1"/>
      <c r="G43" s="1"/>
      <c r="H43" s="2"/>
    </row>
    <row r="44" spans="2:12" ht="14.4" x14ac:dyDescent="0.3">
      <c r="C44" s="19"/>
      <c r="K44" s="33"/>
    </row>
    <row r="45" spans="2:12" ht="14.4" x14ac:dyDescent="0.3">
      <c r="B45" s="39" t="s">
        <v>73</v>
      </c>
      <c r="C45" s="39"/>
      <c r="D45" s="39"/>
      <c r="E45" s="39"/>
      <c r="F45" s="39"/>
      <c r="G45" s="6"/>
    </row>
    <row r="46" spans="2:12" ht="14.4" x14ac:dyDescent="0.3">
      <c r="B46" s="55" t="s">
        <v>74</v>
      </c>
      <c r="C46" s="55"/>
      <c r="D46" s="55"/>
      <c r="E46" s="55"/>
      <c r="F46" s="55"/>
      <c r="G46" s="55"/>
      <c r="H46" s="55"/>
    </row>
    <row r="47" spans="2:12" ht="14.4" customHeight="1" x14ac:dyDescent="0.3">
      <c r="B47" s="40" t="s">
        <v>75</v>
      </c>
      <c r="C47" s="40"/>
      <c r="D47" s="40"/>
      <c r="E47" s="40"/>
      <c r="F47" s="40"/>
      <c r="G47" s="40"/>
      <c r="H47" s="40"/>
    </row>
    <row r="48" spans="2:12" ht="30" customHeight="1" x14ac:dyDescent="0.3">
      <c r="B48" s="40" t="s">
        <v>76</v>
      </c>
      <c r="C48" s="40"/>
      <c r="D48" s="40"/>
      <c r="E48" s="40"/>
      <c r="F48" s="40"/>
      <c r="G48" s="40"/>
      <c r="H48" s="40"/>
    </row>
    <row r="49" spans="2:12" ht="116.4" customHeight="1" x14ac:dyDescent="0.3">
      <c r="B49" s="40" t="s">
        <v>103</v>
      </c>
      <c r="C49" s="40"/>
      <c r="D49" s="40"/>
      <c r="E49" s="40"/>
      <c r="F49" s="40"/>
      <c r="G49" s="40"/>
      <c r="H49" s="40"/>
      <c r="J49" s="41"/>
      <c r="K49" s="41"/>
      <c r="L49" s="41"/>
    </row>
    <row r="50" spans="2:12" ht="60" customHeight="1" x14ac:dyDescent="0.3">
      <c r="B50" s="40" t="s">
        <v>99</v>
      </c>
      <c r="C50" s="40"/>
      <c r="D50" s="40"/>
      <c r="E50" s="40"/>
      <c r="F50" s="40"/>
      <c r="G50" s="40"/>
      <c r="H50" s="40"/>
      <c r="J50" s="42"/>
      <c r="K50" s="42"/>
      <c r="L50" s="42"/>
    </row>
    <row r="54" spans="2:12" ht="15" customHeight="1" x14ac:dyDescent="0.3">
      <c r="J54" s="1"/>
      <c r="K54" s="1"/>
    </row>
    <row r="55" spans="2:12" ht="15" customHeight="1" x14ac:dyDescent="0.3">
      <c r="J55" s="1"/>
      <c r="K55" s="1"/>
    </row>
    <row r="56" spans="2:12" ht="15" customHeight="1" x14ac:dyDescent="0.3">
      <c r="J56" s="1"/>
      <c r="K56" s="1"/>
    </row>
    <row r="57" spans="2:12" ht="15" customHeight="1" x14ac:dyDescent="0.3">
      <c r="J57" s="1"/>
      <c r="K57" s="1"/>
    </row>
    <row r="58" spans="2:12" ht="15" customHeight="1" x14ac:dyDescent="0.3">
      <c r="J58" s="1"/>
      <c r="K58" s="1"/>
    </row>
    <row r="59" spans="2:12" ht="15" customHeight="1" x14ac:dyDescent="0.3">
      <c r="J59" s="1"/>
      <c r="K59" s="1"/>
    </row>
    <row r="60" spans="2:12" ht="15" customHeight="1" x14ac:dyDescent="0.3">
      <c r="J60" s="1"/>
      <c r="K60" s="1"/>
    </row>
    <row r="61" spans="2:12" ht="15" customHeight="1" x14ac:dyDescent="0.3">
      <c r="J61" s="1"/>
      <c r="K61" s="1"/>
    </row>
    <row r="62" spans="2:12" ht="15" customHeight="1" x14ac:dyDescent="0.3">
      <c r="J62" s="1"/>
      <c r="K62" s="1"/>
    </row>
    <row r="63" spans="2:12" ht="15" customHeight="1" x14ac:dyDescent="0.3">
      <c r="J63" s="1"/>
      <c r="K63" s="1"/>
    </row>
    <row r="64" spans="2:12" ht="15" customHeight="1" x14ac:dyDescent="0.3">
      <c r="J64" s="1"/>
      <c r="K64" s="1"/>
    </row>
    <row r="65" spans="10:11" ht="15" customHeight="1" x14ac:dyDescent="0.3">
      <c r="J65" s="1"/>
      <c r="K65" s="1"/>
    </row>
    <row r="66" spans="10:11" ht="15" customHeight="1" x14ac:dyDescent="0.3">
      <c r="J66" s="1"/>
      <c r="K66" s="1"/>
    </row>
    <row r="67" spans="10:11" ht="15" customHeight="1" x14ac:dyDescent="0.3">
      <c r="J67" s="1"/>
      <c r="K67" s="1"/>
    </row>
    <row r="68" spans="10:11" ht="15" customHeight="1" x14ac:dyDescent="0.3">
      <c r="J68" s="1"/>
      <c r="K68" s="1"/>
    </row>
    <row r="69" spans="10:11" ht="15" customHeight="1" x14ac:dyDescent="0.3">
      <c r="J69" s="1"/>
      <c r="K69" s="1"/>
    </row>
  </sheetData>
  <protectedRanges>
    <protectedRange algorithmName="SHA-512" hashValue="FsjMHKL3VN50eYyyTHX+EroRSn4e+KCIQdlXlxuyL+IV5cUbe+Bc/3i+iBHQitc0PABx0CTIHBd7zbaadY33Nw==" saltValue="xmCjlzk6A1Uo5RKDYpexcw==" spinCount="100000" sqref="G23 G31:G43 G25:G27 G17:G21 G9:G13 K36:K41" name="Diapazonas2"/>
    <protectedRange algorithmName="SHA-512" hashValue="tmmVb0LWnRDaYJLhDEJr9i3dzPb/tOhTl7bmZCSFj4jHrNLzygnKCL10qiFyMRJoGLgMGuD6RaplaPb7BRXThg==" saltValue="KlE5gaNnN3tz6kIT4kKssA==" spinCount="100000" sqref="G22 H9 H13 G28 G14:G16 H21:H24 H35:H43 G29:H30 H27:H28 H31:H32 H11" name="Diapazonas1"/>
  </protectedRanges>
  <mergeCells count="19">
    <mergeCell ref="J42:L42"/>
    <mergeCell ref="G1:H1"/>
    <mergeCell ref="B4:H4"/>
    <mergeCell ref="B6:B7"/>
    <mergeCell ref="C6:C7"/>
    <mergeCell ref="D6:D7"/>
    <mergeCell ref="E6:E7"/>
    <mergeCell ref="F6:F7"/>
    <mergeCell ref="G6:G7"/>
    <mergeCell ref="H6:H7"/>
    <mergeCell ref="D42:E42"/>
    <mergeCell ref="B45:F45"/>
    <mergeCell ref="B49:H49"/>
    <mergeCell ref="B48:H48"/>
    <mergeCell ref="J49:L49"/>
    <mergeCell ref="J50:L50"/>
    <mergeCell ref="B50:H50"/>
    <mergeCell ref="B46:H46"/>
    <mergeCell ref="B47:H47"/>
  </mergeCells>
  <phoneticPr fontId="4" type="noConversion"/>
  <pageMargins left="0.5" right="0.5" top="1" bottom="1"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1CA7478570CC3A4D9F7363A039808AB9" ma:contentTypeVersion="13" ma:contentTypeDescription="Kurkite naują dokumentą." ma:contentTypeScope="" ma:versionID="81ef166f77285d85bb7dfebd5108a0b9">
  <xsd:schema xmlns:xsd="http://www.w3.org/2001/XMLSchema" xmlns:xs="http://www.w3.org/2001/XMLSchema" xmlns:p="http://schemas.microsoft.com/office/2006/metadata/properties" xmlns:ns2="8834ac2e-c63c-4bb4-88c0-087867d817d7" xmlns:ns3="413bd800-9cc7-4b33-bbe3-cb24f5a86244" targetNamespace="http://schemas.microsoft.com/office/2006/metadata/properties" ma:root="true" ma:fieldsID="a68058b4fa8f3b0d42e60d4a9e367182" ns2:_="" ns3:_="">
    <xsd:import namespace="8834ac2e-c63c-4bb4-88c0-087867d817d7"/>
    <xsd:import namespace="413bd800-9cc7-4b33-bbe3-cb24f5a862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34ac2e-c63c-4bb4-88c0-087867d81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59cf49fc-d589-43b7-a3ce-b71d214221c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3bd800-9cc7-4b33-bbe3-cb24f5a86244"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14" nillable="true" ma:displayName="Taxonomy Catch All Column" ma:hidden="true" ma:list="{5b0e8895-5559-4e84-9542-514622bd284b}" ma:internalName="TaxCatchAll" ma:showField="CatchAllData" ma:web="413bd800-9cc7-4b33-bbe3-cb24f5a862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34ac2e-c63c-4bb4-88c0-087867d817d7">
      <Terms xmlns="http://schemas.microsoft.com/office/infopath/2007/PartnerControls"/>
    </lcf76f155ced4ddcb4097134ff3c332f>
    <TaxCatchAll xmlns="413bd800-9cc7-4b33-bbe3-cb24f5a86244" xsi:nil="true"/>
  </documentManagement>
</p:properties>
</file>

<file path=customXml/itemProps1.xml><?xml version="1.0" encoding="utf-8"?>
<ds:datastoreItem xmlns:ds="http://schemas.openxmlformats.org/officeDocument/2006/customXml" ds:itemID="{EB423009-9F49-4CD4-9CBE-D265E586B9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34ac2e-c63c-4bb4-88c0-087867d817d7"/>
    <ds:schemaRef ds:uri="413bd800-9cc7-4b33-bbe3-cb24f5a862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5D0EB2-8006-472A-ADEF-88B9596F9DE7}">
  <ds:schemaRefs>
    <ds:schemaRef ds:uri="http://schemas.microsoft.com/sharepoint/v3/contenttype/forms"/>
  </ds:schemaRefs>
</ds:datastoreItem>
</file>

<file path=customXml/itemProps3.xml><?xml version="1.0" encoding="utf-8"?>
<ds:datastoreItem xmlns:ds="http://schemas.openxmlformats.org/officeDocument/2006/customXml" ds:itemID="{E93B1C54-BD6E-46FB-8DD2-C40D71AB81DB}">
  <ds:schemaRefs>
    <ds:schemaRef ds:uri="http://schemas.microsoft.com/office/2006/metadata/properties"/>
    <ds:schemaRef ds:uri="http://schemas.microsoft.com/office/infopath/2007/PartnerControls"/>
    <ds:schemaRef ds:uri="8834ac2e-c63c-4bb4-88c0-087867d817d7"/>
    <ds:schemaRef ds:uri="413bd800-9cc7-4b33-bbe3-cb24f5a862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SUTARTIES FIKSUOTOS KAINOS IŠSK</vt:lpstr>
      <vt:lpstr>'SUTARTIES FIKSUOTOS KAINOS IŠSK'!Print_Area</vt:lpstr>
      <vt:lpstr>'SUTARTIES FIKSUOTOS KAINOS IŠSK'!Print_Titles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Samata</dc:title>
  <dc:subject/>
  <dc:creator>Aleksadndr Vysockij</dc:creator>
  <cp:keywords/>
  <dc:description/>
  <cp:lastModifiedBy>Denis Sosunov</cp:lastModifiedBy>
  <cp:revision/>
  <dcterms:created xsi:type="dcterms:W3CDTF">2023-04-25T03:32:31Z</dcterms:created>
  <dcterms:modified xsi:type="dcterms:W3CDTF">2026-02-06T10:56:09Z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vt:lpwstr>
  </property>
  <property fmtid="{D5CDD505-2E9C-101B-9397-08002B2CF9AE}" pid="3" name="TaxCatchAll">
    <vt:lpwstr/>
  </property>
  <property fmtid="{D5CDD505-2E9C-101B-9397-08002B2CF9AE}" pid="4" name="DmsPermissionsFlags">
    <vt:lpwstr>,SECTRUE,</vt:lpwstr>
  </property>
  <property fmtid="{D5CDD505-2E9C-101B-9397-08002B2CF9AE}" pid="5" name="DmsPermissionsDivisions">
    <vt:lpwstr>3465;#Pirkimų ir pažeidimų prevencijos skyrius|910dd03e-a0db-46f4-af07-603a3c0d6728;#3680;#Energetikos ir aplinkos apsaugos projektų skyrius|66914be9-8437-476f-ab9d-874648d15705</vt:lpwstr>
  </property>
  <property fmtid="{D5CDD505-2E9C-101B-9397-08002B2CF9AE}" pid="6" name="ContentTypeId">
    <vt:lpwstr>0x0101001CA7478570CC3A4D9F7363A039808AB9</vt:lpwstr>
  </property>
  <property fmtid="{D5CDD505-2E9C-101B-9397-08002B2CF9AE}" pid="7" name="DmsPermissionsUsers">
    <vt:lpwstr>1165;#Kristina Gaižutienė;#1243;#Algimantas Budreika;#790;#Lina Christoforovienė</vt:lpwstr>
  </property>
  <property fmtid="{D5CDD505-2E9C-101B-9397-08002B2CF9AE}" pid="8" name="DmsCommChanPerm">
    <vt:lpwstr/>
  </property>
  <property fmtid="{D5CDD505-2E9C-101B-9397-08002B2CF9AE}" pid="9" name="DmsPermissionsConfid">
    <vt:bool>false</vt:bool>
  </property>
  <property fmtid="{D5CDD505-2E9C-101B-9397-08002B2CF9AE}" pid="10" name="DmsDocPrepDocSendRegReal">
    <vt:bool>false</vt:bool>
  </property>
  <property fmtid="{D5CDD505-2E9C-101B-9397-08002B2CF9AE}" pid="11" name="DmsWaitingForSign">
    <vt:bool>true</vt:bool>
  </property>
</Properties>
</file>