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/>
  <c r="L5"/>
  <c r="K5"/>
  <c r="J5"/>
  <c r="M4"/>
  <c r="L4"/>
  <c r="K4"/>
  <c r="J4"/>
  <c r="M3"/>
  <c r="L3"/>
  <c r="K3"/>
  <c r="J3"/>
</calcChain>
</file>

<file path=xl/sharedStrings.xml><?xml version="1.0" encoding="utf-8"?>
<sst xmlns="http://schemas.openxmlformats.org/spreadsheetml/2006/main" count="33" uniqueCount="31">
  <si>
    <t xml:space="preserve">Eil. Nr. </t>
  </si>
  <si>
    <t xml:space="preserve">Pirkimo dalies. Nr. </t>
  </si>
  <si>
    <t>Prekės pavadinimas/ Kodas</t>
  </si>
  <si>
    <t>Gamintojas/ Šalis</t>
  </si>
  <si>
    <t>Reikalaujama charakteristika</t>
  </si>
  <si>
    <t>Siūlomos prekės parametrų reikšmės (įrašyti konkrečias siūlomų prekių parametrų reikšmes, rašyti "taip" ir/arba "atitinka" - negalima</t>
  </si>
  <si>
    <t>Matavimo vienetas</t>
  </si>
  <si>
    <t xml:space="preserve">Preliminariai perkamas kiekis (12 mėn.) </t>
  </si>
  <si>
    <t>PVM  dydis</t>
  </si>
  <si>
    <t>Matavimo vnt. kaina (Eur be PVM)</t>
  </si>
  <si>
    <t>Matavimo vnt. kaina (Eur su PVM)</t>
  </si>
  <si>
    <t>Suma (Eur be PVM)</t>
  </si>
  <si>
    <t>Suma (Eur su PVM)</t>
  </si>
  <si>
    <t>Maksimalus, per 36 mėn. planuojamas išpirkti kiekis</t>
  </si>
  <si>
    <t>2</t>
  </si>
  <si>
    <t>7.</t>
  </si>
  <si>
    <t xml:space="preserve">Chirurginis siūlas,  2/0, Poliglaktinas, ad.pj. 3/8 - 30mm
</t>
  </si>
  <si>
    <t>Foosin/KLR, A23303-70</t>
  </si>
  <si>
    <r>
      <t>Sintetinis, 2-0 storio, pagamintas iš poliglaktino, besirezorbuojantis, polifilamentinis, pintas, spalvotas,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su adata. Siūlo ilgis ne trumpesnis nei 70 cm., pilna absorbcija per 56-70 parų. Geros siūlo rišimo savybės - kad rišant siūlas nesimegztų į mazgus. Adata 3/8 lanko, ilgis 30mm (± 1mm), pjaunanti,  tvirto plieno, nesideformuojanti. Siūlo storis turi atitikti adatos storį. Sterilumo galiojimo laikas netrumpesnis nei 3 metai nuo tiekimo datos. atitinkantys medicinos prietaisų saugos techninių reglamentų reikalavimus, paženklinti CE ženklu su etiketėmis ir instrukcijomis valstybine kalba. Prie pasiūlymų pateikti siūlo pavyzdį įvertinimui.
</t>
    </r>
  </si>
  <si>
    <r>
      <t>Sintetinis, 2-0 storio, pagamintas iš poliglaktino, besirezorbuojantis, polifilamentinis, pintas, spalvotas,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su adata. Siūlo ilgis ne trumpesnis nei 70 cm., pilna absorbcija per 56-70 parų. Geros siūlo rišimo savybės - kad rišant siūlas nesimegztų į mazgus. Adata 3/8 lanko, ilgis 30mm, pjaunanti,  tvirto plieno, nesideformuojanti. Siūlo storis turi atitikti adatos storį. Sterilumo galiojimo laikas netrumpesnis nei 3 metai nuo tiekimo datos. atitinkantys medicinos prietaisų saugos techninių reglamentų reikalavimus, paženklinti CE ženklu su etiketėmis ir instrukcijomis valstybine kalba. Prie pasiūlymų pateikti siūlo pavyzdį įvertinimui.
</t>
    </r>
  </si>
  <si>
    <t>Vnt.</t>
  </si>
  <si>
    <t>9.</t>
  </si>
  <si>
    <r>
      <t xml:space="preserve">Chirurginis siūlas,  3/0, Poliglaktinas, ad.ap. 1/2 - 26mm 
</t>
    </r>
    <r>
      <rPr>
        <b/>
        <sz val="9"/>
        <rFont val="Times New Roman"/>
        <family val="1"/>
        <charset val="186"/>
      </rPr>
      <t xml:space="preserve">
 </t>
    </r>
  </si>
  <si>
    <t>Foosin/KLR, A31262-70</t>
  </si>
  <si>
    <t xml:space="preserve">Sintetinis, 3-0 storio, pagamintas iš poliglaktino, besirezorbuojantis, polifilamentinis, pintas, spalvotas, su adata. Siūlo ilgis ne trumpesnis nei 70 cm., pilna absorbcija per 56-70 parų. Geros siūlo rišimo savybės - kad rišant siūlas nesimegztų į mazgus. Adata ½ lanko, ilgis 26mm (±1 mm), apvaliu galu, tvirto plieno, nesideformuojanti. Siūlo storis turi atitikti adatos storį. Sterilumo galiojimo laikas netrumpesnis nei 3 metai nuo tiekimo datos. edicinos prietaisų saugos techninių reglamentų reikalavimus, paženklinti CE ženklu su etiketėmis ir instrukcijomis valstybine kalba. Prie pasiūlymų pateikti siūlo pavyzdį įvertinimui. </t>
  </si>
  <si>
    <t xml:space="preserve">Sintetinis, 3-0 storio, pagamintas iš poliglaktino, besirezorbuojantis, polifilamentinis, pintas, spalvotas, su adata. Siūlo ilgis ne trumpesnis nei 70 cm., pilna absorbcija per 56-70 parų. Geros siūlo rišimo savybės - kad rišant siūlas nesimegztų į mazgus. Adata ½ lanko, ilgis 26mm, apvaliu galu, tvirto plieno, nesideformuojanti. Siūlo storis turi atitikti adatos storį. Sterilumo galiojimo laikas netrumpesnis nei 3 metai nuo tiekimo datos. edicinos prietaisų saugos techninių reglamentų reikalavimus, paženklinti CE ženklu su etiketėmis ir instrukcijomis valstybine kalba. Prie pasiūlymų pateikti siūlo pavyzdį įvertinimui. </t>
  </si>
  <si>
    <t>10.</t>
  </si>
  <si>
    <r>
      <t xml:space="preserve">Chirurginis siūlas, 5/0, Poliglaktinas ad.pj. 3/8 - 13 mm 
</t>
    </r>
    <r>
      <rPr>
        <sz val="9"/>
        <rFont val="Times New Roman"/>
        <family val="1"/>
        <charset val="186"/>
      </rPr>
      <t xml:space="preserve">
</t>
    </r>
  </si>
  <si>
    <t>Foosin/KLR, A53133-70</t>
  </si>
  <si>
    <r>
      <t>Sintetinis, 5-0 storio, pagamintas iš poliglaktino, besirezorbuojantis, polifilamentinis, pintas,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spalvotas. Siūlo ilgis ne trumpesnis nei 70 cm.  Rezorbcija 56-70 parų. Geros siūlo rišimo savybės - kad rišant siūlas nesimegztų į mazgus. Adata 3/8 lanko, ilgis 13 mm (± 1mm), pjaunančiu galu, tvirto plieno, nesideformuojanti. Siūlo storis turi atitikti adatos storį. Sterilumo galiojimo laikas netrumpesnis nei 3 metai nuo tiekimo datos. atitinkantys medicinos prietaisų saugos techninių reglamentų reikalavimus, paženklinti CE ženklu su etiketėmis ir instrukcijomis valstybine kalba. Prie pasiūlymų pateikti siūlo pavyzdį įvertinimui. </t>
    </r>
  </si>
  <si>
    <r>
      <t>Sintetinis, 5-0 storio, pagamintas iš poliglaktino, besirezorbuojantis, polifilamentinis, pintas,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spalvotas. Siūlo ilgis ne trumpesnis nei 70 cm.  Rezorbcija 56-70 parų. Geros siūlo rišimo savybės - kad rišant siūlas nesimegztų į mazgus. Adata 3/8 lanko, ilgis 13 mm, pjaunančiu galu, tvirto plieno, nesideformuojanti. Siūlo storis turi atitikti adatos storį. Sterilumo galiojimo laikas netrumpesnis nei 3 metai nuo tiekimo datos. atitinkantys medicinos prietaisų saugos techninių reglamentų reikalavimus, paženklinti CE ženklu su etiketėmis ir instrukcijomis valstybine kalba. Prie pasiūlymų pateikti siūlo pavyzdį įvertinimui. 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</si>
</sst>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9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Calibri"/>
      <family val="2"/>
    </font>
    <font>
      <sz val="10"/>
      <color indexed="8"/>
      <name val="Calibri"/>
      <family val="2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NumberFormat="1" applyFill="1"/>
    <xf numFmtId="49" fontId="3" fillId="0" borderId="4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6" fillId="2" borderId="7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9" fontId="5" fillId="0" borderId="4" xfId="0" applyNumberFormat="1" applyFont="1" applyBorder="1" applyAlignment="1">
      <alignment vertical="top"/>
    </xf>
    <xf numFmtId="164" fontId="5" fillId="0" borderId="4" xfId="0" applyNumberFormat="1" applyFont="1" applyBorder="1" applyAlignment="1">
      <alignment vertical="top"/>
    </xf>
    <xf numFmtId="2" fontId="5" fillId="0" borderId="4" xfId="0" applyNumberFormat="1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0" fontId="0" fillId="0" borderId="0" xfId="0" applyNumberFormat="1" applyFill="1" applyAlignment="1">
      <alignment horizontal="left"/>
    </xf>
    <xf numFmtId="0" fontId="0" fillId="0" borderId="0" xfId="0" applyNumberFormat="1" applyFont="1" applyFill="1"/>
    <xf numFmtId="0" fontId="0" fillId="0" borderId="0" xfId="0" applyNumberFormat="1" applyFill="1" applyAlignment="1">
      <alignment horizontal="center"/>
    </xf>
    <xf numFmtId="1" fontId="0" fillId="0" borderId="0" xfId="0" applyNumberFormat="1" applyFill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kom\Documents\MEGA\Konkursai%20Atplesti\2019-03-27%20NVI%20Chirurgini&#371;%20si&#363;l&#371;%20pirkimas%20sk%202019-02-21%20pn%20422342\Konkurso%20registracija%202019_42234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VPP skelbimai"/>
      <sheetName val="Bendra informacija"/>
      <sheetName val="Salygos dokumentai"/>
      <sheetName val="PSpec"/>
      <sheetName val="PSpes analize"/>
      <sheetName val="Pasiūlymas"/>
      <sheetName val="Kainu analize"/>
      <sheetName val="Spec. pasiūlymo vid."/>
      <sheetName val="Spec pasiulymo"/>
      <sheetName val="Pvz. sąrašas"/>
      <sheetName val="Preliminari eilė"/>
      <sheetName val="Sutartis"/>
      <sheetName val="Sutarties spec"/>
      <sheetName val="Pagrindimas"/>
      <sheetName val="Raštas"/>
      <sheetName val="Voku atplesimas"/>
      <sheetName val="ID, Vok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J4">
            <v>90.72</v>
          </cell>
        </row>
        <row r="6">
          <cell r="J6">
            <v>3879.01</v>
          </cell>
        </row>
        <row r="7">
          <cell r="J7">
            <v>163.30000000000001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E3" sqref="E3"/>
    </sheetView>
  </sheetViews>
  <sheetFormatPr defaultColWidth="8.85546875" defaultRowHeight="15"/>
  <cols>
    <col min="1" max="1" width="7.7109375" style="26" customWidth="1"/>
    <col min="2" max="2" width="9" style="27" customWidth="1"/>
    <col min="3" max="3" width="35.85546875" style="28" customWidth="1"/>
    <col min="4" max="4" width="15.42578125" style="29" customWidth="1"/>
    <col min="5" max="5" width="53.5703125" style="30" customWidth="1"/>
    <col min="6" max="6" width="51.42578125" style="30" customWidth="1"/>
    <col min="7" max="7" width="6.7109375" style="30" customWidth="1"/>
    <col min="8" max="8" width="10.85546875" style="30" customWidth="1"/>
    <col min="9" max="9" width="10.5703125" style="11" customWidth="1"/>
    <col min="10" max="10" width="13.85546875" style="11" customWidth="1"/>
    <col min="11" max="11" width="8.85546875" style="11"/>
    <col min="12" max="12" width="9.7109375" style="11" customWidth="1"/>
    <col min="13" max="13" width="11.42578125" style="11" customWidth="1"/>
    <col min="14" max="16384" width="8.85546875" style="11"/>
  </cols>
  <sheetData>
    <row r="1" spans="1:14" ht="89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0" t="s">
        <v>13</v>
      </c>
    </row>
    <row r="2" spans="1:14">
      <c r="A2" s="12">
        <v>1</v>
      </c>
      <c r="B2" s="12" t="s">
        <v>14</v>
      </c>
      <c r="C2" s="13">
        <v>3</v>
      </c>
      <c r="D2" s="13">
        <v>4</v>
      </c>
      <c r="E2" s="13">
        <v>5</v>
      </c>
      <c r="F2" s="14">
        <v>6</v>
      </c>
      <c r="G2" s="13">
        <v>7</v>
      </c>
      <c r="H2" s="13">
        <v>8</v>
      </c>
      <c r="I2" s="13">
        <v>9</v>
      </c>
      <c r="J2" s="13">
        <v>10</v>
      </c>
      <c r="K2" s="13">
        <v>11</v>
      </c>
      <c r="L2" s="13">
        <v>12</v>
      </c>
      <c r="M2" s="13">
        <v>13</v>
      </c>
      <c r="N2" s="15">
        <v>14</v>
      </c>
    </row>
    <row r="3" spans="1:14" ht="153">
      <c r="A3" s="16">
        <v>1</v>
      </c>
      <c r="B3" s="17" t="s">
        <v>15</v>
      </c>
      <c r="C3" s="18" t="s">
        <v>16</v>
      </c>
      <c r="D3" s="19" t="s">
        <v>17</v>
      </c>
      <c r="E3" s="20" t="s">
        <v>18</v>
      </c>
      <c r="F3" s="20" t="s">
        <v>19</v>
      </c>
      <c r="G3" s="21" t="s">
        <v>20</v>
      </c>
      <c r="H3" s="21">
        <v>108</v>
      </c>
      <c r="I3" s="22">
        <v>0.05</v>
      </c>
      <c r="J3" s="23">
        <f t="shared" ref="J3:J5" si="0">ROUND(M3/H3/1.05,4)</f>
        <v>0.8</v>
      </c>
      <c r="K3" s="23">
        <f t="shared" ref="K3:K5" si="1">ROUND(M3/H3,4)</f>
        <v>0.84</v>
      </c>
      <c r="L3" s="23">
        <f t="shared" ref="L3:L5" si="2">ROUND(M3/1.05,4)</f>
        <v>86.4</v>
      </c>
      <c r="M3" s="24">
        <f>ROUND('[1]Spec. pasiūlymo vid.'!J4,2)</f>
        <v>90.72</v>
      </c>
      <c r="N3" s="25">
        <v>648</v>
      </c>
    </row>
    <row r="4" spans="1:14" ht="127.5">
      <c r="A4" s="16">
        <v>2</v>
      </c>
      <c r="B4" s="17" t="s">
        <v>21</v>
      </c>
      <c r="C4" s="18" t="s">
        <v>22</v>
      </c>
      <c r="D4" s="19" t="s">
        <v>23</v>
      </c>
      <c r="E4" s="20" t="s">
        <v>24</v>
      </c>
      <c r="F4" s="20" t="s">
        <v>25</v>
      </c>
      <c r="G4" s="21" t="s">
        <v>20</v>
      </c>
      <c r="H4" s="21">
        <v>4968</v>
      </c>
      <c r="I4" s="22">
        <v>0.05</v>
      </c>
      <c r="J4" s="23">
        <f t="shared" si="0"/>
        <v>0.74360000000000004</v>
      </c>
      <c r="K4" s="23">
        <f t="shared" si="1"/>
        <v>0.78080000000000005</v>
      </c>
      <c r="L4" s="23">
        <f t="shared" si="2"/>
        <v>3694.2952</v>
      </c>
      <c r="M4" s="24">
        <f>ROUND('[1]Spec. pasiūlymo vid.'!J6,2)</f>
        <v>3879.01</v>
      </c>
      <c r="N4" s="25">
        <v>29808</v>
      </c>
    </row>
    <row r="5" spans="1:14" ht="140.25">
      <c r="A5" s="16">
        <v>3</v>
      </c>
      <c r="B5" s="17" t="s">
        <v>26</v>
      </c>
      <c r="C5" s="18" t="s">
        <v>27</v>
      </c>
      <c r="D5" s="19" t="s">
        <v>28</v>
      </c>
      <c r="E5" s="20" t="s">
        <v>29</v>
      </c>
      <c r="F5" s="20" t="s">
        <v>30</v>
      </c>
      <c r="G5" s="21" t="s">
        <v>20</v>
      </c>
      <c r="H5" s="21">
        <v>216</v>
      </c>
      <c r="I5" s="22">
        <v>0.05</v>
      </c>
      <c r="J5" s="23">
        <f t="shared" si="0"/>
        <v>0.72</v>
      </c>
      <c r="K5" s="23">
        <f t="shared" si="1"/>
        <v>0.75600000000000001</v>
      </c>
      <c r="L5" s="23">
        <f t="shared" si="2"/>
        <v>155.52379999999999</v>
      </c>
      <c r="M5" s="24">
        <f>ROUND('[1]Spec. pasiūlymo vid.'!J7,2)</f>
        <v>163.30000000000001</v>
      </c>
      <c r="N5" s="25">
        <v>1296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2019-06-28T07:16:34Z</dcterms:modified>
</cp:coreProperties>
</file>