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eserv.sharepoint.com/sites/LTUteam/Bendrai naudojami dokumentai/02 Klientai/Pasiūlymai konkursams/2025.09.30  330 kV OL Alytus-Gardinas demontavimo darbai/04 PATEIKIMUI/"/>
    </mc:Choice>
  </mc:AlternateContent>
  <xr:revisionPtr revIDLastSave="24" documentId="13_ncr:1_{7914A9E6-A6EA-451F-984E-238A64CD0E1D}" xr6:coauthVersionLast="47" xr6:coauthVersionMax="47" xr10:uidLastSave="{52492C45-056B-49C9-A9BD-8B9011415CB7}"/>
  <bookViews>
    <workbookView xWindow="-110" yWindow="-110" windowWidth="19420" windowHeight="11500" xr2:uid="{00000000-000D-0000-FFFF-FFFF00000000}"/>
  </bookViews>
  <sheets>
    <sheet name="330 kV OL Alytus Gardinas 368" sheetId="19" r:id="rId1"/>
    <sheet name="Pagalbinis" sheetId="1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9" l="1"/>
  <c r="I22" i="19"/>
  <c r="I17" i="19" l="1"/>
  <c r="I18" i="19"/>
  <c r="I19" i="19"/>
  <c r="I20" i="19"/>
  <c r="I21" i="19"/>
  <c r="I23" i="19"/>
  <c r="I16" i="19"/>
  <c r="I14" i="19"/>
  <c r="I13" i="19" s="1"/>
  <c r="I12" i="19"/>
  <c r="I11" i="19" s="1"/>
  <c r="I15" i="19" l="1"/>
  <c r="I25" i="19" s="1"/>
  <c r="I26" i="19" l="1"/>
  <c r="I27" i="19" s="1"/>
</calcChain>
</file>

<file path=xl/sharedStrings.xml><?xml version="1.0" encoding="utf-8"?>
<sst xmlns="http://schemas.openxmlformats.org/spreadsheetml/2006/main" count="50" uniqueCount="39">
  <si>
    <t>IMT turto grupes pavadinimas</t>
  </si>
  <si>
    <t>IT grupės kodas</t>
  </si>
  <si>
    <t>Mato vienetai</t>
  </si>
  <si>
    <t>Kiekis</t>
  </si>
  <si>
    <t>PD</t>
  </si>
  <si>
    <t>Projektavimo darbai</t>
  </si>
  <si>
    <t>vnt.</t>
  </si>
  <si>
    <t>kompl.</t>
  </si>
  <si>
    <t>Oro linija ant gelžbetoninių atramų</t>
  </si>
  <si>
    <t>km</t>
  </si>
  <si>
    <t>Oro linija ant metalinių atramų</t>
  </si>
  <si>
    <t>kW</t>
  </si>
  <si>
    <t>Mano vnt.</t>
  </si>
  <si>
    <t>3f kompl.</t>
  </si>
  <si>
    <t>m2</t>
  </si>
  <si>
    <t>m</t>
  </si>
  <si>
    <t>m3</t>
  </si>
  <si>
    <t>330 kV Viengrandžių G/B tarpinių atramų demontavimo darbai</t>
  </si>
  <si>
    <t>330 kV Viengrandžių metalinių tarpinių atramų demontavimo darbai</t>
  </si>
  <si>
    <t>330 kV Viengrandžių metalinių kampinių-inkarinių atramų demontavimo darbai</t>
  </si>
  <si>
    <t>330 kV Viengrandės oro linijos (OL) laidų demontavimo darbai (6 laidai)</t>
  </si>
  <si>
    <t>Kaina iš viso, EUR be PVM</t>
  </si>
  <si>
    <t>Pasiūlymo kaina be PVM, EUR</t>
  </si>
  <si>
    <t>PVM suma, EUR</t>
  </si>
  <si>
    <t>Pasiūlymo kaina su PVM, EUR</t>
  </si>
  <si>
    <t>330 kV Viengrandžių metalinių tarpinių atramų pamatų demontavimo darbai</t>
  </si>
  <si>
    <t>330 kV Viengrandžių metalinių kampinių-inkarinių atramų pamatų demontavimo darbai</t>
  </si>
  <si>
    <t>t</t>
  </si>
  <si>
    <t>Darbo užmokestis ir pridėtinės išlaidos, EUR be PVM</t>
  </si>
  <si>
    <t>Mašinų ir mechanizmų darbas, EUR be PVM</t>
  </si>
  <si>
    <t>Medžiagos ir gaminiai, EUR be PVM</t>
  </si>
  <si>
    <t>Projektas</t>
  </si>
  <si>
    <r>
      <rPr>
        <b/>
        <sz val="11"/>
        <color theme="1"/>
        <rFont val="Calibri"/>
        <family val="2"/>
        <scheme val="minor"/>
      </rPr>
      <t>Pastabos Rangovui:</t>
    </r>
    <r>
      <rPr>
        <sz val="11"/>
        <color theme="1"/>
        <rFont val="Calibri"/>
        <family val="2"/>
        <scheme val="minor"/>
      </rPr>
      <t xml:space="preserve">
1. Jei, remiantis techninia užduotimi, tam tikrų medžiagų, gaminių ar darbų, nurodytų darbų žiniaraštyje, nereikia, atitinkamoje eilutėje būtina įrašyti „0,00 Eur“.
2. Įsivertinti ir užtikrinti, kad pasiūlymas apimtų visus projektavimo užduotyje ar techniniame projekte nurodytus darbus, medžiagas bei gaminius.
3. Pažymime, kad darbų žiniaraštyje pateiktos eilutės yra skirtos tik pasiūlymo kainai apskaičiuoti ir vertinti, todėl jos turi būti užpildytos teisingai.</t>
    </r>
  </si>
  <si>
    <t>110 kV Seirijai- Leipalingis arba 110 kV OL Leiplingis-Merkinė apsaugojimo darbai (neatjungiant, kai bus demontuojami 330 kV Ol Alytus-Gardinas LN368 laidai tarp atramų Nr.108 ir 109)</t>
  </si>
  <si>
    <t>330 kV  Ol Alytus-Garinas (LN 368) demontavimo darbai</t>
  </si>
  <si>
    <t>1.4</t>
  </si>
  <si>
    <t>330 kV Viengrandės oro linijos (OL) žaibosaugos troso (ŽT) demontavimo darbai (1 trosas)</t>
  </si>
  <si>
    <t>330 kV Viengrandės oro linijos (OL) žaibosaugos troso su šviesolaidiniu kabeliu (ŽTŠK) demontavimo darbai (1 trosas)</t>
  </si>
  <si>
    <t xml:space="preserve"> Žaibosaugos troso su šviesolaidiniu kabeliu (ŽTŠK) movų (tipas SB-01) išmontavimas bei pristatymas į sandėlį adresu: 330/110/10 kV Kauno TP  rezervo sandėlis, Biruliškių k., Kauno raj.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</si>
</sst>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_ ;\-#,##0.00\ "/>
    <numFmt numFmtId="166" formatCode="0.000"/>
  </numFmts>
  <fonts count="15" x14ac:knownFonts="1">
    <font>
      <sz val="11"/>
      <color theme="1"/>
      <name val="Calibri"/>
      <family val="2"/>
      <charset val="186"/>
      <scheme val="minor"/>
    </font>
    <font>
      <sz val="10"/>
      <name val="Arial"/>
      <family val="2"/>
      <charset val="186"/>
    </font>
    <font>
      <sz val="10"/>
      <color theme="1"/>
      <name val="Arial"/>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b/>
      <sz val="11"/>
      <color theme="9" tint="-0.499984740745262"/>
      <name val="Trebuchet MS"/>
      <family val="2"/>
    </font>
    <font>
      <sz val="8"/>
      <name val="Calibri"/>
      <family val="2"/>
      <charset val="186"/>
      <scheme val="minor"/>
    </font>
  </fonts>
  <fills count="9">
    <fill>
      <patternFill patternType="none"/>
    </fill>
    <fill>
      <patternFill patternType="gray125"/>
    </fill>
    <fill>
      <patternFill patternType="solid">
        <fgColor theme="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6">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right style="double">
        <color theme="9" tint="-0.24994659260841701"/>
      </right>
      <top style="double">
        <color theme="9" tint="-0.24994659260841701"/>
      </top>
      <bottom style="double">
        <color theme="9" tint="-0.24994659260841701"/>
      </bottom>
      <diagonal/>
    </border>
    <border>
      <left/>
      <right style="double">
        <color theme="9" tint="-0.24994659260841701"/>
      </right>
      <top/>
      <bottom style="double">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9" tint="-0.24994659260841701"/>
      </left>
      <right/>
      <top style="thin">
        <color theme="9" tint="-0.24994659260841701"/>
      </top>
      <bottom/>
      <diagonal/>
    </border>
    <border>
      <left style="thin">
        <color indexed="64"/>
      </left>
      <right/>
      <top style="thin">
        <color indexed="64"/>
      </top>
      <bottom style="thin">
        <color indexed="64"/>
      </bottom>
      <diagonal/>
    </border>
  </borders>
  <cellStyleXfs count="9">
    <xf numFmtId="0" fontId="0" fillId="0" borderId="0"/>
    <xf numFmtId="0" fontId="1" fillId="0" borderId="0"/>
    <xf numFmtId="0" fontId="2" fillId="0" borderId="0"/>
    <xf numFmtId="0" fontId="1" fillId="0" borderId="0"/>
    <xf numFmtId="0" fontId="6" fillId="0" borderId="1" applyNumberFormat="0" applyFill="0" applyAlignment="0" applyProtection="0"/>
    <xf numFmtId="0" fontId="3" fillId="4" borderId="0" applyNumberFormat="0" applyBorder="0" applyAlignment="0" applyProtection="0"/>
    <xf numFmtId="164" fontId="7" fillId="3" borderId="2" applyAlignment="0">
      <alignment horizontal="center" vertical="center" wrapText="1"/>
    </xf>
    <xf numFmtId="0" fontId="7" fillId="5" borderId="0" applyNumberFormat="0" applyBorder="0" applyAlignment="0" applyProtection="0"/>
    <xf numFmtId="0" fontId="3" fillId="6" borderId="0" applyNumberFormat="0" applyBorder="0" applyAlignment="0" applyProtection="0"/>
  </cellStyleXfs>
  <cellXfs count="71">
    <xf numFmtId="0" fontId="0" fillId="0" borderId="0" xfId="0"/>
    <xf numFmtId="0" fontId="0" fillId="0" borderId="0" xfId="0" applyAlignment="1">
      <alignment horizontal="center" vertical="center"/>
    </xf>
    <xf numFmtId="0" fontId="5" fillId="2"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4" fontId="8" fillId="7" borderId="0" xfId="5" applyNumberFormat="1" applyFont="1" applyFill="1" applyBorder="1" applyAlignment="1" applyProtection="1">
      <alignment horizontal="right" vertical="center"/>
    </xf>
    <xf numFmtId="0" fontId="11" fillId="6" borderId="13" xfId="8" applyFont="1" applyBorder="1" applyAlignment="1" applyProtection="1">
      <alignment horizontal="center" vertical="center" wrapText="1"/>
    </xf>
    <xf numFmtId="0" fontId="11" fillId="6" borderId="7" xfId="8" applyFont="1" applyBorder="1" applyAlignment="1" applyProtection="1">
      <alignment horizontal="center" vertical="center"/>
    </xf>
    <xf numFmtId="0" fontId="11" fillId="6" borderId="7" xfId="8" applyFont="1" applyBorder="1" applyAlignment="1" applyProtection="1">
      <alignment horizontal="center" vertical="center" wrapText="1"/>
    </xf>
    <xf numFmtId="164" fontId="12" fillId="5" borderId="8" xfId="7" applyNumberFormat="1" applyFont="1" applyBorder="1" applyAlignment="1" applyProtection="1">
      <alignment horizontal="center" vertical="center" wrapText="1"/>
    </xf>
    <xf numFmtId="0" fontId="12" fillId="5" borderId="9" xfId="7" applyFont="1" applyBorder="1" applyAlignment="1" applyProtection="1">
      <alignment horizontal="left" vertical="center" wrapText="1"/>
    </xf>
    <xf numFmtId="164" fontId="9" fillId="2" borderId="5" xfId="4" applyNumberFormat="1" applyFont="1" applyFill="1" applyBorder="1" applyAlignment="1" applyProtection="1">
      <alignment horizontal="center" vertical="center" wrapText="1"/>
    </xf>
    <xf numFmtId="0" fontId="10" fillId="2" borderId="5" xfId="4" applyFont="1" applyFill="1" applyBorder="1" applyAlignment="1" applyProtection="1">
      <alignment horizontal="left" vertical="center"/>
    </xf>
    <xf numFmtId="0" fontId="9" fillId="2" borderId="5" xfId="4" applyFont="1" applyFill="1" applyBorder="1" applyAlignment="1" applyProtection="1">
      <alignment horizontal="left" vertical="center" wrapText="1"/>
    </xf>
    <xf numFmtId="164" fontId="12" fillId="8" borderId="5" xfId="7" applyNumberFormat="1" applyFont="1" applyFill="1" applyBorder="1" applyAlignment="1" applyProtection="1">
      <alignment horizontal="center" vertical="center" wrapText="1"/>
    </xf>
    <xf numFmtId="0" fontId="12" fillId="8" borderId="5" xfId="7" applyFont="1" applyFill="1" applyBorder="1" applyAlignment="1" applyProtection="1">
      <alignment horizontal="left" vertical="center"/>
    </xf>
    <xf numFmtId="0" fontId="10" fillId="2" borderId="5" xfId="4" applyFont="1" applyFill="1" applyBorder="1" applyAlignment="1" applyProtection="1">
      <alignment horizontal="left" vertical="center" wrapText="1"/>
    </xf>
    <xf numFmtId="164" fontId="10" fillId="2" borderId="5" xfId="4" applyNumberFormat="1" applyFont="1" applyFill="1" applyBorder="1" applyAlignment="1" applyProtection="1">
      <alignment horizontal="center" vertical="center" wrapText="1"/>
    </xf>
    <xf numFmtId="0" fontId="4" fillId="0" borderId="0" xfId="0" applyFont="1" applyAlignment="1" applyProtection="1">
      <alignment horizontal="right" wrapText="1"/>
      <protection locked="0"/>
    </xf>
    <xf numFmtId="0" fontId="4" fillId="2" borderId="0" xfId="0" applyFont="1" applyFill="1" applyAlignment="1" applyProtection="1">
      <alignment horizontal="right" wrapText="1"/>
      <protection locked="0"/>
    </xf>
    <xf numFmtId="0" fontId="4" fillId="0" borderId="0" xfId="0" applyFont="1" applyAlignment="1" applyProtection="1">
      <alignment horizontal="center" wrapText="1"/>
      <protection locked="0"/>
    </xf>
    <xf numFmtId="0" fontId="7" fillId="5" borderId="10" xfId="7" applyBorder="1" applyAlignment="1" applyProtection="1">
      <alignment horizontal="center" vertical="center" wrapText="1"/>
    </xf>
    <xf numFmtId="0" fontId="4" fillId="2" borderId="0" xfId="0" applyFont="1" applyFill="1" applyAlignment="1" applyProtection="1">
      <alignment horizontal="center" wrapText="1"/>
      <protection locked="0"/>
    </xf>
    <xf numFmtId="0" fontId="10" fillId="2" borderId="5" xfId="4" applyFont="1" applyFill="1" applyBorder="1" applyAlignment="1" applyProtection="1">
      <alignment horizontal="center" vertical="center" wrapText="1"/>
    </xf>
    <xf numFmtId="0" fontId="7" fillId="8" borderId="5" xfId="7" applyFill="1" applyBorder="1" applyAlignment="1" applyProtection="1">
      <alignment horizontal="right" vertical="center" wrapText="1"/>
    </xf>
    <xf numFmtId="1" fontId="4" fillId="0" borderId="0" xfId="0" applyNumberFormat="1" applyFont="1" applyAlignment="1" applyProtection="1">
      <alignment horizontal="right" wrapText="1"/>
      <protection locked="0"/>
    </xf>
    <xf numFmtId="1" fontId="4" fillId="2" borderId="0" xfId="0" applyNumberFormat="1" applyFont="1" applyFill="1" applyAlignment="1" applyProtection="1">
      <alignment horizontal="right" wrapText="1"/>
      <protection locked="0"/>
    </xf>
    <xf numFmtId="1" fontId="11" fillId="6" borderId="7" xfId="8" applyNumberFormat="1" applyFont="1" applyBorder="1" applyAlignment="1" applyProtection="1">
      <alignment horizontal="center" vertical="center" wrapText="1"/>
    </xf>
    <xf numFmtId="1" fontId="7" fillId="5" borderId="11" xfId="7" applyNumberFormat="1" applyBorder="1" applyAlignment="1" applyProtection="1">
      <alignment vertical="center" wrapText="1"/>
    </xf>
    <xf numFmtId="1" fontId="7" fillId="8" borderId="5" xfId="7" applyNumberFormat="1" applyFill="1" applyBorder="1" applyAlignment="1" applyProtection="1">
      <alignment horizontal="right" vertical="center" wrapText="1"/>
    </xf>
    <xf numFmtId="1" fontId="10" fillId="2" borderId="5" xfId="4" applyNumberFormat="1" applyFont="1" applyFill="1" applyBorder="1" applyAlignment="1" applyProtection="1">
      <alignment horizontal="center" vertical="center" wrapText="1"/>
      <protection locked="0"/>
    </xf>
    <xf numFmtId="165" fontId="7" fillId="5" borderId="11" xfId="7" applyNumberFormat="1" applyBorder="1" applyAlignment="1" applyProtection="1">
      <alignment horizontal="center" vertical="center" wrapText="1"/>
    </xf>
    <xf numFmtId="165" fontId="7" fillId="5" borderId="8" xfId="7" applyNumberFormat="1" applyBorder="1" applyAlignment="1" applyProtection="1">
      <alignment horizontal="center" vertical="center" wrapText="1"/>
    </xf>
    <xf numFmtId="165" fontId="10" fillId="2" borderId="5" xfId="4" applyNumberFormat="1" applyFont="1" applyFill="1" applyBorder="1" applyAlignment="1" applyProtection="1">
      <alignment horizontal="center" vertical="center" wrapText="1"/>
      <protection locked="0"/>
    </xf>
    <xf numFmtId="165" fontId="10" fillId="2" borderId="12" xfId="4" applyNumberFormat="1" applyFont="1" applyFill="1" applyBorder="1" applyAlignment="1" applyProtection="1">
      <alignment horizontal="center" vertical="center" wrapText="1"/>
      <protection locked="0"/>
    </xf>
    <xf numFmtId="165" fontId="10" fillId="2" borderId="12" xfId="4" applyNumberFormat="1" applyFont="1" applyFill="1" applyBorder="1" applyAlignment="1" applyProtection="1">
      <alignment horizontal="center" vertical="center" wrapText="1"/>
    </xf>
    <xf numFmtId="165" fontId="7" fillId="8" borderId="5" xfId="7" applyNumberFormat="1" applyFill="1" applyBorder="1" applyAlignment="1" applyProtection="1">
      <alignment horizontal="center" vertical="center" wrapText="1"/>
    </xf>
    <xf numFmtId="165" fontId="7" fillId="8" borderId="12" xfId="7" applyNumberFormat="1" applyFill="1" applyBorder="1" applyAlignment="1" applyProtection="1">
      <alignment horizontal="center" vertical="center" wrapText="1"/>
    </xf>
    <xf numFmtId="164" fontId="10" fillId="2" borderId="16" xfId="4" applyNumberFormat="1" applyFont="1" applyFill="1" applyBorder="1" applyAlignment="1" applyProtection="1">
      <alignment horizontal="center" vertical="center" wrapText="1"/>
    </xf>
    <xf numFmtId="0" fontId="0" fillId="2" borderId="17" xfId="0" applyFill="1" applyBorder="1" applyAlignment="1">
      <alignment vertical="center" wrapText="1"/>
    </xf>
    <xf numFmtId="0" fontId="10" fillId="2" borderId="16" xfId="4" applyFont="1" applyFill="1" applyBorder="1" applyAlignment="1" applyProtection="1">
      <alignment horizontal="center" vertical="center" wrapText="1"/>
    </xf>
    <xf numFmtId="1" fontId="10" fillId="2" borderId="16" xfId="4" applyNumberFormat="1" applyFont="1" applyFill="1" applyBorder="1" applyAlignment="1" applyProtection="1">
      <alignment horizontal="center" vertical="center" wrapText="1"/>
      <protection locked="0"/>
    </xf>
    <xf numFmtId="165" fontId="10" fillId="2" borderId="16" xfId="4" applyNumberFormat="1" applyFont="1" applyFill="1" applyBorder="1" applyAlignment="1" applyProtection="1">
      <alignment horizontal="center" vertical="center" wrapText="1"/>
      <protection locked="0"/>
    </xf>
    <xf numFmtId="164" fontId="8" fillId="7" borderId="18" xfId="5" applyNumberFormat="1" applyFont="1" applyFill="1" applyBorder="1" applyAlignment="1" applyProtection="1">
      <alignment horizontal="right" vertical="center"/>
    </xf>
    <xf numFmtId="164" fontId="8" fillId="7" borderId="19" xfId="5" applyNumberFormat="1" applyFont="1" applyFill="1" applyBorder="1" applyAlignment="1" applyProtection="1">
      <alignment horizontal="right" vertical="center"/>
    </xf>
    <xf numFmtId="164" fontId="8" fillId="7" borderId="20" xfId="5" applyNumberFormat="1" applyFont="1" applyFill="1" applyBorder="1" applyAlignment="1" applyProtection="1">
      <alignment horizontal="right" vertical="center"/>
    </xf>
    <xf numFmtId="164" fontId="8" fillId="7" borderId="21" xfId="5" applyNumberFormat="1" applyFont="1" applyFill="1" applyBorder="1" applyAlignment="1" applyProtection="1">
      <alignment horizontal="right" vertical="center"/>
    </xf>
    <xf numFmtId="164" fontId="8" fillId="7" borderId="22" xfId="5" applyNumberFormat="1" applyFont="1" applyFill="1" applyBorder="1" applyAlignment="1" applyProtection="1">
      <alignment horizontal="right" vertical="center"/>
    </xf>
    <xf numFmtId="2" fontId="12" fillId="5" borderId="14" xfId="7" applyNumberFormat="1" applyFont="1" applyBorder="1" applyAlignment="1" applyProtection="1">
      <alignment horizontal="center" vertical="center" wrapText="1"/>
    </xf>
    <xf numFmtId="2" fontId="12" fillId="5" borderId="15" xfId="7" applyNumberFormat="1" applyFont="1" applyBorder="1" applyAlignment="1" applyProtection="1">
      <alignment horizontal="center" vertical="center" wrapText="1"/>
    </xf>
    <xf numFmtId="165" fontId="10" fillId="2" borderId="24" xfId="4" applyNumberFormat="1" applyFont="1" applyFill="1" applyBorder="1" applyAlignment="1" applyProtection="1">
      <alignment horizontal="center" vertical="center" wrapText="1"/>
    </xf>
    <xf numFmtId="2" fontId="8" fillId="7" borderId="7" xfId="5" applyNumberFormat="1" applyFont="1" applyFill="1" applyBorder="1" applyAlignment="1" applyProtection="1">
      <alignment horizontal="center" vertical="center" wrapText="1"/>
    </xf>
    <xf numFmtId="164" fontId="10" fillId="2" borderId="23" xfId="4" applyNumberFormat="1" applyFont="1" applyFill="1" applyBorder="1" applyAlignment="1" applyProtection="1">
      <alignment horizontal="center" vertical="center" wrapText="1"/>
    </xf>
    <xf numFmtId="165" fontId="10" fillId="2" borderId="23" xfId="4" applyNumberFormat="1" applyFont="1" applyFill="1" applyBorder="1" applyAlignment="1" applyProtection="1">
      <alignment horizontal="center" vertical="center" wrapText="1"/>
      <protection locked="0"/>
    </xf>
    <xf numFmtId="166" fontId="10" fillId="2" borderId="5" xfId="4" applyNumberFormat="1" applyFont="1" applyFill="1" applyBorder="1" applyAlignment="1" applyProtection="1">
      <alignment horizontal="center" vertical="center" wrapText="1"/>
      <protection locked="0"/>
    </xf>
    <xf numFmtId="0" fontId="9" fillId="2" borderId="23" xfId="0" applyFont="1" applyFill="1" applyBorder="1" applyAlignment="1">
      <alignment vertical="center" wrapText="1"/>
    </xf>
    <xf numFmtId="0" fontId="9" fillId="2" borderId="23" xfId="4" applyFont="1" applyFill="1" applyBorder="1" applyAlignment="1" applyProtection="1">
      <alignment horizontal="center" vertical="center" wrapText="1"/>
    </xf>
    <xf numFmtId="1" fontId="9" fillId="2" borderId="23" xfId="4" applyNumberFormat="1" applyFont="1" applyFill="1" applyBorder="1" applyAlignment="1" applyProtection="1">
      <alignment horizontal="center" vertical="center" wrapText="1"/>
      <protection locked="0"/>
    </xf>
    <xf numFmtId="165" fontId="10" fillId="2" borderId="24" xfId="4" applyNumberFormat="1" applyFont="1" applyFill="1" applyBorder="1" applyAlignment="1" applyProtection="1">
      <alignment horizontal="center" vertical="center" wrapText="1"/>
      <protection locked="0"/>
    </xf>
    <xf numFmtId="165" fontId="10" fillId="2" borderId="25" xfId="4" applyNumberFormat="1" applyFont="1" applyFill="1" applyBorder="1" applyAlignment="1" applyProtection="1">
      <alignment horizontal="center" vertical="center" wrapText="1"/>
      <protection locked="0"/>
    </xf>
    <xf numFmtId="165" fontId="10" fillId="2" borderId="23" xfId="4" applyNumberFormat="1" applyFont="1" applyFill="1" applyBorder="1" applyAlignment="1" applyProtection="1">
      <alignment horizontal="center" vertical="center" wrapText="1"/>
    </xf>
    <xf numFmtId="0" fontId="9" fillId="2" borderId="0" xfId="0" applyFont="1" applyFill="1" applyAlignment="1">
      <alignment horizontal="left" wrapText="1"/>
    </xf>
    <xf numFmtId="0" fontId="0" fillId="2" borderId="0" xfId="0" applyFill="1" applyAlignment="1">
      <alignment horizontal="left" wrapText="1"/>
    </xf>
    <xf numFmtId="0" fontId="6" fillId="2" borderId="6"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cellXfs>
  <cellStyles count="9">
    <cellStyle name="20% – paryškinimas 1" xfId="5" builtinId="30"/>
    <cellStyle name="20% – paryškinimas 6" xfId="8" builtinId="50"/>
    <cellStyle name="Įprastas" xfId="0" builtinId="0"/>
    <cellStyle name="Normal 2" xfId="1" xr:uid="{00000000-0005-0000-0000-000001000000}"/>
    <cellStyle name="Normal 2 2" xfId="2" xr:uid="{00000000-0005-0000-0000-000002000000}"/>
    <cellStyle name="Normal 2 2 2" xfId="3" xr:uid="{00000000-0005-0000-0000-000003000000}"/>
    <cellStyle name="Paryškinimas 6" xfId="7" builtinId="49"/>
    <cellStyle name="Style 1" xfId="6" xr:uid="{D5C8A114-4FBE-46FF-A712-9C0B88FE155F}"/>
    <cellStyle name="Suma"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1" formatCode="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DA044B-F8D1-4689-88FD-78892AA722EA}" name="Table1462" displayName="Table1462" ref="B10:I27" totalsRowShown="0" headerRowDxfId="13" dataDxfId="11" headerRowBorderDxfId="12" tableBorderDxfId="10">
  <autoFilter ref="B10:I27" xr:uid="{4EDA044B-F8D1-4689-88FD-78892AA722EA}"/>
  <tableColumns count="8">
    <tableColumn id="2" xr3:uid="{F401F7A3-EAD0-4EBA-9686-8CE57B80A523}" name="IT grupės kodas" dataDxfId="9"/>
    <tableColumn id="3" xr3:uid="{4DEC7A5D-A1F8-4381-B168-B9CB5572E071}" name="IMT turto grupes pavadinimas" dataDxfId="8"/>
    <tableColumn id="4" xr3:uid="{E10F80E0-D1D2-4CD5-9624-A58FA6E36A52}" name="Mato vienetai" dataDxfId="7"/>
    <tableColumn id="5" xr3:uid="{E31A550E-1C5B-473C-9A62-835C52416B05}" name="Kiekis" dataDxfId="6"/>
    <tableColumn id="6" xr3:uid="{38316372-F956-47EE-9D51-AC13C1355734}" name="Medžiagos ir gaminiai, EUR be PVM" dataDxfId="5"/>
    <tableColumn id="7" xr3:uid="{EC064F88-36A3-4779-8FA5-FEC38A601463}" name="Mašinų ir mechanizmų darbas, EUR be PVM" dataDxfId="4"/>
    <tableColumn id="8" xr3:uid="{4C96A45D-EBA9-44F6-8126-1935C2313956}" name="Darbo užmokestis ir pridėtinės išlaidos, EUR be PVM" dataDxfId="3"/>
    <tableColumn id="10" xr3:uid="{0F638D89-084C-4B10-9114-A5C3C2F4ED20}"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19B3-AF88-4A39-AEAA-462A5DA2866C}">
  <sheetPr>
    <tabColor theme="0"/>
    <pageSetUpPr fitToPage="1"/>
  </sheetPr>
  <dimension ref="A1:I28"/>
  <sheetViews>
    <sheetView tabSelected="1" topLeftCell="A10" zoomScaleNormal="100" workbookViewId="0">
      <selection activeCell="A16" sqref="A16"/>
    </sheetView>
  </sheetViews>
  <sheetFormatPr defaultColWidth="9.140625" defaultRowHeight="16.5" outlineLevelRow="1" outlineLevelCol="1" x14ac:dyDescent="0.3"/>
  <cols>
    <col min="1" max="1" width="9.140625" style="6"/>
    <col min="2" max="2" width="16.5703125" style="5" customWidth="1"/>
    <col min="3" max="3" width="86.7109375" style="3" customWidth="1"/>
    <col min="4" max="4" width="10.7109375" style="24" customWidth="1"/>
    <col min="5" max="5" width="10.7109375" style="29" customWidth="1"/>
    <col min="6" max="8" width="20.7109375" style="22" customWidth="1" outlineLevel="1"/>
    <col min="9" max="9" width="20.7109375" style="22" customWidth="1"/>
    <col min="10" max="16384" width="9.140625" style="6"/>
  </cols>
  <sheetData>
    <row r="1" spans="1:9" hidden="1" x14ac:dyDescent="0.3"/>
    <row r="2" spans="1:9" ht="19.5" hidden="1" customHeight="1" x14ac:dyDescent="0.25">
      <c r="B2" s="67"/>
      <c r="C2" s="67"/>
      <c r="D2" s="67"/>
      <c r="E2" s="67"/>
      <c r="F2" s="67"/>
      <c r="G2" s="67"/>
      <c r="H2" s="67"/>
      <c r="I2" s="67"/>
    </row>
    <row r="3" spans="1:9" ht="15" hidden="1" x14ac:dyDescent="0.25">
      <c r="B3" s="68"/>
      <c r="C3" s="68"/>
      <c r="D3" s="68"/>
      <c r="E3" s="68"/>
      <c r="F3" s="68"/>
      <c r="G3" s="68"/>
      <c r="H3" s="68"/>
      <c r="I3" s="68"/>
    </row>
    <row r="4" spans="1:9" s="7" customFormat="1" ht="17.25" hidden="1" customHeight="1" x14ac:dyDescent="0.3">
      <c r="B4" s="4"/>
      <c r="C4" s="2"/>
      <c r="D4" s="26"/>
      <c r="E4" s="30"/>
      <c r="F4" s="23"/>
      <c r="G4" s="23"/>
      <c r="H4" s="23"/>
      <c r="I4" s="23"/>
    </row>
    <row r="5" spans="1:9" s="7" customFormat="1" hidden="1" x14ac:dyDescent="0.25">
      <c r="B5" s="69"/>
      <c r="C5" s="69"/>
      <c r="D5" s="69"/>
      <c r="E5" s="69"/>
      <c r="F5" s="69"/>
      <c r="G5" s="69"/>
      <c r="H5" s="69"/>
      <c r="I5" s="69"/>
    </row>
    <row r="6" spans="1:9" s="7" customFormat="1" ht="19.5" hidden="1" customHeight="1" x14ac:dyDescent="0.25">
      <c r="B6" s="67"/>
      <c r="C6" s="67"/>
      <c r="D6" s="67"/>
      <c r="E6" s="67"/>
      <c r="F6" s="67"/>
      <c r="G6" s="67"/>
      <c r="H6" s="67"/>
      <c r="I6" s="67"/>
    </row>
    <row r="7" spans="1:9" s="7" customFormat="1" ht="17.25" hidden="1" customHeight="1" x14ac:dyDescent="0.25">
      <c r="A7" s="6"/>
      <c r="B7" s="70"/>
      <c r="C7" s="70"/>
      <c r="D7" s="70"/>
      <c r="E7" s="70"/>
      <c r="F7" s="70"/>
      <c r="G7" s="70"/>
      <c r="H7" s="70"/>
      <c r="I7" s="70"/>
    </row>
    <row r="8" spans="1:9" s="7" customFormat="1" ht="14.25" hidden="1" customHeight="1" x14ac:dyDescent="0.3">
      <c r="A8" s="6"/>
      <c r="B8" s="4"/>
      <c r="C8" s="2"/>
      <c r="D8" s="26"/>
      <c r="E8" s="30"/>
      <c r="F8" s="23"/>
      <c r="G8" s="23"/>
      <c r="H8" s="23"/>
      <c r="I8" s="23"/>
    </row>
    <row r="9" spans="1:9" s="7" customFormat="1" ht="14.25" customHeight="1" x14ac:dyDescent="0.3">
      <c r="A9" s="6"/>
      <c r="B9" s="4"/>
      <c r="C9" s="2" t="s">
        <v>34</v>
      </c>
      <c r="D9" s="26"/>
      <c r="E9" s="30"/>
      <c r="F9" s="23"/>
      <c r="G9" s="23"/>
      <c r="H9" s="23"/>
      <c r="I9" s="23"/>
    </row>
    <row r="10" spans="1:9" s="8" customFormat="1" ht="48" customHeight="1" thickBot="1" x14ac:dyDescent="0.3">
      <c r="A10" s="6"/>
      <c r="B10" s="10" t="s">
        <v>1</v>
      </c>
      <c r="C10" s="11" t="s">
        <v>0</v>
      </c>
      <c r="D10" s="12" t="s">
        <v>2</v>
      </c>
      <c r="E10" s="31" t="s">
        <v>3</v>
      </c>
      <c r="F10" s="12" t="s">
        <v>30</v>
      </c>
      <c r="G10" s="12" t="s">
        <v>29</v>
      </c>
      <c r="H10" s="12" t="s">
        <v>28</v>
      </c>
      <c r="I10" s="12" t="s">
        <v>21</v>
      </c>
    </row>
    <row r="11" spans="1:9" s="7" customFormat="1" ht="15.75" customHeight="1" thickTop="1" x14ac:dyDescent="0.25">
      <c r="A11" s="6"/>
      <c r="B11" s="13" t="s">
        <v>4</v>
      </c>
      <c r="C11" s="14" t="s">
        <v>5</v>
      </c>
      <c r="D11" s="25"/>
      <c r="E11" s="32"/>
      <c r="F11" s="35"/>
      <c r="G11" s="35"/>
      <c r="H11" s="35"/>
      <c r="I11" s="36">
        <f>SUM(I12)</f>
        <v>20000</v>
      </c>
    </row>
    <row r="12" spans="1:9" s="7" customFormat="1" ht="15" customHeight="1" outlineLevel="1" x14ac:dyDescent="0.25">
      <c r="A12" s="6"/>
      <c r="B12" s="15" t="s">
        <v>35</v>
      </c>
      <c r="C12" s="16" t="s">
        <v>31</v>
      </c>
      <c r="D12" s="27" t="s">
        <v>7</v>
      </c>
      <c r="E12" s="34">
        <v>1</v>
      </c>
      <c r="F12" s="37">
        <v>0</v>
      </c>
      <c r="G12" s="37">
        <v>0</v>
      </c>
      <c r="H12" s="38">
        <v>20000</v>
      </c>
      <c r="I12" s="39">
        <f>Table1462[[#This Row],[Kiekis]]*(Table1462[[#This Row],[Medžiagos ir gaminiai, EUR be PVM]]+Table1462[[#This Row],[Mašinų ir mechanizmų darbas, EUR be PVM]]+Table1462[[#This Row],[Darbo užmokestis ir pridėtinės išlaidos, EUR be PVM]])</f>
        <v>20000</v>
      </c>
    </row>
    <row r="13" spans="1:9" ht="15" customHeight="1" outlineLevel="1" x14ac:dyDescent="0.25">
      <c r="B13" s="18">
        <v>140010</v>
      </c>
      <c r="C13" s="19" t="s">
        <v>8</v>
      </c>
      <c r="D13" s="28"/>
      <c r="E13" s="33"/>
      <c r="F13" s="40"/>
      <c r="G13" s="40"/>
      <c r="H13" s="40"/>
      <c r="I13" s="41">
        <f>SUM(I14)</f>
        <v>329700</v>
      </c>
    </row>
    <row r="14" spans="1:9" s="7" customFormat="1" ht="15" customHeight="1" outlineLevel="1" x14ac:dyDescent="0.25">
      <c r="B14" s="21">
        <v>140010</v>
      </c>
      <c r="C14" s="20" t="s">
        <v>17</v>
      </c>
      <c r="D14" s="27" t="s">
        <v>7</v>
      </c>
      <c r="E14" s="34">
        <v>157</v>
      </c>
      <c r="F14" s="37">
        <v>50</v>
      </c>
      <c r="G14" s="37">
        <v>900</v>
      </c>
      <c r="H14" s="38">
        <v>1150</v>
      </c>
      <c r="I14" s="39">
        <f>Table1462[[#This Row],[Kiekis]]*(Table1462[[#This Row],[Medžiagos ir gaminiai, EUR be PVM]]+Table1462[[#This Row],[Mašinų ir mechanizmų darbas, EUR be PVM]]+Table1462[[#This Row],[Darbo užmokestis ir pridėtinės išlaidos, EUR be PVM]])</f>
        <v>329700</v>
      </c>
    </row>
    <row r="15" spans="1:9" s="7" customFormat="1" ht="15" customHeight="1" outlineLevel="1" x14ac:dyDescent="0.25">
      <c r="B15" s="18">
        <v>140020</v>
      </c>
      <c r="C15" s="19" t="s">
        <v>10</v>
      </c>
      <c r="D15" s="28"/>
      <c r="E15" s="33"/>
      <c r="F15" s="40"/>
      <c r="G15" s="40"/>
      <c r="H15" s="40"/>
      <c r="I15" s="41">
        <f>SUM(I16:I24)</f>
        <v>432316.8</v>
      </c>
    </row>
    <row r="16" spans="1:9" s="7" customFormat="1" ht="15" customHeight="1" outlineLevel="1" x14ac:dyDescent="0.25">
      <c r="B16" s="21">
        <v>140020</v>
      </c>
      <c r="C16" s="20" t="s">
        <v>18</v>
      </c>
      <c r="D16" s="27" t="s">
        <v>7</v>
      </c>
      <c r="E16" s="34">
        <v>9</v>
      </c>
      <c r="F16" s="37">
        <v>0</v>
      </c>
      <c r="G16" s="37">
        <v>950</v>
      </c>
      <c r="H16" s="37">
        <v>1000</v>
      </c>
      <c r="I16" s="39">
        <f>Table1462[[#This Row],[Kiekis]]*(Table1462[[#This Row],[Medžiagos ir gaminiai, EUR be PVM]]+Table1462[[#This Row],[Mašinų ir mechanizmų darbas, EUR be PVM]]+Table1462[[#This Row],[Darbo užmokestis ir pridėtinės išlaidos, EUR be PVM]])</f>
        <v>17550</v>
      </c>
    </row>
    <row r="17" spans="2:9" s="7" customFormat="1" ht="15" customHeight="1" outlineLevel="1" x14ac:dyDescent="0.25">
      <c r="B17" s="21">
        <v>140020</v>
      </c>
      <c r="C17" s="20" t="s">
        <v>25</v>
      </c>
      <c r="D17" s="27" t="s">
        <v>7</v>
      </c>
      <c r="E17" s="34">
        <v>9</v>
      </c>
      <c r="F17" s="37">
        <v>300</v>
      </c>
      <c r="G17" s="37">
        <v>1100</v>
      </c>
      <c r="H17" s="37">
        <v>900</v>
      </c>
      <c r="I17" s="39">
        <f>Table1462[[#This Row],[Kiekis]]*(Table1462[[#This Row],[Medžiagos ir gaminiai, EUR be PVM]]+Table1462[[#This Row],[Mašinų ir mechanizmų darbas, EUR be PVM]]+Table1462[[#This Row],[Darbo užmokestis ir pridėtinės išlaidos, EUR be PVM]])</f>
        <v>20700</v>
      </c>
    </row>
    <row r="18" spans="2:9" s="7" customFormat="1" ht="15" customHeight="1" outlineLevel="1" x14ac:dyDescent="0.25">
      <c r="B18" s="21">
        <v>140020</v>
      </c>
      <c r="C18" s="20" t="s">
        <v>19</v>
      </c>
      <c r="D18" s="27" t="s">
        <v>7</v>
      </c>
      <c r="E18" s="34">
        <v>25</v>
      </c>
      <c r="F18" s="37">
        <v>0</v>
      </c>
      <c r="G18" s="37">
        <v>1100</v>
      </c>
      <c r="H18" s="37">
        <v>1300</v>
      </c>
      <c r="I18" s="39">
        <f>Table1462[[#This Row],[Kiekis]]*(Table1462[[#This Row],[Medžiagos ir gaminiai, EUR be PVM]]+Table1462[[#This Row],[Mašinų ir mechanizmų darbas, EUR be PVM]]+Table1462[[#This Row],[Darbo užmokestis ir pridėtinės išlaidos, EUR be PVM]])</f>
        <v>60000</v>
      </c>
    </row>
    <row r="19" spans="2:9" s="7" customFormat="1" ht="15" customHeight="1" outlineLevel="1" x14ac:dyDescent="0.25">
      <c r="B19" s="21">
        <v>140020</v>
      </c>
      <c r="C19" s="20" t="s">
        <v>26</v>
      </c>
      <c r="D19" s="27" t="s">
        <v>7</v>
      </c>
      <c r="E19" s="34">
        <v>25</v>
      </c>
      <c r="F19" s="37">
        <v>300</v>
      </c>
      <c r="G19" s="37">
        <v>1300</v>
      </c>
      <c r="H19" s="37">
        <v>1100</v>
      </c>
      <c r="I19" s="39">
        <f>Table1462[[#This Row],[Kiekis]]*(Table1462[[#This Row],[Medžiagos ir gaminiai, EUR be PVM]]+Table1462[[#This Row],[Mašinų ir mechanizmų darbas, EUR be PVM]]+Table1462[[#This Row],[Darbo užmokestis ir pridėtinės išlaidos, EUR be PVM]])</f>
        <v>67500</v>
      </c>
    </row>
    <row r="20" spans="2:9" ht="15" customHeight="1" outlineLevel="1" x14ac:dyDescent="0.25">
      <c r="B20" s="21">
        <v>140020</v>
      </c>
      <c r="C20" s="20" t="s">
        <v>20</v>
      </c>
      <c r="D20" s="27" t="s">
        <v>9</v>
      </c>
      <c r="E20" s="58">
        <v>58.085000000000001</v>
      </c>
      <c r="F20" s="37">
        <v>0</v>
      </c>
      <c r="G20" s="37">
        <v>850</v>
      </c>
      <c r="H20" s="37">
        <v>950</v>
      </c>
      <c r="I20" s="39">
        <f>Table1462[[#This Row],[Kiekis]]*(Table1462[[#This Row],[Medžiagos ir gaminiai, EUR be PVM]]+Table1462[[#This Row],[Mašinų ir mechanizmų darbas, EUR be PVM]]+Table1462[[#This Row],[Darbo užmokestis ir pridėtinės išlaidos, EUR be PVM]])</f>
        <v>104553</v>
      </c>
    </row>
    <row r="21" spans="2:9" ht="15" customHeight="1" outlineLevel="1" x14ac:dyDescent="0.25">
      <c r="B21" s="21">
        <v>140020</v>
      </c>
      <c r="C21" s="17" t="s">
        <v>36</v>
      </c>
      <c r="D21" s="27" t="s">
        <v>9</v>
      </c>
      <c r="E21" s="58">
        <v>58.085000000000001</v>
      </c>
      <c r="F21" s="37">
        <v>0</v>
      </c>
      <c r="G21" s="37">
        <v>350</v>
      </c>
      <c r="H21" s="37">
        <v>950</v>
      </c>
      <c r="I21" s="39">
        <f>Table1462[[#This Row],[Kiekis]]*(Table1462[[#This Row],[Medžiagos ir gaminiai, EUR be PVM]]+Table1462[[#This Row],[Mašinų ir mechanizmų darbas, EUR be PVM]]+Table1462[[#This Row],[Darbo užmokestis ir pridėtinės išlaidos, EUR be PVM]])</f>
        <v>75510.5</v>
      </c>
    </row>
    <row r="22" spans="2:9" ht="34.5" customHeight="1" outlineLevel="1" x14ac:dyDescent="0.25">
      <c r="B22" s="21">
        <v>140020</v>
      </c>
      <c r="C22" s="20" t="s">
        <v>37</v>
      </c>
      <c r="D22" s="27" t="s">
        <v>9</v>
      </c>
      <c r="E22" s="58">
        <v>52.991</v>
      </c>
      <c r="F22" s="46">
        <v>0</v>
      </c>
      <c r="G22" s="46">
        <v>350</v>
      </c>
      <c r="H22" s="46">
        <v>950</v>
      </c>
      <c r="I22" s="54">
        <f>Table1462[[#This Row],[Kiekis]]*(Table1462[[#This Row],[Medžiagos ir gaminiai, EUR be PVM]]+Table1462[[#This Row],[Mašinų ir mechanizmų darbas, EUR be PVM]]+Table1462[[#This Row],[Darbo užmokestis ir pridėtinės išlaidos, EUR be PVM]])</f>
        <v>68888.3</v>
      </c>
    </row>
    <row r="23" spans="2:9" ht="43.5" customHeight="1" outlineLevel="1" x14ac:dyDescent="0.25">
      <c r="B23" s="42">
        <v>140020</v>
      </c>
      <c r="C23" s="43" t="s">
        <v>33</v>
      </c>
      <c r="D23" s="44" t="s">
        <v>7</v>
      </c>
      <c r="E23" s="45">
        <v>1</v>
      </c>
      <c r="F23" s="46">
        <v>0</v>
      </c>
      <c r="G23" s="62">
        <v>3450</v>
      </c>
      <c r="H23" s="57">
        <v>5750</v>
      </c>
      <c r="I23" s="64">
        <f>Table1462[[#This Row],[Kiekis]]*(Table1462[[#This Row],[Medžiagos ir gaminiai, EUR be PVM]]+Table1462[[#This Row],[Mašinų ir mechanizmų darbas, EUR be PVM]]+Table1462[[#This Row],[Darbo užmokestis ir pridėtinės išlaidos, EUR be PVM]])</f>
        <v>9200</v>
      </c>
    </row>
    <row r="24" spans="2:9" ht="43.5" customHeight="1" outlineLevel="1" x14ac:dyDescent="0.25">
      <c r="B24" s="56">
        <v>140020</v>
      </c>
      <c r="C24" s="59" t="s">
        <v>38</v>
      </c>
      <c r="D24" s="60" t="s">
        <v>7</v>
      </c>
      <c r="E24" s="61">
        <v>11</v>
      </c>
      <c r="F24" s="57">
        <v>0</v>
      </c>
      <c r="G24" s="63">
        <v>580</v>
      </c>
      <c r="H24" s="57">
        <v>185</v>
      </c>
      <c r="I24" s="64">
        <f>Table1462[[#This Row],[Kiekis]]*(Table1462[[#This Row],[Medžiagos ir gaminiai, EUR be PVM]]+Table1462[[#This Row],[Mašinų ir mechanizmų darbas, EUR be PVM]]+Table1462[[#This Row],[Darbo užmokestis ir pridėtinės išlaidos, EUR be PVM]])</f>
        <v>8415</v>
      </c>
    </row>
    <row r="25" spans="2:9" ht="15.75" thickBot="1" x14ac:dyDescent="0.3">
      <c r="B25" s="47"/>
      <c r="C25" s="9"/>
      <c r="D25" s="9"/>
      <c r="E25" s="9"/>
      <c r="F25" s="9"/>
      <c r="G25" s="9"/>
      <c r="H25" s="48" t="s">
        <v>22</v>
      </c>
      <c r="I25" s="55">
        <f>I11+I13+I15</f>
        <v>782016.8</v>
      </c>
    </row>
    <row r="26" spans="2:9" thickTop="1" thickBot="1" x14ac:dyDescent="0.3">
      <c r="B26" s="47"/>
      <c r="C26" s="9"/>
      <c r="D26" s="9"/>
      <c r="E26" s="9"/>
      <c r="F26" s="9"/>
      <c r="G26" s="9"/>
      <c r="H26" s="48" t="s">
        <v>23</v>
      </c>
      <c r="I26" s="52">
        <f>+I25*0.21</f>
        <v>164223.52799999999</v>
      </c>
    </row>
    <row r="27" spans="2:9" thickTop="1" thickBot="1" x14ac:dyDescent="0.3">
      <c r="B27" s="49"/>
      <c r="C27" s="50"/>
      <c r="D27" s="50"/>
      <c r="E27" s="50"/>
      <c r="F27" s="50"/>
      <c r="G27" s="50"/>
      <c r="H27" s="51" t="s">
        <v>24</v>
      </c>
      <c r="I27" s="53">
        <f>+I25+I26</f>
        <v>946240.32799999998</v>
      </c>
    </row>
    <row r="28" spans="2:9" customFormat="1" ht="90" customHeight="1" thickTop="1" x14ac:dyDescent="0.25">
      <c r="B28" s="65" t="s">
        <v>32</v>
      </c>
      <c r="C28" s="66"/>
      <c r="D28" s="66"/>
      <c r="E28" s="66"/>
      <c r="F28" s="66"/>
      <c r="G28" s="66"/>
      <c r="H28" s="66"/>
      <c r="I28" s="66"/>
    </row>
  </sheetData>
  <sheetProtection algorithmName="SHA-512" hashValue="k7pLZSDmBBdL/bypAWvVxlVMwqJWVB08hdHMBWwYAkMocK5MOGKKuII1fCKsYmWjdwEhtPOgDk5s/f2E1wJCsw==" saltValue="kITMHnI11UTq4xunaYSc5w==" spinCount="100000" sheet="1" formatCells="0" formatColumns="0" formatRows="0" insertColumns="0" insertRows="0" insertHyperlinks="0" deleteColumns="0" deleteRows="0" sort="0" autoFilter="0" pivotTables="0"/>
  <mergeCells count="6">
    <mergeCell ref="B28:I28"/>
    <mergeCell ref="B2:I2"/>
    <mergeCell ref="B3:I3"/>
    <mergeCell ref="B5:I5"/>
    <mergeCell ref="B6:I6"/>
    <mergeCell ref="B7:I7"/>
  </mergeCells>
  <phoneticPr fontId="14" type="noConversion"/>
  <pageMargins left="0.7" right="0.7" top="0.75" bottom="0.75" header="0.3" footer="0.3"/>
  <pageSetup paperSize="9" scale="60" fitToHeight="0" orientation="landscape"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Mano vnt." xr:uid="{27249A89-0ED5-41EF-9D75-1F3EACDFF46E}">
          <x14:formula1>
            <xm:f>Pagalbinis!$A$3:$A$9</xm:f>
          </x14:formula1>
          <xm:sqref>D12 D14 D16:D24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12</v>
      </c>
    </row>
    <row r="3" spans="1:1" x14ac:dyDescent="0.25">
      <c r="A3" s="1" t="s">
        <v>6</v>
      </c>
    </row>
    <row r="4" spans="1:1" x14ac:dyDescent="0.25">
      <c r="A4" s="1" t="s">
        <v>27</v>
      </c>
    </row>
    <row r="5" spans="1:1" x14ac:dyDescent="0.25">
      <c r="A5" s="1" t="s">
        <v>7</v>
      </c>
    </row>
    <row r="6" spans="1:1" x14ac:dyDescent="0.25">
      <c r="A6" s="1" t="s">
        <v>13</v>
      </c>
    </row>
    <row r="7" spans="1:1" x14ac:dyDescent="0.25">
      <c r="A7" s="1" t="s">
        <v>14</v>
      </c>
    </row>
    <row r="8" spans="1:1" x14ac:dyDescent="0.25">
      <c r="A8" s="1" t="s">
        <v>11</v>
      </c>
    </row>
    <row r="9" spans="1:1" x14ac:dyDescent="0.25">
      <c r="A9" s="1" t="s">
        <v>9</v>
      </c>
    </row>
    <row r="10" spans="1:1" x14ac:dyDescent="0.25">
      <c r="A10" s="1" t="s">
        <v>15</v>
      </c>
    </row>
    <row r="11" spans="1:1" x14ac:dyDescent="0.25">
      <c r="A11" s="1" t="s">
        <v>16</v>
      </c>
    </row>
    <row r="12" spans="1:1" x14ac:dyDescent="0.25">
      <c r="A12" s="1"/>
    </row>
    <row r="13" spans="1:1" x14ac:dyDescent="0.25">
      <c r="A13" s="1"/>
    </row>
    <row r="14" spans="1:1" x14ac:dyDescent="0.25">
      <c r="A14" s="1"/>
    </row>
    <row r="15" spans="1:1" x14ac:dyDescent="0.25">
      <c r="A15" s="1"/>
    </row>
    <row r="16" spans="1:1" x14ac:dyDescent="0.25">
      <c r="A16" s="1"/>
    </row>
    <row r="17" spans="1:1" x14ac:dyDescent="0.25">
      <c r="A17" s="1"/>
    </row>
    <row r="18" spans="1:1" x14ac:dyDescent="0.25">
      <c r="A18" s="1"/>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x012e_mon_x0117_s_x0020_pavadinimas xmlns="84bb75d2-1405-4fd5-9fab-49e9808fab05" xsi:nil="true"/>
    <Sutartiespavadinimas xmlns="84bb75d2-1405-4fd5-9fab-49e9808fab05" xsi:nil="true"/>
    <Sudarymo_x0020_data xmlns="84bb75d2-1405-4fd5-9fab-49e9808fab05">2025-10-01T16:58:38+00:00</Sudarymo_x0020_data>
    <_Flow_SignoffStatus xmlns="84bb75d2-1405-4fd5-9fab-49e9808fab05" xsi:nil="true"/>
    <Pozicija xmlns="84bb75d2-1405-4fd5-9fab-49e9808fab05" xsi:nil="true"/>
    <Pirk_x0117_jas_x0020__x002f__x0020_Tiek_x0117_jas_x0020__x002f__x0020_Subranga xmlns="84bb75d2-1405-4fd5-9fab-49e9808fab05">Pirkėjas</Pirk_x0117_jas_x0020__x002f__x0020_Tiek_x0117_jas_x0020__x002f__x0020_Subranga>
    <Vert_x0117_ xmlns="84bb75d2-1405-4fd5-9fab-49e9808fab05" xsi:nil="true"/>
    <TaxCatchAll xmlns="3075551e-bef2-46fc-95ca-72b2e6f4225f" xsi:nil="true"/>
    <lcf76f155ced4ddcb4097134ff3c332f xmlns="84bb75d2-1405-4fd5-9fab-49e9808fab05">
      <Terms xmlns="http://schemas.microsoft.com/office/infopath/2007/PartnerControls"/>
    </lcf76f155ced4ddcb4097134ff3c332f>
  </documentManagement>
</p:properties>
</file>

<file path=customXml/item2.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as" ma:contentTypeID="0x010100DD6307B52B7A2A498D57EB0A78D62CC8" ma:contentTypeVersion="31" ma:contentTypeDescription="Kurkite naują dokumentą." ma:contentTypeScope="" ma:versionID="52853269902648828823ed264f9e8e7e">
  <xsd:schema xmlns:xsd="http://www.w3.org/2001/XMLSchema" xmlns:xs="http://www.w3.org/2001/XMLSchema" xmlns:p="http://schemas.microsoft.com/office/2006/metadata/properties" xmlns:ns2="84bb75d2-1405-4fd5-9fab-49e9808fab05" xmlns:ns3="3075551e-bef2-46fc-95ca-72b2e6f4225f" targetNamespace="http://schemas.microsoft.com/office/2006/metadata/properties" ma:root="true" ma:fieldsID="f16e38487e7393af7254f6eb42f85547" ns2:_="" ns3:_="">
    <xsd:import namespace="84bb75d2-1405-4fd5-9fab-49e9808fab05"/>
    <xsd:import namespace="3075551e-bef2-46fc-95ca-72b2e6f4225f"/>
    <xsd:element name="properties">
      <xsd:complexType>
        <xsd:sequence>
          <xsd:element name="documentManagement">
            <xsd:complexType>
              <xsd:all>
                <xsd:element ref="ns2:MediaServiceMetadata" minOccurs="0"/>
                <xsd:element ref="ns2:MediaServiceFastMetadata" minOccurs="0"/>
                <xsd:element ref="ns2:_x012e_mon_x0117_s_x0020_pavadinimas" minOccurs="0"/>
                <xsd:element ref="ns2:_x012e_mon_x0117_s_x0020_pavadinimas_x003a__x012e_mon_x0117_s_x0020_pavadinimas" minOccurs="0"/>
                <xsd:element ref="ns2:Pirk_x0117_jas_x0020__x002f__x0020_Tiek_x0117_jas_x0020__x002f__x0020_Subranga" minOccurs="0"/>
                <xsd:element ref="ns2:Sutartiespavadinimas" minOccurs="0"/>
                <xsd:element ref="ns2:Sudarymo_x0020_data" minOccurs="0"/>
                <xsd:element ref="ns2:Vert_x0117_"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_Flow_SignoffStatus" minOccurs="0"/>
                <xsd:element ref="ns2:MediaServiceLocation" minOccurs="0"/>
                <xsd:element ref="ns2:Pozicija"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bb75d2-1405-4fd5-9fab-49e9808fab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12e_mon_x0117_s_x0020_pavadinimas" ma:index="10" nillable="true" ma:displayName="Įmonės pavadinimas" ma:list="{3fa8c44b-6ca3-4181-ad80-313c8c5d0b61}" ma:internalName="_x012e_mon_x0117_s_x0020_pavadinimas" ma:readOnly="false" ma:showField="Title">
      <xsd:simpleType>
        <xsd:restriction base="dms:Lookup"/>
      </xsd:simpleType>
    </xsd:element>
    <xsd:element name="_x012e_mon_x0117_s_x0020_pavadinimas_x003a__x012e_mon_x0117_s_x0020_pavadinimas" ma:index="11" nillable="true" ma:displayName="Įmonės pavadinimas:Įmonės pavadinimas" ma:list="{3fa8c44b-6ca3-4181-ad80-313c8c5d0b61}" ma:internalName="_x012e_mon_x0117_s_x0020_pavadinimas_x003a__x012e_mon_x0117_s_x0020_pavadinimas" ma:readOnly="true" ma:showField="_x012e_mon_x0117_s_x0020_pavadin" ma:web="3075551e-bef2-46fc-95ca-72b2e6f4225f">
      <xsd:simpleType>
        <xsd:restriction base="dms:Lookup"/>
      </xsd:simpleType>
    </xsd:element>
    <xsd:element name="Pirk_x0117_jas_x0020__x002f__x0020_Tiek_x0117_jas_x0020__x002f__x0020_Subranga" ma:index="12" nillable="true" ma:displayName="Pirkėjas / Tiekėjas / Subranga" ma:default="Pirkėjas" ma:format="RadioButtons" ma:internalName="Pirk_x0117_jas_x0020__x002f__x0020_Tiek_x0117_jas_x0020__x002f__x0020_Subranga">
      <xsd:simpleType>
        <xsd:restriction base="dms:Choice">
          <xsd:enumeration value="Pirkėjas"/>
          <xsd:enumeration value="Tiekėjas"/>
          <xsd:enumeration value="Subrangovas"/>
          <xsd:enumeration value="Rangovas"/>
        </xsd:restriction>
      </xsd:simpleType>
    </xsd:element>
    <xsd:element name="Sutartiespavadinimas" ma:index="13" nillable="true" ma:displayName="Sutarties pavadinimas" ma:format="Dropdown" ma:internalName="Sutartiespavadinimas">
      <xsd:simpleType>
        <xsd:restriction base="dms:Text">
          <xsd:maxLength value="255"/>
        </xsd:restriction>
      </xsd:simpleType>
    </xsd:element>
    <xsd:element name="Sudarymo_x0020_data" ma:index="14" nillable="true" ma:displayName="Sudarymo data" ma:default="[today]" ma:format="DateOnly" ma:internalName="Sudarymo_x0020_data">
      <xsd:simpleType>
        <xsd:restriction base="dms:DateTime"/>
      </xsd:simpleType>
    </xsd:element>
    <xsd:element name="Vert_x0117_" ma:index="15" nillable="true" ma:displayName="Vertė" ma:LCID="1063" ma:internalName="Vert_x0117_">
      <xsd:simpleType>
        <xsd:restriction base="dms:Currency"/>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DateTaken" ma:index="24" nillable="true" ma:displayName="MediaServiceDateTaken" ma:hidden="true" ma:internalName="MediaServiceDateTaken" ma:readOnly="true">
      <xsd:simpleType>
        <xsd:restriction base="dms:Text"/>
      </xsd:simpleType>
    </xsd:element>
    <xsd:element name="_Flow_SignoffStatus" ma:index="25" nillable="true" ma:displayName="Atsijungimo būsena" ma:internalName="Atsijungimo_x0020_b_x016b_sena">
      <xsd:simpleType>
        <xsd:restriction base="dms:Text"/>
      </xsd:simpleType>
    </xsd:element>
    <xsd:element name="MediaServiceLocation" ma:index="26" nillable="true" ma:displayName="Location" ma:internalName="MediaServiceLocation" ma:readOnly="true">
      <xsd:simpleType>
        <xsd:restriction base="dms:Text"/>
      </xsd:simpleType>
    </xsd:element>
    <xsd:element name="Pozicija" ma:index="27" nillable="true" ma:displayName="Pozicija" ma:format="Dropdown" ma:internalName="Pozicija">
      <xsd:simpleType>
        <xsd:restriction base="dms:Text">
          <xsd:maxLength value="255"/>
        </xsd:restriction>
      </xsd:simpleType>
    </xsd:element>
    <xsd:element name="MediaLengthInSeconds" ma:index="28" nillable="true" ma:displayName="MediaLengthInSeconds" ma:hidden="true"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Vaizdų žymės" ma:readOnly="false" ma:fieldId="{5cf76f15-5ced-4ddc-b409-7134ff3c332f}" ma:taxonomyMulti="true" ma:sspId="09fd8932-4dff-401c-bb8a-694dee3235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75551e-bef2-46fc-95ca-72b2e6f4225f" elementFormDefault="qualified">
    <xsd:import namespace="http://schemas.microsoft.com/office/2006/documentManagement/types"/>
    <xsd:import namespace="http://schemas.microsoft.com/office/infopath/2007/PartnerControls"/>
    <xsd:element name="SharedWithUsers" ma:index="2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Bendrinta su išsamia informacija" ma:internalName="SharedWithDetails" ma:readOnly="true">
      <xsd:simpleType>
        <xsd:restriction base="dms:Note">
          <xsd:maxLength value="255"/>
        </xsd:restriction>
      </xsd:simpleType>
    </xsd:element>
    <xsd:element name="TaxCatchAll" ma:index="31" nillable="true" ma:displayName="Taxonomy Catch All Column" ma:hidden="true" ma:list="{005473b2-607b-4030-b998-06f2131774b4}" ma:internalName="TaxCatchAll" ma:showField="CatchAllData" ma:web="3075551e-bef2-46fc-95ca-72b2e6f422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F27A1-A0B8-483B-9598-99A42B50DC61}">
  <ds:schemaRefs>
    <ds:schemaRef ds:uri="http://purl.org/dc/dcmitype/"/>
    <ds:schemaRef ds:uri="http://purl.org/dc/elements/1.1/"/>
    <ds:schemaRef ds:uri="http://schemas.microsoft.com/office/2006/metadata/properties"/>
    <ds:schemaRef ds:uri="http://schemas.microsoft.com/office/infopath/2007/PartnerControls"/>
    <ds:schemaRef ds:uri="http://purl.org/dc/terms/"/>
    <ds:schemaRef ds:uri="http://www.w3.org/XML/1998/namespace"/>
    <ds:schemaRef ds:uri="http://schemas.microsoft.com/office/2006/documentManagement/types"/>
    <ds:schemaRef ds:uri="http://schemas.openxmlformats.org/package/2006/metadata/core-properties"/>
    <ds:schemaRef ds:uri="3075551e-bef2-46fc-95ca-72b2e6f4225f"/>
    <ds:schemaRef ds:uri="84bb75d2-1405-4fd5-9fab-49e9808fab05"/>
  </ds:schemaRefs>
</ds:datastoreItem>
</file>

<file path=customXml/itemProps2.xml><?xml version="1.0" encoding="utf-8"?>
<ds:datastoreItem xmlns:ds="http://schemas.openxmlformats.org/officeDocument/2006/customXml" ds:itemID="{3EAF5F12-41D3-4153-B67D-4CB2B98D01AE}">
  <ds:schemaRefs>
    <ds:schemaRef ds:uri="http://schemas.microsoft.com/DataMashup"/>
  </ds:schemaRefs>
</ds:datastoreItem>
</file>

<file path=customXml/itemProps3.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4.xml><?xml version="1.0" encoding="utf-8"?>
<ds:datastoreItem xmlns:ds="http://schemas.openxmlformats.org/officeDocument/2006/customXml" ds:itemID="{4737C741-3A09-4DE2-9267-F2C8356DE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bb75d2-1405-4fd5-9fab-49e9808fab05"/>
    <ds:schemaRef ds:uri="3075551e-bef2-46fc-95ca-72b2e6f42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330 kV OL Alytus Gardinas 368</vt:lpstr>
      <vt:lpstr>Pagalbinis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Kuprienė</dc:creator>
  <cp:keywords/>
  <dc:description/>
  <cp:lastModifiedBy>Daraškevič Kornelija</cp:lastModifiedBy>
  <cp:revision/>
  <cp:lastPrinted>2025-10-06T09:48:34Z</cp:lastPrinted>
  <dcterms:created xsi:type="dcterms:W3CDTF">2017-01-02T13:37:49Z</dcterms:created>
  <dcterms:modified xsi:type="dcterms:W3CDTF">2025-10-06T09:48:34Z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0x010100DD6307B52B7A2A498D57EB0A78D62CC8</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y fmtid="{D5CDD505-2E9C-101B-9397-08002B2CF9AE}" pid="10" name="MediaServiceImageTags">
    <vt:lpwstr/>
  </property>
</Properties>
</file>