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Vaistiniai preparatai 2_ 2675-1_VM\Sutartys viešinimui\"/>
    </mc:Choice>
  </mc:AlternateContent>
  <xr:revisionPtr revIDLastSave="0" documentId="8_{481CFC71-DC6E-4E1D-82F4-A0AAB143699B}"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67" i="1" l="1"/>
  <c r="G666" i="1"/>
  <c r="F661" i="1"/>
  <c r="F666" i="1" s="1"/>
  <c r="F667" i="1" s="1"/>
  <c r="F668" i="1" s="1"/>
  <c r="G651" i="1"/>
  <c r="F645" i="1"/>
  <c r="G650" i="1" s="1"/>
  <c r="G635" i="1"/>
  <c r="F629" i="1"/>
  <c r="G634" i="1" s="1"/>
  <c r="G619" i="1"/>
  <c r="F613" i="1"/>
  <c r="G618" i="1" s="1"/>
  <c r="G603" i="1"/>
  <c r="F597" i="1"/>
  <c r="F602" i="1" s="1"/>
  <c r="F603" i="1" s="1"/>
  <c r="F604" i="1" s="1"/>
  <c r="G587" i="1"/>
  <c r="F581" i="1"/>
  <c r="G586" i="1" s="1"/>
  <c r="G571" i="1"/>
  <c r="F570" i="1"/>
  <c r="F571" i="1" s="1"/>
  <c r="F572" i="1" s="1"/>
  <c r="F565" i="1"/>
  <c r="G570" i="1" s="1"/>
  <c r="G555" i="1"/>
  <c r="F549" i="1"/>
  <c r="G554" i="1" s="1"/>
  <c r="G539" i="1"/>
  <c r="F533" i="1"/>
  <c r="F538" i="1" s="1"/>
  <c r="F539" i="1" s="1"/>
  <c r="F540" i="1" s="1"/>
  <c r="G523" i="1"/>
  <c r="F517" i="1"/>
  <c r="G522" i="1" s="1"/>
  <c r="G507" i="1"/>
  <c r="F501" i="1"/>
  <c r="G506" i="1" s="1"/>
  <c r="G491" i="1"/>
  <c r="F485" i="1"/>
  <c r="G490" i="1" s="1"/>
  <c r="G475" i="1"/>
  <c r="F469" i="1"/>
  <c r="F474" i="1" s="1"/>
  <c r="F475" i="1" s="1"/>
  <c r="F476" i="1" s="1"/>
  <c r="G459" i="1"/>
  <c r="F453" i="1"/>
  <c r="G458" i="1" s="1"/>
  <c r="G443" i="1"/>
  <c r="F437" i="1"/>
  <c r="G442" i="1" s="1"/>
  <c r="G427" i="1"/>
  <c r="F421" i="1"/>
  <c r="G426" i="1" s="1"/>
  <c r="G411" i="1"/>
  <c r="F405" i="1"/>
  <c r="F410" i="1" s="1"/>
  <c r="F411" i="1" s="1"/>
  <c r="F412" i="1" s="1"/>
  <c r="G395" i="1"/>
  <c r="F389" i="1"/>
  <c r="G394" i="1" s="1"/>
  <c r="G379" i="1"/>
  <c r="F373" i="1"/>
  <c r="G378" i="1" s="1"/>
  <c r="G363" i="1"/>
  <c r="F357" i="1"/>
  <c r="G362" i="1" s="1"/>
  <c r="G347" i="1"/>
  <c r="F341" i="1"/>
  <c r="F346" i="1" s="1"/>
  <c r="F347" i="1" s="1"/>
  <c r="F348" i="1" s="1"/>
  <c r="G331" i="1"/>
  <c r="F325" i="1"/>
  <c r="G330" i="1" s="1"/>
  <c r="G315" i="1"/>
  <c r="F309" i="1"/>
  <c r="G314" i="1" s="1"/>
  <c r="G299" i="1"/>
  <c r="F293" i="1"/>
  <c r="G298" i="1" s="1"/>
  <c r="G283" i="1"/>
  <c r="F277" i="1"/>
  <c r="F282" i="1" s="1"/>
  <c r="F283" i="1" s="1"/>
  <c r="F284" i="1" s="1"/>
  <c r="G267" i="1"/>
  <c r="F261" i="1"/>
  <c r="G266" i="1" s="1"/>
  <c r="G251" i="1"/>
  <c r="F245" i="1"/>
  <c r="G250" i="1" s="1"/>
  <c r="G235" i="1"/>
  <c r="F229" i="1"/>
  <c r="G234" i="1" s="1"/>
  <c r="G219" i="1"/>
  <c r="F213" i="1"/>
  <c r="F218" i="1" s="1"/>
  <c r="F219" i="1" s="1"/>
  <c r="F220" i="1" s="1"/>
  <c r="G203" i="1"/>
  <c r="F197" i="1"/>
  <c r="G202" i="1" s="1"/>
  <c r="G187" i="1"/>
  <c r="F181" i="1"/>
  <c r="G186" i="1" s="1"/>
  <c r="G171" i="1"/>
  <c r="F165" i="1"/>
  <c r="G170" i="1" s="1"/>
  <c r="G155" i="1"/>
  <c r="F149" i="1"/>
  <c r="F154" i="1" s="1"/>
  <c r="F155" i="1" s="1"/>
  <c r="F156" i="1" s="1"/>
  <c r="G139" i="1"/>
  <c r="F133" i="1"/>
  <c r="G138" i="1" s="1"/>
  <c r="G123" i="1"/>
  <c r="F117" i="1"/>
  <c r="G122" i="1" s="1"/>
  <c r="G107" i="1"/>
  <c r="F101" i="1"/>
  <c r="G106" i="1" s="1"/>
  <c r="G91" i="1"/>
  <c r="F85" i="1"/>
  <c r="F90" i="1" s="1"/>
  <c r="F91" i="1" s="1"/>
  <c r="F92" i="1" s="1"/>
  <c r="G75" i="1"/>
  <c r="F69" i="1"/>
  <c r="G74" i="1" s="1"/>
  <c r="G59" i="1"/>
  <c r="F53" i="1"/>
  <c r="G58" i="1" s="1"/>
  <c r="G43" i="1"/>
  <c r="F37" i="1"/>
  <c r="G42" i="1" s="1"/>
  <c r="F634" i="1" l="1"/>
  <c r="F635" i="1" s="1"/>
  <c r="F636" i="1" s="1"/>
  <c r="G474" i="1"/>
  <c r="F314" i="1"/>
  <c r="F315" i="1" s="1"/>
  <c r="F316" i="1" s="1"/>
  <c r="G282" i="1"/>
  <c r="G218" i="1"/>
  <c r="F186" i="1"/>
  <c r="F187" i="1" s="1"/>
  <c r="F188" i="1" s="1"/>
  <c r="G538" i="1"/>
  <c r="G346" i="1"/>
  <c r="G90" i="1"/>
  <c r="F250" i="1"/>
  <c r="F251" i="1" s="1"/>
  <c r="F252" i="1" s="1"/>
  <c r="F506" i="1"/>
  <c r="F507" i="1" s="1"/>
  <c r="F508" i="1" s="1"/>
  <c r="G602" i="1"/>
  <c r="F650" i="1"/>
  <c r="F651" i="1" s="1"/>
  <c r="F652" i="1" s="1"/>
  <c r="G154" i="1"/>
  <c r="G410" i="1"/>
  <c r="F442" i="1"/>
  <c r="F443" i="1" s="1"/>
  <c r="F444" i="1" s="1"/>
  <c r="F378" i="1"/>
  <c r="F379" i="1" s="1"/>
  <c r="F380" i="1" s="1"/>
  <c r="F266" i="1"/>
  <c r="F267" i="1" s="1"/>
  <c r="F268" i="1" s="1"/>
  <c r="F330" i="1"/>
  <c r="F331" i="1" s="1"/>
  <c r="F332" i="1" s="1"/>
  <c r="F458" i="1"/>
  <c r="F459" i="1" s="1"/>
  <c r="F460" i="1" s="1"/>
  <c r="F58" i="1"/>
  <c r="F59" i="1" s="1"/>
  <c r="F60" i="1" s="1"/>
  <c r="F122" i="1"/>
  <c r="F123" i="1" s="1"/>
  <c r="F124" i="1" s="1"/>
  <c r="F74" i="1"/>
  <c r="F75" i="1" s="1"/>
  <c r="F76" i="1" s="1"/>
  <c r="F394" i="1"/>
  <c r="F395" i="1" s="1"/>
  <c r="F396" i="1" s="1"/>
  <c r="F586" i="1"/>
  <c r="F587" i="1" s="1"/>
  <c r="F588" i="1" s="1"/>
  <c r="F42" i="1"/>
  <c r="F43" i="1" s="1"/>
  <c r="F44" i="1" s="1"/>
  <c r="F106" i="1"/>
  <c r="F107" i="1" s="1"/>
  <c r="F108" i="1" s="1"/>
  <c r="F170" i="1"/>
  <c r="F171" i="1" s="1"/>
  <c r="F172" i="1" s="1"/>
  <c r="F234" i="1"/>
  <c r="F235" i="1" s="1"/>
  <c r="F236" i="1" s="1"/>
  <c r="F298" i="1"/>
  <c r="F299" i="1" s="1"/>
  <c r="F300" i="1" s="1"/>
  <c r="F362" i="1"/>
  <c r="F363" i="1" s="1"/>
  <c r="F364" i="1" s="1"/>
  <c r="F426" i="1"/>
  <c r="F427" i="1" s="1"/>
  <c r="F428" i="1" s="1"/>
  <c r="F490" i="1"/>
  <c r="F491" i="1" s="1"/>
  <c r="F492" i="1" s="1"/>
  <c r="F554" i="1"/>
  <c r="F555" i="1" s="1"/>
  <c r="F556" i="1" s="1"/>
  <c r="F618" i="1"/>
  <c r="F619" i="1" s="1"/>
  <c r="F620" i="1" s="1"/>
  <c r="F202" i="1"/>
  <c r="F203" i="1" s="1"/>
  <c r="F204" i="1" s="1"/>
  <c r="F138" i="1"/>
  <c r="F139" i="1" s="1"/>
  <c r="F140" i="1" s="1"/>
  <c r="F522" i="1"/>
  <c r="F523" i="1" s="1"/>
  <c r="F524" i="1" s="1"/>
</calcChain>
</file>

<file path=xl/sharedStrings.xml><?xml version="1.0" encoding="utf-8"?>
<sst xmlns="http://schemas.openxmlformats.org/spreadsheetml/2006/main" count="1236" uniqueCount="506">
  <si>
    <t>VAISTINIAI PREPARATAI 2</t>
  </si>
  <si>
    <t>Kam:</t>
  </si>
  <si>
    <t>Klaipėdos universiteto ligoninė</t>
  </si>
  <si>
    <t>Data:</t>
  </si>
  <si>
    <t>Nr.:</t>
  </si>
  <si>
    <t>Vieta:</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</si>
  <si>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</si>
  <si>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</si>
  <si>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</si>
  <si>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</si>
  <si>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</si>
  <si>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</si>
  <si>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</si>
  <si>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</si>
  <si>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</si>
  <si>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</si>
  <si>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</si>
  <si>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</si>
  <si>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</si>
  <si>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NATRIO CHLORIDAS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</si>
  <si>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</si>
  <si>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</si>
  <si>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</si>
  <si>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</si>
  <si>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</si>
  <si>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</si>
  <si>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</si>
  <si>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pakuotė/ar turi vardinio preparato statusą</t>
  </si>
  <si>
    <t>Siūlomo preparato stiprumas, farmacinė forma, pakuotės dydis</t>
  </si>
  <si>
    <t>1.</t>
  </si>
  <si>
    <t>Natrio chloridas</t>
  </si>
  <si>
    <t>1.1.</t>
  </si>
  <si>
    <t>fl</t>
  </si>
  <si>
    <t>1.1.1.</t>
  </si>
  <si>
    <t>0,45 proc.</t>
  </si>
  <si>
    <t>1.1.2.</t>
  </si>
  <si>
    <t>injekcinis tirpalas</t>
  </si>
  <si>
    <t>1.1.3.</t>
  </si>
  <si>
    <t>500ml flakonas</t>
  </si>
  <si>
    <t>1.1.4.</t>
  </si>
  <si>
    <t>galiojimo terminas ne trumpesnis nei 4 mėn</t>
  </si>
  <si>
    <t>Suma be PVM</t>
  </si>
  <si>
    <t>Taikomas PVM dydis (%)</t>
  </si>
  <si>
    <t>PVM suma</t>
  </si>
  <si>
    <t>Suma su PVM</t>
  </si>
  <si>
    <t>2. DALIS</t>
  </si>
  <si>
    <t>2.</t>
  </si>
  <si>
    <t>2.1.</t>
  </si>
  <si>
    <t>2.1.1.</t>
  </si>
  <si>
    <t>0,9 proc.</t>
  </si>
  <si>
    <t>2.1.2.</t>
  </si>
  <si>
    <t>irigacinis(praplovimui) tirpalas</t>
  </si>
  <si>
    <t>2.1.3.</t>
  </si>
  <si>
    <t>1000ml flakonas</t>
  </si>
  <si>
    <t>2.1.4.</t>
  </si>
  <si>
    <t>3. DALIS</t>
  </si>
  <si>
    <t>3.</t>
  </si>
  <si>
    <t>3.1.</t>
  </si>
  <si>
    <t>3.1.1.</t>
  </si>
  <si>
    <t>3.1.2.</t>
  </si>
  <si>
    <t>irigacinis (praplovimui) tirpalas</t>
  </si>
  <si>
    <t>3.1.3.</t>
  </si>
  <si>
    <t>3000ml flakonas</t>
  </si>
  <si>
    <t>3.1.4.</t>
  </si>
  <si>
    <t>4. DALIS</t>
  </si>
  <si>
    <t>NIFEDIPINAS</t>
  </si>
  <si>
    <t>4.</t>
  </si>
  <si>
    <t>Nifedipinas</t>
  </si>
  <si>
    <t>4.1.</t>
  </si>
  <si>
    <t>tab</t>
  </si>
  <si>
    <t>4.1.1.</t>
  </si>
  <si>
    <t>10 mg</t>
  </si>
  <si>
    <t>4.1.2.</t>
  </si>
  <si>
    <t>vartoti per burną</t>
  </si>
  <si>
    <t>4.1.3.</t>
  </si>
  <si>
    <t>tabletė</t>
  </si>
  <si>
    <t>4.1.4.</t>
  </si>
  <si>
    <t>5. DALIS</t>
  </si>
  <si>
    <t>NIMODIPINAS</t>
  </si>
  <si>
    <t>5.</t>
  </si>
  <si>
    <t>Nimodipinas</t>
  </si>
  <si>
    <t>5.1.</t>
  </si>
  <si>
    <t>5.1.1.</t>
  </si>
  <si>
    <t>30mg</t>
  </si>
  <si>
    <t>5.1.2.</t>
  </si>
  <si>
    <t>5.1.3.</t>
  </si>
  <si>
    <t>5.1.4.</t>
  </si>
  <si>
    <t>6. DALIS</t>
  </si>
  <si>
    <t>6.</t>
  </si>
  <si>
    <t>6.1.</t>
  </si>
  <si>
    <t>amp</t>
  </si>
  <si>
    <t>6.1.1.</t>
  </si>
  <si>
    <t>10mg/50ml</t>
  </si>
  <si>
    <t>6.1.2.</t>
  </si>
  <si>
    <t>infuzinis tirpalas</t>
  </si>
  <si>
    <t>6.1.3.</t>
  </si>
  <si>
    <t>50ml flakonas</t>
  </si>
  <si>
    <t>6.1.4.</t>
  </si>
  <si>
    <t>galiojimo terminas ne trumpesnis nei 12 mėn</t>
  </si>
  <si>
    <t>7. DALIS</t>
  </si>
  <si>
    <t>OLMESARTANAS/AMLODIPINAS/HIDROCHLORTIAZIDAS</t>
  </si>
  <si>
    <t>7.</t>
  </si>
  <si>
    <t>Olmesartanas/amlodipinas/hidrochlortiazidas</t>
  </si>
  <si>
    <t>7.1.</t>
  </si>
  <si>
    <t>7.1.1.</t>
  </si>
  <si>
    <t>40mg/10mg/12,5mg</t>
  </si>
  <si>
    <t>7.1.2.</t>
  </si>
  <si>
    <t>7.1.3.</t>
  </si>
  <si>
    <t>7.1.4.</t>
  </si>
  <si>
    <t>8. DALIS</t>
  </si>
  <si>
    <t>OLMESARTANAS MEDOKSOMILIS/ HIDROCHLOROTIAZIDAS</t>
  </si>
  <si>
    <t>8.</t>
  </si>
  <si>
    <t>Olmesartanas medoksomilis/ Hidrochlorotiazidas</t>
  </si>
  <si>
    <t>8.1.</t>
  </si>
  <si>
    <t>Olmesartanas medoksomilis / Hidrochlorotiazidas</t>
  </si>
  <si>
    <t>8.1.1.</t>
  </si>
  <si>
    <t>20mg/12,5 mg</t>
  </si>
  <si>
    <t>8.1.2.</t>
  </si>
  <si>
    <t>8.1.3.</t>
  </si>
  <si>
    <t>8.1.4.</t>
  </si>
  <si>
    <t>9. DALIS</t>
  </si>
  <si>
    <t>PAPAVERINAS</t>
  </si>
  <si>
    <t>9.</t>
  </si>
  <si>
    <t>Papaverinas</t>
  </si>
  <si>
    <t>9.1.</t>
  </si>
  <si>
    <t>9.1.1.</t>
  </si>
  <si>
    <t>20mg/ml</t>
  </si>
  <si>
    <t>9.1.2.</t>
  </si>
  <si>
    <t>9.1.3.</t>
  </si>
  <si>
    <t>2 ml ampulė</t>
  </si>
  <si>
    <t>9.1.4.</t>
  </si>
  <si>
    <t>10. DALIS</t>
  </si>
  <si>
    <t>PAROKSETINAS</t>
  </si>
  <si>
    <t>10.</t>
  </si>
  <si>
    <t>Paroksetinas</t>
  </si>
  <si>
    <t>10.1.</t>
  </si>
  <si>
    <t>10.1.1.</t>
  </si>
  <si>
    <t xml:space="preserve">30mg </t>
  </si>
  <si>
    <t>10.1.2.</t>
  </si>
  <si>
    <t>10.1.3.</t>
  </si>
  <si>
    <t>10.1.4.</t>
  </si>
  <si>
    <t>11. DALIS</t>
  </si>
  <si>
    <t>PERINDOPRILIO ARGININAS (ARBA TERT-BUTILAMINO PERINDOPRILIS) / INDAPAMIDAS / AMLODIPINAS</t>
  </si>
  <si>
    <t>11.</t>
  </si>
  <si>
    <t>Perindoprilio argininas (arba tert-butilamino perindoprilis) / Indapamidas / Amlodipinas</t>
  </si>
  <si>
    <t>11.1.</t>
  </si>
  <si>
    <t>11.1.1.</t>
  </si>
  <si>
    <t>10mg (atitinkamai 8 mg, jei tert-butilamino perindoprilis) / 2,5mg / 10mg</t>
  </si>
  <si>
    <t>11.1.2.</t>
  </si>
  <si>
    <t>11.1.3.</t>
  </si>
  <si>
    <t>11.1.4.</t>
  </si>
  <si>
    <t>12. DALIS</t>
  </si>
  <si>
    <t>PILOKARPINAS</t>
  </si>
  <si>
    <t>12.</t>
  </si>
  <si>
    <t>Pilokarpinas</t>
  </si>
  <si>
    <t>12.1.</t>
  </si>
  <si>
    <t>ml</t>
  </si>
  <si>
    <t>12.1.1.</t>
  </si>
  <si>
    <t>2 proc.</t>
  </si>
  <si>
    <t>12.1.2.</t>
  </si>
  <si>
    <t>akių lašai (tirpalas)</t>
  </si>
  <si>
    <t>12.1.3.</t>
  </si>
  <si>
    <t>mililitras</t>
  </si>
  <si>
    <t>12.1.4.</t>
  </si>
  <si>
    <t>13. DALIS</t>
  </si>
  <si>
    <t>PIPEKURONIO BROMIDAS</t>
  </si>
  <si>
    <t>13.</t>
  </si>
  <si>
    <t>Pipekuronio bromidas</t>
  </si>
  <si>
    <t>13.1.</t>
  </si>
  <si>
    <t>fl/amp</t>
  </si>
  <si>
    <t>13.1.1.</t>
  </si>
  <si>
    <t>4mg</t>
  </si>
  <si>
    <t>13.1.2.</t>
  </si>
  <si>
    <t>injekcinis tipalas</t>
  </si>
  <si>
    <t>13.1.3.</t>
  </si>
  <si>
    <t>2 ml ampulė/flakonas</t>
  </si>
  <si>
    <t>13.1.4.</t>
  </si>
  <si>
    <t>14. DALIS</t>
  </si>
  <si>
    <t>PIRIDOKSINAS</t>
  </si>
  <si>
    <t>14.</t>
  </si>
  <si>
    <t>Piridoksinas</t>
  </si>
  <si>
    <t>14.1.</t>
  </si>
  <si>
    <t>14.1.1.</t>
  </si>
  <si>
    <t>50mg/ml</t>
  </si>
  <si>
    <t>14.1.2.</t>
  </si>
  <si>
    <t>14.1.3.</t>
  </si>
  <si>
    <t>14.1.4.</t>
  </si>
  <si>
    <t>15. DALIS</t>
  </si>
  <si>
    <t>PIRIDOSTIGMINAS</t>
  </si>
  <si>
    <t>15.</t>
  </si>
  <si>
    <t>Piridostigminas</t>
  </si>
  <si>
    <t>15.1.</t>
  </si>
  <si>
    <t>15.1.1.</t>
  </si>
  <si>
    <t>60mg</t>
  </si>
  <si>
    <t>15.1.2.</t>
  </si>
  <si>
    <t>15.1.3.</t>
  </si>
  <si>
    <t>15.1.4.</t>
  </si>
  <si>
    <t>16. DALIS</t>
  </si>
  <si>
    <t>PIRIMETAMINAS</t>
  </si>
  <si>
    <t>16.</t>
  </si>
  <si>
    <t>Pirimetaminas</t>
  </si>
  <si>
    <t>16.1.</t>
  </si>
  <si>
    <t>16.1.1.</t>
  </si>
  <si>
    <t>25 mg</t>
  </si>
  <si>
    <t>16.1.2.</t>
  </si>
  <si>
    <t>16.1.3.</t>
  </si>
  <si>
    <t>16.1.4.</t>
  </si>
  <si>
    <t>17. DALIS</t>
  </si>
  <si>
    <t>PRALIDOKSIMAS</t>
  </si>
  <si>
    <t>17.</t>
  </si>
  <si>
    <t>Pralidoksimas</t>
  </si>
  <si>
    <t>17.1.</t>
  </si>
  <si>
    <t>17.1.1.</t>
  </si>
  <si>
    <t>1g</t>
  </si>
  <si>
    <t>17.1.2.</t>
  </si>
  <si>
    <t>milteliai infuziniam tirpalui</t>
  </si>
  <si>
    <t>17.1.3.</t>
  </si>
  <si>
    <t>flakonas</t>
  </si>
  <si>
    <t>17.1.4.</t>
  </si>
  <si>
    <t>18. DALIS</t>
  </si>
  <si>
    <t>PROKARBAZINAS</t>
  </si>
  <si>
    <t>18.</t>
  </si>
  <si>
    <t>Prokarbazinas</t>
  </si>
  <si>
    <t>18.1.</t>
  </si>
  <si>
    <t>kaps</t>
  </si>
  <si>
    <t>18.1.1.</t>
  </si>
  <si>
    <t>50 mg</t>
  </si>
  <si>
    <t>18.1.2.</t>
  </si>
  <si>
    <t>18.1.3.</t>
  </si>
  <si>
    <t>kapsulė</t>
  </si>
  <si>
    <t>18.1.4.</t>
  </si>
  <si>
    <t>19. DALIS</t>
  </si>
  <si>
    <t>SEMAGLIUTIDAS</t>
  </si>
  <si>
    <t>19.</t>
  </si>
  <si>
    <t>Semagliutidas</t>
  </si>
  <si>
    <t>19.1.</t>
  </si>
  <si>
    <t>19.1.1.</t>
  </si>
  <si>
    <t>3mg</t>
  </si>
  <si>
    <t>19.1.2.</t>
  </si>
  <si>
    <t>19.1.3.</t>
  </si>
  <si>
    <t>19.1.4.</t>
  </si>
  <si>
    <t>20. DALIS</t>
  </si>
  <si>
    <t>20.</t>
  </si>
  <si>
    <t>20.1.</t>
  </si>
  <si>
    <t>švirštiklis</t>
  </si>
  <si>
    <t>20.1.1.</t>
  </si>
  <si>
    <t>0,5mg/dozė</t>
  </si>
  <si>
    <t>20.1.2.</t>
  </si>
  <si>
    <t>20.1.3.</t>
  </si>
  <si>
    <t>1,5ml (4 dozės)švirštiklis +4 adatos</t>
  </si>
  <si>
    <t>20.1.4.</t>
  </si>
  <si>
    <t>21. DALIS</t>
  </si>
  <si>
    <t>21.</t>
  </si>
  <si>
    <t>21.1.</t>
  </si>
  <si>
    <t>21.1.1.</t>
  </si>
  <si>
    <t>0,25mg/dozė</t>
  </si>
  <si>
    <t>21.1.2.</t>
  </si>
  <si>
    <t>21.1.3.</t>
  </si>
  <si>
    <t>21.1.4.</t>
  </si>
  <si>
    <t>22. DALIS</t>
  </si>
  <si>
    <t>STREPTOMICINAS</t>
  </si>
  <si>
    <t>22.</t>
  </si>
  <si>
    <t>Streptomicinas</t>
  </si>
  <si>
    <t>22.1.</t>
  </si>
  <si>
    <t>22.1.1.</t>
  </si>
  <si>
    <t>22.1.2.</t>
  </si>
  <si>
    <t>22.1.3.</t>
  </si>
  <si>
    <t>22.1.4.</t>
  </si>
  <si>
    <t>23. DALIS</t>
  </si>
  <si>
    <t>SULFADIAZINAS</t>
  </si>
  <si>
    <t>23.</t>
  </si>
  <si>
    <t>Sulfadiazinas</t>
  </si>
  <si>
    <t>23.1.</t>
  </si>
  <si>
    <t>23.1.1.</t>
  </si>
  <si>
    <t>500 mg</t>
  </si>
  <si>
    <t>23.1.2.</t>
  </si>
  <si>
    <t>23.1.3.</t>
  </si>
  <si>
    <t>23.1.4.</t>
  </si>
  <si>
    <t>24. DALIS</t>
  </si>
  <si>
    <t>TALIDOMIDAS</t>
  </si>
  <si>
    <t>24.</t>
  </si>
  <si>
    <t>Talidomidas</t>
  </si>
  <si>
    <t>24.1.</t>
  </si>
  <si>
    <t>24.1.1.</t>
  </si>
  <si>
    <t>100mg</t>
  </si>
  <si>
    <t>24.1.2.</t>
  </si>
  <si>
    <t>24.1.3.</t>
  </si>
  <si>
    <t>24.1.4.</t>
  </si>
  <si>
    <t>25. DALIS</t>
  </si>
  <si>
    <t>TELMISARTANAS/HIDROCHLORTIAZIDAS</t>
  </si>
  <si>
    <t>25.</t>
  </si>
  <si>
    <t>Telmisartanas/hidrochlortiazidas</t>
  </si>
  <si>
    <t>25.1.</t>
  </si>
  <si>
    <t>25.1.1.</t>
  </si>
  <si>
    <t>80mg/12,5mg</t>
  </si>
  <si>
    <t>25.1.2.</t>
  </si>
  <si>
    <t>25.1.3.</t>
  </si>
  <si>
    <t>25.1.4.</t>
  </si>
  <si>
    <t>26. DALIS</t>
  </si>
  <si>
    <t>TERBUTALINAS</t>
  </si>
  <si>
    <t>26.</t>
  </si>
  <si>
    <t>Terbutalinas</t>
  </si>
  <si>
    <t>26.1.</t>
  </si>
  <si>
    <t>26.1.1.</t>
  </si>
  <si>
    <t>0,5mg/ml</t>
  </si>
  <si>
    <t>26.1.2.</t>
  </si>
  <si>
    <t>26.1.3.</t>
  </si>
  <si>
    <t>1ml ampulė</t>
  </si>
  <si>
    <t>26.1.4.</t>
  </si>
  <si>
    <t>galiojimo terminas ne trumpesnis nei 12 mėn.</t>
  </si>
  <si>
    <t>27. DALIS</t>
  </si>
  <si>
    <t>TETRAKOZAKTIDAS</t>
  </si>
  <si>
    <t>27.</t>
  </si>
  <si>
    <t>Tetrakozaktidas</t>
  </si>
  <si>
    <t>27.1.</t>
  </si>
  <si>
    <t>27.1.1.</t>
  </si>
  <si>
    <t>250mcg/ml</t>
  </si>
  <si>
    <t>27.1.2.</t>
  </si>
  <si>
    <t>27.1.3.</t>
  </si>
  <si>
    <t>27.1.4.</t>
  </si>
  <si>
    <t>28. DALIS</t>
  </si>
  <si>
    <t>TIAMINAS</t>
  </si>
  <si>
    <t>28.</t>
  </si>
  <si>
    <t>Tiaminas</t>
  </si>
  <si>
    <t>28.1.</t>
  </si>
  <si>
    <t>28.1.1.</t>
  </si>
  <si>
    <t>28.1.2.</t>
  </si>
  <si>
    <t>28.1.3.</t>
  </si>
  <si>
    <t>2ml ampulė</t>
  </si>
  <si>
    <t>28.1.4.</t>
  </si>
  <si>
    <t>29. DALIS</t>
  </si>
  <si>
    <t>TRETINOINAS ATRA</t>
  </si>
  <si>
    <t>29.</t>
  </si>
  <si>
    <t>Tretinoinas ATRA</t>
  </si>
  <si>
    <t>29.1.</t>
  </si>
  <si>
    <t>29.1.1.</t>
  </si>
  <si>
    <t>10mg</t>
  </si>
  <si>
    <t>29.1.2.</t>
  </si>
  <si>
    <t>29.1.3.</t>
  </si>
  <si>
    <t>29.1.4.</t>
  </si>
  <si>
    <t>30. DALIS</t>
  </si>
  <si>
    <t>TROPIKAMIDAS</t>
  </si>
  <si>
    <t>30.</t>
  </si>
  <si>
    <t>Tropikamidas</t>
  </si>
  <si>
    <t>30.1.</t>
  </si>
  <si>
    <t>30.1.1.</t>
  </si>
  <si>
    <t xml:space="preserve">10mg/ml </t>
  </si>
  <si>
    <t>30.1.2.</t>
  </si>
  <si>
    <t>30.1.3.</t>
  </si>
  <si>
    <t>30.1.4.</t>
  </si>
  <si>
    <t>31. DALIS</t>
  </si>
  <si>
    <t>VALERIJONO, SUKATŽOLĖS, APYNIO, MĖTOS TINKTŪRA</t>
  </si>
  <si>
    <t>31.</t>
  </si>
  <si>
    <t>Valerijono, sukatžolės, apynio, mėtos tinktūra</t>
  </si>
  <si>
    <t>31.1.</t>
  </si>
  <si>
    <t>31.1.1.</t>
  </si>
  <si>
    <t>50 ml</t>
  </si>
  <si>
    <t>31.1.2.</t>
  </si>
  <si>
    <t>geriamieji lašai</t>
  </si>
  <si>
    <t>31.1.3.</t>
  </si>
  <si>
    <t>buteliukas</t>
  </si>
  <si>
    <t>31.1.4.</t>
  </si>
  <si>
    <t>32. DALIS</t>
  </si>
  <si>
    <t>VANDUO</t>
  </si>
  <si>
    <t>32.</t>
  </si>
  <si>
    <t>Vanduo</t>
  </si>
  <si>
    <t>32.1.</t>
  </si>
  <si>
    <t>32.1.1.</t>
  </si>
  <si>
    <t>500 ml</t>
  </si>
  <si>
    <t>32.1.2.</t>
  </si>
  <si>
    <t>tirpalas irigacijoms</t>
  </si>
  <si>
    <t>32.1.3.</t>
  </si>
  <si>
    <t>falkona</t>
  </si>
  <si>
    <t>32.1.4.</t>
  </si>
  <si>
    <t>33. DALIS</t>
  </si>
  <si>
    <t>33.</t>
  </si>
  <si>
    <t>33.1.</t>
  </si>
  <si>
    <t>33.1.1.</t>
  </si>
  <si>
    <t>1000ml</t>
  </si>
  <si>
    <t>33.1.2.</t>
  </si>
  <si>
    <t>33.1.3.</t>
  </si>
  <si>
    <t>33.1.4.</t>
  </si>
  <si>
    <t>34. DALIS</t>
  </si>
  <si>
    <t>VANDENYJE TIRPIŲ VITAMINŲ MIŠINYS MILTELIAIS</t>
  </si>
  <si>
    <t>34.</t>
  </si>
  <si>
    <t>Vandenyje tirpių vitaminų mišinys milteliais</t>
  </si>
  <si>
    <t>34.1.</t>
  </si>
  <si>
    <t>Biotinas/Cianokobalaminas/Folio r./Nikotiamidas/Piridoksinas/Riboflavinas/Ascorbo r./Pantoteno r./Tiaminas</t>
  </si>
  <si>
    <t>34.1.1.</t>
  </si>
  <si>
    <t>60mcg/5mcg/0,4g/40mg/4mg/3,6mg/100mg/5mg/2,5mg</t>
  </si>
  <si>
    <t>34.1.2.</t>
  </si>
  <si>
    <t>34.1.3.</t>
  </si>
  <si>
    <t>10ml ampulė/flakonas</t>
  </si>
  <si>
    <t>34.1.4.</t>
  </si>
  <si>
    <t>35. DALIS</t>
  </si>
  <si>
    <t>VAZOPRESINAS</t>
  </si>
  <si>
    <t>35.</t>
  </si>
  <si>
    <t>Vazopresinas</t>
  </si>
  <si>
    <t>35.1.</t>
  </si>
  <si>
    <t>35.1.1.</t>
  </si>
  <si>
    <t>20UI/ml</t>
  </si>
  <si>
    <t>35.1.2.</t>
  </si>
  <si>
    <t>35.1.3.</t>
  </si>
  <si>
    <t>1 ml ampulė</t>
  </si>
  <si>
    <t>35.1.4.</t>
  </si>
  <si>
    <t>36. DALIS</t>
  </si>
  <si>
    <t>VERAPAMILIO HCL</t>
  </si>
  <si>
    <t>36.</t>
  </si>
  <si>
    <t>Verapamilio HCl</t>
  </si>
  <si>
    <t>36.1.</t>
  </si>
  <si>
    <t>36.1.1.</t>
  </si>
  <si>
    <t>5mg/2ml</t>
  </si>
  <si>
    <t>36.1.2.</t>
  </si>
  <si>
    <t>36.1.3.</t>
  </si>
  <si>
    <t>ampulė</t>
  </si>
  <si>
    <t>36.1.4.</t>
  </si>
  <si>
    <t>37. DALIS</t>
  </si>
  <si>
    <t>ZIDOVUDINAS</t>
  </si>
  <si>
    <t>37.</t>
  </si>
  <si>
    <t>Zidovudinas</t>
  </si>
  <si>
    <t>37.1.</t>
  </si>
  <si>
    <t>37.1.1.</t>
  </si>
  <si>
    <t>10mg/ml</t>
  </si>
  <si>
    <t>37.1.2.</t>
  </si>
  <si>
    <t>geriamas tirpalas</t>
  </si>
  <si>
    <t>37.1.3.</t>
  </si>
  <si>
    <t>200 ml flakonas</t>
  </si>
  <si>
    <t>37.1.4.</t>
  </si>
  <si>
    <t>38. DALIS</t>
  </si>
  <si>
    <t>38.</t>
  </si>
  <si>
    <t>38.1.</t>
  </si>
  <si>
    <t>38.1.1.</t>
  </si>
  <si>
    <t>38.1.2.</t>
  </si>
  <si>
    <t>38.1.3.</t>
  </si>
  <si>
    <t>20ml ampulė</t>
  </si>
  <si>
    <t>38.1.4.</t>
  </si>
  <si>
    <t>39. DALIS</t>
  </si>
  <si>
    <t>ŽAIZDŲ PRIEŽIŪROS GELIS SU HIPOCHLORITO R., NA HIPOCHLORITU, NA CHLORITU</t>
  </si>
  <si>
    <t>39.</t>
  </si>
  <si>
    <t>Žaizdų priežiūros gelis su hipochlorito r., Na hipochloritu, Na chloritu</t>
  </si>
  <si>
    <t>39.1.</t>
  </si>
  <si>
    <t>39.1.1.</t>
  </si>
  <si>
    <t>100g</t>
  </si>
  <si>
    <t>39.1.2.</t>
  </si>
  <si>
    <t>gelis žaizdų priežiūrai</t>
  </si>
  <si>
    <t>39.1.3.</t>
  </si>
  <si>
    <t>39.1.4.</t>
  </si>
  <si>
    <t>40. DALIS</t>
  </si>
  <si>
    <t>ŽMOGAUS FIBRINOGENAS/ŽMOGAUS TROMBINAS</t>
  </si>
  <si>
    <t>40.</t>
  </si>
  <si>
    <t>Žmogaus fibrinogenas/žmogaus trombinas</t>
  </si>
  <si>
    <t>40.1.</t>
  </si>
  <si>
    <t>rink</t>
  </si>
  <si>
    <t>40.1.1.</t>
  </si>
  <si>
    <t>80mg/500IU/ml</t>
  </si>
  <si>
    <t>40.1.2.</t>
  </si>
  <si>
    <t>biologiniai klijai</t>
  </si>
  <si>
    <t>40.1.3.</t>
  </si>
  <si>
    <t>4ml (2ml+2ml) kaniulė+švirkštų laikiklis</t>
  </si>
  <si>
    <t>40.1.4.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</si>
  <si>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</si>
  <si>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</si>
  <si>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</si>
  <si>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</si>
  <si>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</si>
  <si>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</si>
  <si>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</si>
  <si>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</si>
  <si>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</si>
  <si>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</si>
  <si>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</si>
  <si>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</si>
  <si>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</si>
  <si>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</si>
  <si>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</si>
  <si>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</si>
  <si>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</si>
  <si>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</si>
  <si>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</si>
  <si>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</si>
  <si>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2675-1 2025-07-29 08:51:58</t>
  </si>
  <si>
    <t>1. Šiuo pasiūlymu pažymime, kad sutinkame su visomis pirkimo sąlygomis, nustatytomis:</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</si>
  <si>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</si>
  <si>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</si>
  <si>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</si>
  <si>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r>
      <t xml:space="preserve">Tiekėjo pavadinimas /Jeigu pasiūlymą ūkio subjektų grupė         </t>
    </r>
    <r>
      <rPr>
        <i/>
        <sz val="11"/>
        <color theme="1"/>
        <rFont val="Calibri"/>
        <family val="2"/>
        <charset val="186"/>
        <scheme val="minor"/>
      </rPr>
      <t>nurodoma informacija apie visus tiekėjų grupės narius</t>
    </r>
  </si>
  <si>
    <t>PIRKIMO SĄLYGŲ 2 PRIEDAS                                                                                       "PASIŪLYMO FORMA IR TECHNINĖ SPECIFIKACIJA"</t>
  </si>
  <si>
    <t>UAB Entafarma</t>
  </si>
  <si>
    <t>Klonėnų vs.1, Šrivintų r. sav., 19156</t>
  </si>
  <si>
    <t>LT744438415</t>
  </si>
  <si>
    <t>Aurimas Kirkliauskas</t>
  </si>
  <si>
    <t>Ne</t>
  </si>
  <si>
    <t>Konkursų skyriaus vadovas</t>
  </si>
  <si>
    <t>Širvintų r. sav.</t>
  </si>
  <si>
    <t>Natrio chloridas 0,9% praplovimui 3000ml N1, Polifarma, Notifikuotas</t>
  </si>
  <si>
    <t>Nicardia Retard 10mg tabletės N240, J.B. Chemicals &amp; Pharmaceuticals [Vardinis]</t>
  </si>
  <si>
    <t>Nimotax 10mg infuzinis tirpalas 50ml N1, Pace Biotech [Vardinis]</t>
  </si>
  <si>
    <t>Papaverine 20mg/ml injekcinis tirpalas 2ml N10, Lekhim-Kharkiv [Vardinis]</t>
  </si>
  <si>
    <t>PAXERA 30mg dengtos tabletės N28, Ali Raif Ilac Sanayi A. S., (Vardinis)</t>
  </si>
  <si>
    <t>Vitamine B6 100mg/2ml injekcinis tirpalas 2ml N10, Profarma [Vardinis]</t>
  </si>
  <si>
    <t>Neopam 1000mg inj. N2, Troikaa Pharmaceuticals [Vardinis]</t>
  </si>
  <si>
    <t xml:space="preserve">Thalidomide Lipomed 100mg dengtos tabletės N30, Lipomed, EU/1/22/1676/001 </t>
  </si>
  <si>
    <t>Mydriacyl 10mg/ml akių lašai, tirpalas 15ml N1, Alcon, LT/1/92/0005/002</t>
  </si>
  <si>
    <t>CPRESSIN-P 20IU/ml 1ml injekcinis tirpalas N5, Samarth (Vardinis)</t>
  </si>
  <si>
    <t>VPL 5mg/2ml injekcinis tirpalas N10, Samarth (Vardinis)</t>
  </si>
  <si>
    <t>Granudacyn žaizdų gelis 100g N1, Molnlycke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</si>
</sst>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i/>
      <sz val="11"/>
      <color theme="1"/>
      <name val="Calibri"/>
      <family val="2"/>
      <charset val="186"/>
      <scheme val="minor"/>
    </font>
    <font>
      <sz val="11"/>
      <color rgb="FF00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5">
    <xf numFmtId="0" fontId="0" fillId="0" borderId="0" xfId="0"/>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0" xfId="0" applyFont="1" applyFill="1" applyAlignment="1">
      <alignment wrapText="1"/>
    </xf>
    <xf numFmtId="0" fontId="2" fillId="5" borderId="0" xfId="0" applyFont="1" applyFill="1" applyAlignment="1" applyProtection="1">
      <alignment wrapText="1"/>
      <protection locked="0"/>
    </xf>
    <xf numFmtId="0" fontId="3" fillId="4"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horizontal="lef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7" fillId="5" borderId="23" xfId="0" applyFont="1" applyFill="1" applyBorder="1" applyAlignment="1" applyProtection="1">
      <alignment wrapText="1"/>
      <protection locked="0"/>
    </xf>
    <xf numFmtId="0" fontId="2" fillId="4" borderId="0" xfId="0" applyFont="1" applyFill="1" applyAlignment="1">
      <alignment horizontal="left" wrapText="1"/>
    </xf>
    <xf numFmtId="0" fontId="2" fillId="2" borderId="0" xfId="0" applyFont="1" applyFill="1" applyAlignment="1">
      <alignment horizontal="left" wrapText="1"/>
    </xf>
    <xf numFmtId="0" fontId="3" fillId="4" borderId="0" xfId="0" applyFont="1" applyFill="1" applyAlignment="1">
      <alignment horizontal="left" wrapText="1"/>
    </xf>
    <xf numFmtId="0" fontId="2"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2" fillId="2" borderId="1" xfId="0" applyFont="1" applyFill="1" applyBorder="1" applyAlignment="1">
      <alignment vertical="center" wrapText="1"/>
    </xf>
    <xf numFmtId="0" fontId="0" fillId="0" borderId="15" xfId="0" applyBorder="1" applyAlignment="1">
      <alignment wrapText="1"/>
    </xf>
    <xf numFmtId="0" fontId="1" fillId="4" borderId="24" xfId="0" applyFont="1" applyFill="1" applyBorder="1" applyAlignment="1">
      <alignment vertical="center" wrapText="1"/>
    </xf>
    <xf numFmtId="0" fontId="0" fillId="0" borderId="25" xfId="0" applyBorder="1" applyAlignment="1">
      <alignment wrapText="1"/>
    </xf>
    <xf numFmtId="49" fontId="4"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applyAlignment="1">
      <alignment wrapText="1"/>
    </xf>
    <xf numFmtId="0" fontId="2"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3" fillId="2" borderId="0" xfId="0" applyFont="1" applyFill="1" applyAlignment="1">
      <alignment wrapText="1"/>
    </xf>
    <xf numFmtId="0" fontId="3" fillId="2" borderId="0" xfId="0" applyFont="1" applyFill="1" applyAlignment="1">
      <alignment horizontal="left" wrapText="1"/>
    </xf>
    <xf numFmtId="0" fontId="2" fillId="2" borderId="0" xfId="0" applyFont="1" applyFill="1"/>
    <xf numFmtId="0" fontId="2"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68"/>
  <sheetViews>
    <sheetView tabSelected="1" topLeftCell="A658" workbookViewId="0">
      <selection activeCell="H656" sqref="H656"/>
    </sheetView>
  </sheetViews>
  <sheetFormatPr defaultColWidth="10.875" defaultRowHeight="15" x14ac:dyDescent="0.25"/>
  <cols>
    <col min="1" max="1" width="11.625" style="9" customWidth="1"/>
    <col min="2" max="2" width="45.125" style="9" customWidth="1"/>
    <col min="3" max="3" width="8.75" style="9" customWidth="1"/>
    <col min="4" max="4" width="8.125" style="9" customWidth="1"/>
    <col min="5" max="5" width="18.25" style="9" customWidth="1"/>
    <col min="6" max="6" width="13.75" style="9" customWidth="1"/>
    <col min="7" max="7" width="33.25" style="9" customWidth="1"/>
    <col min="8" max="8" width="35.375" style="9" customWidth="1"/>
    <col min="9" max="15" width="25" style="9" customWidth="1"/>
    <col min="16" max="16" width="10.875" style="9" customWidth="1"/>
    <col min="17" max="16384" width="10.875" style="9"/>
  </cols>
  <sheetData>
    <row r="2" spans="1:6" ht="36" customHeight="1" x14ac:dyDescent="0.25">
      <c r="A2" s="29" t="s">
        <v>486</v>
      </c>
      <c r="B2" s="29"/>
    </row>
    <row r="3" spans="1:6" x14ac:dyDescent="0.25">
      <c r="B3" s="19"/>
    </row>
    <row r="4" spans="1:6" ht="18.75" customHeight="1" x14ac:dyDescent="0.25">
      <c r="A4" s="29" t="s">
        <v>0</v>
      </c>
      <c r="B4" s="29"/>
    </row>
    <row r="5" spans="1:6" x14ac:dyDescent="0.25">
      <c r="A5" s="18"/>
      <c r="B5" s="18"/>
    </row>
    <row r="6" spans="1:6" x14ac:dyDescent="0.25">
      <c r="A6" s="9" t="s">
        <v>1</v>
      </c>
      <c r="B6" s="17" t="s">
        <v>2</v>
      </c>
    </row>
    <row r="7" spans="1:6" x14ac:dyDescent="0.25">
      <c r="B7" s="18"/>
    </row>
    <row r="8" spans="1:6" x14ac:dyDescent="0.25">
      <c r="A8" s="20" t="s">
        <v>3</v>
      </c>
      <c r="B8" s="21"/>
    </row>
    <row r="9" spans="1:6" x14ac:dyDescent="0.25">
      <c r="A9" s="20" t="s">
        <v>4</v>
      </c>
      <c r="B9" s="21"/>
    </row>
    <row r="10" spans="1:6" x14ac:dyDescent="0.25">
      <c r="A10" s="20" t="s">
        <v>5</v>
      </c>
      <c r="B10" s="21" t="s">
        <v>493</v>
      </c>
    </row>
    <row r="12" spans="1:6" ht="39" customHeight="1" x14ac:dyDescent="0.25">
      <c r="A12" s="33" t="s">
        <v>485</v>
      </c>
      <c r="B12" s="34"/>
      <c r="C12" s="30" t="s">
        <v>487</v>
      </c>
      <c r="D12" s="31"/>
      <c r="E12" s="31"/>
      <c r="F12" s="32"/>
    </row>
    <row r="13" spans="1:6" ht="15.95" customHeight="1" x14ac:dyDescent="0.25">
      <c r="A13" s="37" t="s">
        <v>6</v>
      </c>
      <c r="B13" s="38"/>
      <c r="C13" s="30">
        <v>174443844</v>
      </c>
      <c r="D13" s="31"/>
      <c r="E13" s="31"/>
      <c r="F13" s="32"/>
    </row>
    <row r="14" spans="1:6" ht="15.95" customHeight="1" x14ac:dyDescent="0.25">
      <c r="A14" s="37" t="s">
        <v>7</v>
      </c>
      <c r="B14" s="38"/>
      <c r="C14" s="30" t="s">
        <v>488</v>
      </c>
      <c r="D14" s="31"/>
      <c r="E14" s="31"/>
      <c r="F14" s="32"/>
    </row>
    <row r="15" spans="1:6" ht="15.95" customHeight="1" x14ac:dyDescent="0.25">
      <c r="A15" s="33" t="s">
        <v>8</v>
      </c>
      <c r="B15" s="34"/>
      <c r="C15" s="30" t="s">
        <v>489</v>
      </c>
      <c r="D15" s="31"/>
      <c r="E15" s="31"/>
      <c r="F15" s="32"/>
    </row>
    <row r="16" spans="1:6" ht="63" customHeight="1" x14ac:dyDescent="0.25">
      <c r="A16" s="37" t="s">
        <v>9</v>
      </c>
      <c r="B16" s="38"/>
      <c r="C16" s="30"/>
      <c r="D16" s="31"/>
      <c r="E16" s="31"/>
      <c r="F16" s="32"/>
    </row>
    <row r="17" spans="1:7" ht="15.95" customHeight="1" x14ac:dyDescent="0.25">
      <c r="A17" s="33" t="s">
        <v>10</v>
      </c>
      <c r="B17" s="34"/>
      <c r="C17" s="30"/>
      <c r="D17" s="31"/>
      <c r="E17" s="31"/>
      <c r="F17" s="32"/>
    </row>
    <row r="18" spans="1:7" ht="15.95" customHeight="1" x14ac:dyDescent="0.25">
      <c r="A18" s="33" t="s">
        <v>11</v>
      </c>
      <c r="B18" s="34"/>
      <c r="C18" s="30"/>
      <c r="D18" s="31"/>
      <c r="E18" s="31"/>
      <c r="F18" s="32"/>
    </row>
    <row r="19" spans="1:7" ht="48" customHeight="1" x14ac:dyDescent="0.25">
      <c r="A19" s="33" t="s">
        <v>12</v>
      </c>
      <c r="B19" s="34"/>
      <c r="C19" s="30"/>
      <c r="D19" s="31"/>
      <c r="E19" s="31"/>
      <c r="F19" s="32"/>
    </row>
    <row r="20" spans="1:7" ht="54.75" customHeight="1" x14ac:dyDescent="0.25">
      <c r="A20" s="33" t="s">
        <v>13</v>
      </c>
      <c r="B20" s="34"/>
      <c r="C20" s="30"/>
      <c r="D20" s="31"/>
      <c r="E20" s="31"/>
      <c r="F20" s="32"/>
    </row>
    <row r="21" spans="1:7" ht="3" customHeight="1" x14ac:dyDescent="0.25">
      <c r="A21" s="35"/>
      <c r="B21" s="36"/>
      <c r="C21" s="40"/>
      <c r="D21" s="41"/>
      <c r="E21" s="41"/>
      <c r="F21" s="41"/>
      <c r="G21" s="15"/>
    </row>
    <row r="22" spans="1:7" ht="18" customHeight="1" x14ac:dyDescent="0.25">
      <c r="A22" s="2"/>
      <c r="B22" s="2"/>
      <c r="C22" s="3"/>
      <c r="D22" s="3"/>
      <c r="E22" s="3"/>
      <c r="F22" s="3"/>
    </row>
    <row r="23" spans="1:7" x14ac:dyDescent="0.25">
      <c r="A23" s="42" t="s">
        <v>14</v>
      </c>
      <c r="B23" s="39"/>
      <c r="C23" s="39"/>
      <c r="D23" s="39"/>
      <c r="E23" s="39"/>
      <c r="F23" s="39"/>
    </row>
    <row r="24" spans="1:7" x14ac:dyDescent="0.25">
      <c r="A24" s="39" t="s">
        <v>481</v>
      </c>
      <c r="B24" s="39"/>
      <c r="C24" s="39"/>
      <c r="D24" s="39"/>
      <c r="E24" s="39"/>
      <c r="F24" s="39"/>
    </row>
    <row r="25" spans="1:7" x14ac:dyDescent="0.25">
      <c r="A25" s="39" t="s">
        <v>15</v>
      </c>
      <c r="B25" s="39"/>
      <c r="C25" s="39"/>
      <c r="D25" s="39"/>
      <c r="E25" s="39"/>
      <c r="F25" s="39"/>
    </row>
    <row r="26" spans="1:7" x14ac:dyDescent="0.25">
      <c r="A26" s="39" t="s">
        <v>16</v>
      </c>
      <c r="B26" s="39"/>
      <c r="C26" s="39"/>
      <c r="D26" s="39"/>
      <c r="E26" s="39"/>
      <c r="F26" s="39"/>
    </row>
    <row r="27" spans="1:7" x14ac:dyDescent="0.25">
      <c r="A27" s="39" t="s">
        <v>17</v>
      </c>
      <c r="B27" s="39"/>
      <c r="C27" s="39"/>
      <c r="D27" s="39"/>
      <c r="E27" s="39"/>
      <c r="F27" s="39"/>
    </row>
    <row r="28" spans="1:7" ht="11.25" customHeight="1" x14ac:dyDescent="0.25">
      <c r="A28" s="28" t="s">
        <v>482</v>
      </c>
      <c r="B28" s="28"/>
      <c r="C28" s="28"/>
      <c r="D28" s="28"/>
      <c r="E28" s="28"/>
      <c r="F28" s="28"/>
    </row>
    <row r="29" spans="1:7" ht="9.75" customHeight="1" x14ac:dyDescent="0.25">
      <c r="A29" s="28"/>
      <c r="B29" s="28"/>
      <c r="C29" s="28"/>
      <c r="D29" s="28"/>
      <c r="E29" s="28"/>
      <c r="F29" s="28"/>
    </row>
    <row r="30" spans="1:7" ht="39.75" customHeight="1" x14ac:dyDescent="0.25">
      <c r="A30" s="27" t="s">
        <v>483</v>
      </c>
      <c r="B30" s="27"/>
      <c r="C30" s="27"/>
      <c r="D30" s="16"/>
    </row>
    <row r="31" spans="1:7" ht="32.25" customHeight="1" x14ac:dyDescent="0.25">
      <c r="A31" s="27" t="s">
        <v>484</v>
      </c>
      <c r="B31" s="27"/>
      <c r="C31" s="27"/>
    </row>
    <row r="32" spans="1:7" x14ac:dyDescent="0.25">
      <c r="A32" s="17" t="s">
        <v>18</v>
      </c>
      <c r="B32" s="17" t="s">
        <v>19</v>
      </c>
    </row>
    <row r="34" spans="1:8" ht="30" x14ac:dyDescent="0.25">
      <c r="A34" s="17" t="s">
        <v>20</v>
      </c>
    </row>
    <row r="35" spans="1:8" ht="75" x14ac:dyDescent="0.25">
      <c r="A35" s="22" t="s">
        <v>21</v>
      </c>
      <c r="B35" s="22" t="s">
        <v>22</v>
      </c>
      <c r="C35" s="22" t="s">
        <v>23</v>
      </c>
      <c r="D35" s="22" t="s">
        <v>24</v>
      </c>
      <c r="E35" s="22" t="s">
        <v>25</v>
      </c>
      <c r="F35" s="22" t="s">
        <v>26</v>
      </c>
      <c r="G35" s="22" t="s">
        <v>27</v>
      </c>
      <c r="H35" s="22" t="s">
        <v>28</v>
      </c>
    </row>
    <row r="36" spans="1:8" x14ac:dyDescent="0.25">
      <c r="A36" s="22" t="s">
        <v>29</v>
      </c>
      <c r="B36" s="22" t="s">
        <v>30</v>
      </c>
      <c r="C36" s="23"/>
      <c r="D36" s="23"/>
      <c r="E36" s="23"/>
      <c r="F36" s="23"/>
      <c r="G36" s="23"/>
      <c r="H36" s="23"/>
    </row>
    <row r="37" spans="1:8" x14ac:dyDescent="0.25">
      <c r="A37" s="23" t="s">
        <v>31</v>
      </c>
      <c r="B37" s="23" t="s">
        <v>30</v>
      </c>
      <c r="C37" s="23">
        <v>1000</v>
      </c>
      <c r="D37" s="23" t="s">
        <v>32</v>
      </c>
      <c r="E37" s="24"/>
      <c r="F37" s="23" t="str">
        <f>IF(ISBLANK(E37),"", PRODUCT(C37,E37))</f>
        <v/>
      </c>
      <c r="G37" s="25"/>
      <c r="H37" s="23"/>
    </row>
    <row r="38" spans="1:8" x14ac:dyDescent="0.25">
      <c r="A38" s="23" t="s">
        <v>33</v>
      </c>
      <c r="B38" s="23" t="s">
        <v>34</v>
      </c>
      <c r="C38" s="23"/>
      <c r="D38" s="23"/>
      <c r="E38" s="23"/>
      <c r="F38" s="23"/>
      <c r="G38" s="23"/>
      <c r="H38" s="25"/>
    </row>
    <row r="39" spans="1:8" x14ac:dyDescent="0.25">
      <c r="A39" s="23" t="s">
        <v>35</v>
      </c>
      <c r="B39" s="23" t="s">
        <v>36</v>
      </c>
      <c r="C39" s="23"/>
      <c r="D39" s="23"/>
      <c r="E39" s="23"/>
      <c r="F39" s="23"/>
      <c r="G39" s="23"/>
      <c r="H39" s="25"/>
    </row>
    <row r="40" spans="1:8" x14ac:dyDescent="0.25">
      <c r="A40" s="23" t="s">
        <v>37</v>
      </c>
      <c r="B40" s="23" t="s">
        <v>38</v>
      </c>
      <c r="C40" s="23"/>
      <c r="D40" s="23"/>
      <c r="E40" s="23"/>
      <c r="F40" s="23"/>
      <c r="G40" s="23"/>
      <c r="H40" s="25"/>
    </row>
    <row r="41" spans="1:8" x14ac:dyDescent="0.25">
      <c r="A41" s="23" t="s">
        <v>39</v>
      </c>
      <c r="B41" s="23" t="s">
        <v>40</v>
      </c>
      <c r="C41" s="23"/>
      <c r="D41" s="23"/>
      <c r="E41" s="23"/>
      <c r="F41" s="23"/>
      <c r="G41" s="23"/>
      <c r="H41" s="25"/>
    </row>
    <row r="42" spans="1:8" x14ac:dyDescent="0.25">
      <c r="E42" s="22" t="s">
        <v>41</v>
      </c>
      <c r="F42" s="22" t="str">
        <f>IF((COUNT(C37:C41)&lt;&gt;COUNT(F37:F41)),"", ROUND(SUM(F37:F41),2))</f>
        <v/>
      </c>
      <c r="G42" s="15" t="str">
        <f>IF((COUNT(C37:C41)&lt;&gt;COUNT(F37:F41)),"Neužpildytos visų objektų kainos", "")</f>
        <v>Neužpildytos visų objektų kainos</v>
      </c>
    </row>
    <row r="43" spans="1:8" ht="45" x14ac:dyDescent="0.25">
      <c r="C43" s="22" t="s">
        <v>42</v>
      </c>
      <c r="D43" s="25"/>
      <c r="E43" s="22" t="s">
        <v>43</v>
      </c>
      <c r="F43" s="22" t="str">
        <f>IF(OR(F42="",D43=""),"", ROUND(PRODUCT(D43,F42)/100,2))</f>
        <v/>
      </c>
      <c r="G43" s="15" t="str">
        <f>IF(D43="", "Nurodykite taikomą PVM dydį", "")</f>
        <v>Nurodykite taikomą PVM dydį</v>
      </c>
    </row>
    <row r="44" spans="1:8" x14ac:dyDescent="0.25">
      <c r="E44" s="22" t="s">
        <v>44</v>
      </c>
      <c r="F44" s="22">
        <f>IF(ISBLANK(F43), "", ROUND(SUM(F42:F43),2))</f>
        <v>0</v>
      </c>
    </row>
    <row r="48" spans="1:8" x14ac:dyDescent="0.25">
      <c r="A48" s="17" t="s">
        <v>45</v>
      </c>
      <c r="B48" s="17" t="s">
        <v>19</v>
      </c>
    </row>
    <row r="50" spans="1:8" ht="30" x14ac:dyDescent="0.25">
      <c r="A50" s="17" t="s">
        <v>20</v>
      </c>
    </row>
    <row r="51" spans="1:8" ht="75" x14ac:dyDescent="0.25">
      <c r="A51" s="22" t="s">
        <v>21</v>
      </c>
      <c r="B51" s="22" t="s">
        <v>22</v>
      </c>
      <c r="C51" s="22" t="s">
        <v>23</v>
      </c>
      <c r="D51" s="22" t="s">
        <v>24</v>
      </c>
      <c r="E51" s="22" t="s">
        <v>25</v>
      </c>
      <c r="F51" s="22" t="s">
        <v>26</v>
      </c>
      <c r="G51" s="22" t="s">
        <v>27</v>
      </c>
      <c r="H51" s="22" t="s">
        <v>28</v>
      </c>
    </row>
    <row r="52" spans="1:8" x14ac:dyDescent="0.25">
      <c r="A52" s="22" t="s">
        <v>46</v>
      </c>
      <c r="B52" s="22" t="s">
        <v>30</v>
      </c>
      <c r="C52" s="23"/>
      <c r="D52" s="23"/>
      <c r="E52" s="23"/>
      <c r="F52" s="23"/>
      <c r="G52" s="23"/>
      <c r="H52" s="23"/>
    </row>
    <row r="53" spans="1:8" x14ac:dyDescent="0.25">
      <c r="A53" s="23" t="s">
        <v>47</v>
      </c>
      <c r="B53" s="23" t="s">
        <v>30</v>
      </c>
      <c r="C53" s="23">
        <v>5000</v>
      </c>
      <c r="D53" s="23" t="s">
        <v>32</v>
      </c>
      <c r="E53" s="24"/>
      <c r="F53" s="23" t="str">
        <f>IF(ISBLANK(E53),"", PRODUCT(C53,E53))</f>
        <v/>
      </c>
      <c r="G53" s="25"/>
      <c r="H53" s="23"/>
    </row>
    <row r="54" spans="1:8" x14ac:dyDescent="0.25">
      <c r="A54" s="23" t="s">
        <v>48</v>
      </c>
      <c r="B54" s="23" t="s">
        <v>49</v>
      </c>
      <c r="C54" s="23"/>
      <c r="D54" s="23"/>
      <c r="E54" s="23"/>
      <c r="F54" s="23"/>
      <c r="G54" s="23"/>
      <c r="H54" s="25"/>
    </row>
    <row r="55" spans="1:8" x14ac:dyDescent="0.25">
      <c r="A55" s="23" t="s">
        <v>50</v>
      </c>
      <c r="B55" s="23" t="s">
        <v>51</v>
      </c>
      <c r="C55" s="23"/>
      <c r="D55" s="23"/>
      <c r="E55" s="23"/>
      <c r="F55" s="23"/>
      <c r="G55" s="23"/>
      <c r="H55" s="25"/>
    </row>
    <row r="56" spans="1:8" x14ac:dyDescent="0.25">
      <c r="A56" s="23" t="s">
        <v>52</v>
      </c>
      <c r="B56" s="23" t="s">
        <v>53</v>
      </c>
      <c r="C56" s="23"/>
      <c r="D56" s="23"/>
      <c r="E56" s="23"/>
      <c r="F56" s="23"/>
      <c r="G56" s="23"/>
      <c r="H56" s="25"/>
    </row>
    <row r="57" spans="1:8" x14ac:dyDescent="0.25">
      <c r="A57" s="23" t="s">
        <v>54</v>
      </c>
      <c r="B57" s="23" t="s">
        <v>40</v>
      </c>
      <c r="C57" s="23"/>
      <c r="D57" s="23"/>
      <c r="E57" s="23"/>
      <c r="F57" s="23"/>
      <c r="G57" s="23"/>
      <c r="H57" s="25"/>
    </row>
    <row r="58" spans="1:8" x14ac:dyDescent="0.25">
      <c r="E58" s="22" t="s">
        <v>41</v>
      </c>
      <c r="F58" s="22" t="str">
        <f>IF((COUNT(C53:C57)&lt;&gt;COUNT(F53:F57)),"", ROUND(SUM(F53:F57),2))</f>
        <v/>
      </c>
      <c r="G58" s="15" t="str">
        <f>IF((COUNT(C53:C57)&lt;&gt;COUNT(F53:F57)),"Neužpildytos visų objektų kainos", "")</f>
        <v>Neužpildytos visų objektų kainos</v>
      </c>
    </row>
    <row r="59" spans="1:8" ht="45" x14ac:dyDescent="0.25">
      <c r="C59" s="22" t="s">
        <v>42</v>
      </c>
      <c r="D59" s="25">
        <v>5</v>
      </c>
      <c r="E59" s="22" t="s">
        <v>43</v>
      </c>
      <c r="F59" s="22" t="str">
        <f>IF(OR(F58="",D59=""),"", ROUND(PRODUCT(D59,F58)/100,2))</f>
        <v/>
      </c>
      <c r="G59" s="15" t="str">
        <f>IF(D59="", "Nurodykite taikomą PVM dydį", "")</f>
        <v/>
      </c>
    </row>
    <row r="60" spans="1:8" x14ac:dyDescent="0.25">
      <c r="E60" s="22" t="s">
        <v>44</v>
      </c>
      <c r="F60" s="22">
        <f>IF(ISBLANK(F59), "", ROUND(SUM(F58:F59),2))</f>
        <v>0</v>
      </c>
    </row>
    <row r="64" spans="1:8" x14ac:dyDescent="0.25">
      <c r="A64" s="17" t="s">
        <v>55</v>
      </c>
      <c r="B64" s="17" t="s">
        <v>19</v>
      </c>
    </row>
    <row r="66" spans="1:8" ht="30" x14ac:dyDescent="0.25">
      <c r="A66" s="17" t="s">
        <v>20</v>
      </c>
    </row>
    <row r="67" spans="1:8" ht="75" x14ac:dyDescent="0.25">
      <c r="A67" s="22" t="s">
        <v>21</v>
      </c>
      <c r="B67" s="22" t="s">
        <v>22</v>
      </c>
      <c r="C67" s="22" t="s">
        <v>23</v>
      </c>
      <c r="D67" s="22" t="s">
        <v>24</v>
      </c>
      <c r="E67" s="22" t="s">
        <v>25</v>
      </c>
      <c r="F67" s="22" t="s">
        <v>26</v>
      </c>
      <c r="G67" s="22" t="s">
        <v>27</v>
      </c>
      <c r="H67" s="22" t="s">
        <v>28</v>
      </c>
    </row>
    <row r="68" spans="1:8" x14ac:dyDescent="0.25">
      <c r="A68" s="22" t="s">
        <v>56</v>
      </c>
      <c r="B68" s="22" t="s">
        <v>30</v>
      </c>
      <c r="C68" s="23"/>
      <c r="D68" s="23"/>
      <c r="E68" s="23"/>
      <c r="F68" s="23"/>
      <c r="G68" s="23"/>
      <c r="H68" s="23"/>
    </row>
    <row r="69" spans="1:8" ht="30" x14ac:dyDescent="0.25">
      <c r="A69" s="23" t="s">
        <v>57</v>
      </c>
      <c r="B69" s="23" t="s">
        <v>30</v>
      </c>
      <c r="C69" s="23">
        <v>2000</v>
      </c>
      <c r="D69" s="23" t="s">
        <v>32</v>
      </c>
      <c r="E69" s="24">
        <v>5.25</v>
      </c>
      <c r="F69" s="23">
        <f>IF(ISBLANK(E69),"", PRODUCT(C69,E69))</f>
        <v>10500</v>
      </c>
      <c r="G69" s="25" t="s">
        <v>494</v>
      </c>
      <c r="H69" s="23"/>
    </row>
    <row r="70" spans="1:8" x14ac:dyDescent="0.25">
      <c r="A70" s="23" t="s">
        <v>58</v>
      </c>
      <c r="B70" s="23" t="s">
        <v>49</v>
      </c>
      <c r="C70" s="23"/>
      <c r="D70" s="23"/>
      <c r="E70" s="23"/>
      <c r="F70" s="23"/>
      <c r="G70" s="23"/>
      <c r="H70" s="25" t="s">
        <v>49</v>
      </c>
    </row>
    <row r="71" spans="1:8" x14ac:dyDescent="0.25">
      <c r="A71" s="23" t="s">
        <v>59</v>
      </c>
      <c r="B71" s="23" t="s">
        <v>60</v>
      </c>
      <c r="C71" s="23"/>
      <c r="D71" s="23"/>
      <c r="E71" s="23"/>
      <c r="F71" s="23"/>
      <c r="G71" s="23"/>
      <c r="H71" s="25" t="s">
        <v>60</v>
      </c>
    </row>
    <row r="72" spans="1:8" x14ac:dyDescent="0.25">
      <c r="A72" s="23" t="s">
        <v>61</v>
      </c>
      <c r="B72" s="23" t="s">
        <v>62</v>
      </c>
      <c r="C72" s="23"/>
      <c r="D72" s="23"/>
      <c r="E72" s="23"/>
      <c r="F72" s="23"/>
      <c r="G72" s="23"/>
      <c r="H72" s="25" t="s">
        <v>62</v>
      </c>
    </row>
    <row r="73" spans="1:8" ht="30" x14ac:dyDescent="0.25">
      <c r="A73" s="23" t="s">
        <v>63</v>
      </c>
      <c r="B73" s="23" t="s">
        <v>40</v>
      </c>
      <c r="C73" s="23"/>
      <c r="D73" s="23"/>
      <c r="E73" s="23"/>
      <c r="F73" s="23"/>
      <c r="G73" s="23"/>
      <c r="H73" s="25" t="s">
        <v>40</v>
      </c>
    </row>
    <row r="74" spans="1:8" x14ac:dyDescent="0.25">
      <c r="E74" s="22" t="s">
        <v>41</v>
      </c>
      <c r="F74" s="22">
        <f>IF((COUNT(C69:C73)&lt;&gt;COUNT(F69:F73)),"", ROUND(SUM(F69:F73),2))</f>
        <v>10500</v>
      </c>
      <c r="G74" s="15" t="str">
        <f>IF((COUNT(C69:C73)&lt;&gt;COUNT(F69:F73)),"Neužpildytos visų objektų kainos", "")</f>
        <v/>
      </c>
    </row>
    <row r="75" spans="1:8" ht="45" x14ac:dyDescent="0.25">
      <c r="C75" s="22" t="s">
        <v>42</v>
      </c>
      <c r="D75" s="25">
        <v>5</v>
      </c>
      <c r="E75" s="22" t="s">
        <v>43</v>
      </c>
      <c r="F75" s="22">
        <f>IF(OR(F74="",D75=""),"", ROUND(PRODUCT(D75,F74)/100,2))</f>
        <v>525</v>
      </c>
      <c r="G75" s="15" t="str">
        <f>IF(D75="", "Nurodykite taikomą PVM dydį", "")</f>
        <v/>
      </c>
    </row>
    <row r="76" spans="1:8" x14ac:dyDescent="0.25">
      <c r="E76" s="22" t="s">
        <v>44</v>
      </c>
      <c r="F76" s="22">
        <f>IF(ISBLANK(F75), "", ROUND(SUM(F74:F75),2))</f>
        <v>11025</v>
      </c>
    </row>
    <row r="80" spans="1:8" x14ac:dyDescent="0.25">
      <c r="A80" s="17" t="s">
        <v>64</v>
      </c>
      <c r="B80" s="17" t="s">
        <v>65</v>
      </c>
    </row>
    <row r="82" spans="1:8" ht="30" x14ac:dyDescent="0.25">
      <c r="A82" s="17" t="s">
        <v>20</v>
      </c>
    </row>
    <row r="83" spans="1:8" ht="75" x14ac:dyDescent="0.25">
      <c r="A83" s="22" t="s">
        <v>21</v>
      </c>
      <c r="B83" s="22" t="s">
        <v>22</v>
      </c>
      <c r="C83" s="22" t="s">
        <v>23</v>
      </c>
      <c r="D83" s="22" t="s">
        <v>24</v>
      </c>
      <c r="E83" s="22" t="s">
        <v>25</v>
      </c>
      <c r="F83" s="22" t="s">
        <v>26</v>
      </c>
      <c r="G83" s="22" t="s">
        <v>27</v>
      </c>
      <c r="H83" s="22" t="s">
        <v>28</v>
      </c>
    </row>
    <row r="84" spans="1:8" x14ac:dyDescent="0.25">
      <c r="A84" s="22" t="s">
        <v>66</v>
      </c>
      <c r="B84" s="22" t="s">
        <v>67</v>
      </c>
      <c r="C84" s="23"/>
      <c r="D84" s="23"/>
      <c r="E84" s="23"/>
      <c r="F84" s="23"/>
      <c r="G84" s="23"/>
      <c r="H84" s="23"/>
    </row>
    <row r="85" spans="1:8" ht="30" x14ac:dyDescent="0.25">
      <c r="A85" s="23" t="s">
        <v>68</v>
      </c>
      <c r="B85" s="23" t="s">
        <v>67</v>
      </c>
      <c r="C85" s="23">
        <v>1000</v>
      </c>
      <c r="D85" s="23" t="s">
        <v>69</v>
      </c>
      <c r="E85" s="24">
        <v>0.45</v>
      </c>
      <c r="F85" s="23">
        <f>IF(ISBLANK(E85),"", PRODUCT(C85,E85))</f>
        <v>450</v>
      </c>
      <c r="G85" s="25" t="s">
        <v>495</v>
      </c>
      <c r="H85" s="23"/>
    </row>
    <row r="86" spans="1:8" x14ac:dyDescent="0.25">
      <c r="A86" s="23" t="s">
        <v>70</v>
      </c>
      <c r="B86" s="23" t="s">
        <v>71</v>
      </c>
      <c r="C86" s="23"/>
      <c r="D86" s="23"/>
      <c r="E86" s="23"/>
      <c r="F86" s="23"/>
      <c r="G86" s="23"/>
      <c r="H86" s="25" t="s">
        <v>71</v>
      </c>
    </row>
    <row r="87" spans="1:8" x14ac:dyDescent="0.25">
      <c r="A87" s="23" t="s">
        <v>72</v>
      </c>
      <c r="B87" s="23" t="s">
        <v>73</v>
      </c>
      <c r="C87" s="23"/>
      <c r="D87" s="23"/>
      <c r="E87" s="23"/>
      <c r="F87" s="23"/>
      <c r="G87" s="23"/>
      <c r="H87" s="25" t="s">
        <v>73</v>
      </c>
    </row>
    <row r="88" spans="1:8" x14ac:dyDescent="0.25">
      <c r="A88" s="23" t="s">
        <v>74</v>
      </c>
      <c r="B88" s="23" t="s">
        <v>75</v>
      </c>
      <c r="C88" s="23"/>
      <c r="D88" s="23"/>
      <c r="E88" s="23"/>
      <c r="F88" s="23"/>
      <c r="G88" s="23"/>
      <c r="H88" s="25" t="s">
        <v>75</v>
      </c>
    </row>
    <row r="89" spans="1:8" ht="30" x14ac:dyDescent="0.25">
      <c r="A89" s="23" t="s">
        <v>76</v>
      </c>
      <c r="B89" s="23" t="s">
        <v>40</v>
      </c>
      <c r="C89" s="23"/>
      <c r="D89" s="23"/>
      <c r="E89" s="23"/>
      <c r="F89" s="23"/>
      <c r="G89" s="23"/>
      <c r="H89" s="25" t="s">
        <v>40</v>
      </c>
    </row>
    <row r="90" spans="1:8" x14ac:dyDescent="0.25">
      <c r="E90" s="22" t="s">
        <v>41</v>
      </c>
      <c r="F90" s="22">
        <f>IF((COUNT(C85:C89)&lt;&gt;COUNT(F85:F89)),"", ROUND(SUM(F85:F89),2))</f>
        <v>450</v>
      </c>
      <c r="G90" s="15" t="str">
        <f>IF((COUNT(C85:C89)&lt;&gt;COUNT(F85:F89)),"Neužpildytos visų objektų kainos", "")</f>
        <v/>
      </c>
    </row>
    <row r="91" spans="1:8" ht="45" x14ac:dyDescent="0.25">
      <c r="C91" s="22" t="s">
        <v>42</v>
      </c>
      <c r="D91" s="25">
        <v>5</v>
      </c>
      <c r="E91" s="22" t="s">
        <v>43</v>
      </c>
      <c r="F91" s="22">
        <f>IF(OR(F90="",D91=""),"", ROUND(PRODUCT(D91,F90)/100,2))</f>
        <v>22.5</v>
      </c>
      <c r="G91" s="15" t="str">
        <f>IF(D91="", "Nurodykite taikomą PVM dydį", "")</f>
        <v/>
      </c>
    </row>
    <row r="92" spans="1:8" x14ac:dyDescent="0.25">
      <c r="E92" s="22" t="s">
        <v>44</v>
      </c>
      <c r="F92" s="22">
        <f>IF(ISBLANK(F91), "", ROUND(SUM(F90:F91),2))</f>
        <v>472.5</v>
      </c>
    </row>
    <row r="96" spans="1:8" x14ac:dyDescent="0.25">
      <c r="A96" s="17" t="s">
        <v>77</v>
      </c>
      <c r="B96" s="17" t="s">
        <v>78</v>
      </c>
    </row>
    <row r="98" spans="1:8" ht="30" x14ac:dyDescent="0.25">
      <c r="A98" s="17" t="s">
        <v>20</v>
      </c>
    </row>
    <row r="99" spans="1:8" ht="75" x14ac:dyDescent="0.25">
      <c r="A99" s="22" t="s">
        <v>21</v>
      </c>
      <c r="B99" s="22" t="s">
        <v>22</v>
      </c>
      <c r="C99" s="22" t="s">
        <v>23</v>
      </c>
      <c r="D99" s="22" t="s">
        <v>24</v>
      </c>
      <c r="E99" s="22" t="s">
        <v>25</v>
      </c>
      <c r="F99" s="22" t="s">
        <v>26</v>
      </c>
      <c r="G99" s="22" t="s">
        <v>27</v>
      </c>
      <c r="H99" s="22" t="s">
        <v>28</v>
      </c>
    </row>
    <row r="100" spans="1:8" x14ac:dyDescent="0.25">
      <c r="A100" s="22" t="s">
        <v>79</v>
      </c>
      <c r="B100" s="22" t="s">
        <v>80</v>
      </c>
      <c r="C100" s="23"/>
      <c r="D100" s="23"/>
      <c r="E100" s="23"/>
      <c r="F100" s="23"/>
      <c r="G100" s="23"/>
      <c r="H100" s="23"/>
    </row>
    <row r="101" spans="1:8" x14ac:dyDescent="0.25">
      <c r="A101" s="23" t="s">
        <v>81</v>
      </c>
      <c r="B101" s="23" t="s">
        <v>80</v>
      </c>
      <c r="C101" s="23">
        <v>3500</v>
      </c>
      <c r="D101" s="23" t="s">
        <v>69</v>
      </c>
      <c r="E101" s="24"/>
      <c r="F101" s="23" t="str">
        <f>IF(ISBLANK(E101),"", PRODUCT(C101,E101))</f>
        <v/>
      </c>
      <c r="G101" s="25"/>
      <c r="H101" s="23"/>
    </row>
    <row r="102" spans="1:8" x14ac:dyDescent="0.25">
      <c r="A102" s="23" t="s">
        <v>82</v>
      </c>
      <c r="B102" s="23" t="s">
        <v>83</v>
      </c>
      <c r="C102" s="23"/>
      <c r="D102" s="23"/>
      <c r="E102" s="23"/>
      <c r="F102" s="23"/>
      <c r="G102" s="23"/>
      <c r="H102" s="25"/>
    </row>
    <row r="103" spans="1:8" x14ac:dyDescent="0.25">
      <c r="A103" s="23" t="s">
        <v>84</v>
      </c>
      <c r="B103" s="23" t="s">
        <v>73</v>
      </c>
      <c r="C103" s="23"/>
      <c r="D103" s="23"/>
      <c r="E103" s="23"/>
      <c r="F103" s="23"/>
      <c r="G103" s="23"/>
      <c r="H103" s="25"/>
    </row>
    <row r="104" spans="1:8" x14ac:dyDescent="0.25">
      <c r="A104" s="23" t="s">
        <v>85</v>
      </c>
      <c r="B104" s="23" t="s">
        <v>75</v>
      </c>
      <c r="C104" s="23"/>
      <c r="D104" s="23"/>
      <c r="E104" s="23"/>
      <c r="F104" s="23"/>
      <c r="G104" s="23"/>
      <c r="H104" s="25"/>
    </row>
    <row r="105" spans="1:8" x14ac:dyDescent="0.25">
      <c r="A105" s="23" t="s">
        <v>86</v>
      </c>
      <c r="B105" s="23" t="s">
        <v>40</v>
      </c>
      <c r="C105" s="23"/>
      <c r="D105" s="23"/>
      <c r="E105" s="23"/>
      <c r="F105" s="23"/>
      <c r="G105" s="23"/>
      <c r="H105" s="25"/>
    </row>
    <row r="106" spans="1:8" x14ac:dyDescent="0.25">
      <c r="E106" s="22" t="s">
        <v>41</v>
      </c>
      <c r="F106" s="22" t="str">
        <f>IF((COUNT(C101:C105)&lt;&gt;COUNT(F101:F105)),"", ROUND(SUM(F101:F105),2))</f>
        <v/>
      </c>
      <c r="G106" s="15" t="str">
        <f>IF((COUNT(C101:C105)&lt;&gt;COUNT(F101:F105)),"Neužpildytos visų objektų kainos", "")</f>
        <v>Neužpildytos visų objektų kainos</v>
      </c>
    </row>
    <row r="107" spans="1:8" ht="45" x14ac:dyDescent="0.25">
      <c r="C107" s="22" t="s">
        <v>42</v>
      </c>
      <c r="D107" s="25">
        <v>5</v>
      </c>
      <c r="E107" s="22" t="s">
        <v>43</v>
      </c>
      <c r="F107" s="22" t="str">
        <f>IF(OR(F106="",D107=""),"", ROUND(PRODUCT(D107,F106)/100,2))</f>
        <v/>
      </c>
      <c r="G107" s="15" t="str">
        <f>IF(D107="", "Nurodykite taikomą PVM dydį", "")</f>
        <v/>
      </c>
    </row>
    <row r="108" spans="1:8" x14ac:dyDescent="0.25">
      <c r="E108" s="22" t="s">
        <v>44</v>
      </c>
      <c r="F108" s="22">
        <f>IF(ISBLANK(F107), "", ROUND(SUM(F106:F107),2))</f>
        <v>0</v>
      </c>
    </row>
    <row r="112" spans="1:8" x14ac:dyDescent="0.25">
      <c r="A112" s="17" t="s">
        <v>87</v>
      </c>
      <c r="B112" s="17" t="s">
        <v>78</v>
      </c>
    </row>
    <row r="114" spans="1:8" ht="30" x14ac:dyDescent="0.25">
      <c r="A114" s="17" t="s">
        <v>20</v>
      </c>
    </row>
    <row r="115" spans="1:8" ht="75" x14ac:dyDescent="0.25">
      <c r="A115" s="22" t="s">
        <v>21</v>
      </c>
      <c r="B115" s="22" t="s">
        <v>22</v>
      </c>
      <c r="C115" s="22" t="s">
        <v>23</v>
      </c>
      <c r="D115" s="22" t="s">
        <v>24</v>
      </c>
      <c r="E115" s="22" t="s">
        <v>25</v>
      </c>
      <c r="F115" s="22" t="s">
        <v>26</v>
      </c>
      <c r="G115" s="22" t="s">
        <v>27</v>
      </c>
      <c r="H115" s="22" t="s">
        <v>28</v>
      </c>
    </row>
    <row r="116" spans="1:8" x14ac:dyDescent="0.25">
      <c r="A116" s="22" t="s">
        <v>88</v>
      </c>
      <c r="B116" s="22" t="s">
        <v>80</v>
      </c>
      <c r="C116" s="23"/>
      <c r="D116" s="23"/>
      <c r="E116" s="23"/>
      <c r="F116" s="23"/>
      <c r="G116" s="23"/>
      <c r="H116" s="23"/>
    </row>
    <row r="117" spans="1:8" ht="30" x14ac:dyDescent="0.25">
      <c r="A117" s="23" t="s">
        <v>89</v>
      </c>
      <c r="B117" s="23" t="s">
        <v>80</v>
      </c>
      <c r="C117" s="23">
        <v>100</v>
      </c>
      <c r="D117" s="23" t="s">
        <v>90</v>
      </c>
      <c r="E117" s="24">
        <v>8.9979999999999993</v>
      </c>
      <c r="F117" s="23">
        <f>IF(ISBLANK(E117),"", PRODUCT(C117,E117))</f>
        <v>899.8</v>
      </c>
      <c r="G117" s="25" t="s">
        <v>496</v>
      </c>
      <c r="H117" s="23"/>
    </row>
    <row r="118" spans="1:8" x14ac:dyDescent="0.25">
      <c r="A118" s="23" t="s">
        <v>91</v>
      </c>
      <c r="B118" s="23" t="s">
        <v>92</v>
      </c>
      <c r="C118" s="23"/>
      <c r="D118" s="23"/>
      <c r="E118" s="23"/>
      <c r="F118" s="23"/>
      <c r="G118" s="23"/>
      <c r="H118" s="25" t="s">
        <v>92</v>
      </c>
    </row>
    <row r="119" spans="1:8" x14ac:dyDescent="0.25">
      <c r="A119" s="23" t="s">
        <v>93</v>
      </c>
      <c r="B119" s="23" t="s">
        <v>94</v>
      </c>
      <c r="C119" s="23"/>
      <c r="D119" s="23"/>
      <c r="E119" s="23"/>
      <c r="F119" s="23"/>
      <c r="G119" s="23"/>
      <c r="H119" s="25" t="s">
        <v>94</v>
      </c>
    </row>
    <row r="120" spans="1:8" x14ac:dyDescent="0.25">
      <c r="A120" s="23" t="s">
        <v>95</v>
      </c>
      <c r="B120" s="23" t="s">
        <v>96</v>
      </c>
      <c r="C120" s="23"/>
      <c r="D120" s="23"/>
      <c r="E120" s="23"/>
      <c r="F120" s="23"/>
      <c r="G120" s="23"/>
      <c r="H120" s="25" t="s">
        <v>96</v>
      </c>
    </row>
    <row r="121" spans="1:8" ht="30" x14ac:dyDescent="0.25">
      <c r="A121" s="23" t="s">
        <v>97</v>
      </c>
      <c r="B121" s="23" t="s">
        <v>98</v>
      </c>
      <c r="C121" s="23"/>
      <c r="D121" s="23"/>
      <c r="E121" s="23"/>
      <c r="F121" s="23"/>
      <c r="G121" s="23"/>
      <c r="H121" s="25" t="s">
        <v>98</v>
      </c>
    </row>
    <row r="122" spans="1:8" x14ac:dyDescent="0.25">
      <c r="E122" s="22" t="s">
        <v>41</v>
      </c>
      <c r="F122" s="22">
        <f>IF((COUNT(C117:C121)&lt;&gt;COUNT(F117:F121)),"", ROUND(SUM(F117:F121),2))</f>
        <v>899.8</v>
      </c>
      <c r="G122" s="15" t="str">
        <f>IF((COUNT(C117:C121)&lt;&gt;COUNT(F117:F121)),"Neužpildytos visų objektų kainos", "")</f>
        <v/>
      </c>
    </row>
    <row r="123" spans="1:8" ht="45" x14ac:dyDescent="0.25">
      <c r="C123" s="22" t="s">
        <v>42</v>
      </c>
      <c r="D123" s="25">
        <v>5</v>
      </c>
      <c r="E123" s="22" t="s">
        <v>43</v>
      </c>
      <c r="F123" s="22">
        <f>IF(OR(F122="",D123=""),"", ROUND(PRODUCT(D123,F122)/100,2))</f>
        <v>44.99</v>
      </c>
      <c r="G123" s="15" t="str">
        <f>IF(D123="", "Nurodykite taikomą PVM dydį", "")</f>
        <v/>
      </c>
    </row>
    <row r="124" spans="1:8" x14ac:dyDescent="0.25">
      <c r="E124" s="22" t="s">
        <v>44</v>
      </c>
      <c r="F124" s="22">
        <f>IF(ISBLANK(F123), "", ROUND(SUM(F122:F123),2))</f>
        <v>944.79</v>
      </c>
    </row>
    <row r="128" spans="1:8" x14ac:dyDescent="0.25">
      <c r="A128" s="17" t="s">
        <v>99</v>
      </c>
      <c r="B128" s="17" t="s">
        <v>100</v>
      </c>
    </row>
    <row r="130" spans="1:8" ht="30" x14ac:dyDescent="0.25">
      <c r="A130" s="17" t="s">
        <v>20</v>
      </c>
    </row>
    <row r="131" spans="1:8" ht="75" x14ac:dyDescent="0.25">
      <c r="A131" s="22" t="s">
        <v>21</v>
      </c>
      <c r="B131" s="22" t="s">
        <v>22</v>
      </c>
      <c r="C131" s="22" t="s">
        <v>23</v>
      </c>
      <c r="D131" s="22" t="s">
        <v>24</v>
      </c>
      <c r="E131" s="22" t="s">
        <v>25</v>
      </c>
      <c r="F131" s="22" t="s">
        <v>26</v>
      </c>
      <c r="G131" s="22" t="s">
        <v>27</v>
      </c>
      <c r="H131" s="22" t="s">
        <v>28</v>
      </c>
    </row>
    <row r="132" spans="1:8" x14ac:dyDescent="0.25">
      <c r="A132" s="22" t="s">
        <v>101</v>
      </c>
      <c r="B132" s="22" t="s">
        <v>102</v>
      </c>
      <c r="C132" s="23"/>
      <c r="D132" s="23"/>
      <c r="E132" s="23"/>
      <c r="F132" s="23"/>
      <c r="G132" s="23"/>
      <c r="H132" s="23"/>
    </row>
    <row r="133" spans="1:8" x14ac:dyDescent="0.25">
      <c r="A133" s="23" t="s">
        <v>103</v>
      </c>
      <c r="B133" s="23" t="s">
        <v>102</v>
      </c>
      <c r="C133" s="23">
        <v>500</v>
      </c>
      <c r="D133" s="23" t="s">
        <v>90</v>
      </c>
      <c r="E133" s="24"/>
      <c r="F133" s="23" t="str">
        <f>IF(ISBLANK(E133),"", PRODUCT(C133,E133))</f>
        <v/>
      </c>
      <c r="G133" s="25"/>
      <c r="H133" s="23"/>
    </row>
    <row r="134" spans="1:8" x14ac:dyDescent="0.25">
      <c r="A134" s="23" t="s">
        <v>104</v>
      </c>
      <c r="B134" s="23" t="s">
        <v>105</v>
      </c>
      <c r="C134" s="23"/>
      <c r="D134" s="23"/>
      <c r="E134" s="23"/>
      <c r="F134" s="23"/>
      <c r="G134" s="23"/>
      <c r="H134" s="25"/>
    </row>
    <row r="135" spans="1:8" x14ac:dyDescent="0.25">
      <c r="A135" s="23" t="s">
        <v>106</v>
      </c>
      <c r="B135" s="23" t="s">
        <v>73</v>
      </c>
      <c r="C135" s="23"/>
      <c r="D135" s="23"/>
      <c r="E135" s="23"/>
      <c r="F135" s="23"/>
      <c r="G135" s="23"/>
      <c r="H135" s="25"/>
    </row>
    <row r="136" spans="1:8" x14ac:dyDescent="0.25">
      <c r="A136" s="23" t="s">
        <v>107</v>
      </c>
      <c r="B136" s="23" t="s">
        <v>75</v>
      </c>
      <c r="C136" s="23"/>
      <c r="D136" s="23"/>
      <c r="E136" s="23"/>
      <c r="F136" s="23"/>
      <c r="G136" s="23"/>
      <c r="H136" s="25"/>
    </row>
    <row r="137" spans="1:8" x14ac:dyDescent="0.25">
      <c r="A137" s="23" t="s">
        <v>108</v>
      </c>
      <c r="B137" s="23" t="s">
        <v>40</v>
      </c>
      <c r="C137" s="23"/>
      <c r="D137" s="23"/>
      <c r="E137" s="23"/>
      <c r="F137" s="23"/>
      <c r="G137" s="23"/>
      <c r="H137" s="25"/>
    </row>
    <row r="138" spans="1:8" x14ac:dyDescent="0.25">
      <c r="E138" s="22" t="s">
        <v>41</v>
      </c>
      <c r="F138" s="22" t="str">
        <f>IF((COUNT(C133:C137)&lt;&gt;COUNT(F133:F137)),"", ROUND(SUM(F133:F137),2))</f>
        <v/>
      </c>
      <c r="G138" s="15" t="str">
        <f>IF((COUNT(C133:C137)&lt;&gt;COUNT(F133:F137)),"Neužpildytos visų objektų kainos", "")</f>
        <v>Neužpildytos visų objektų kainos</v>
      </c>
    </row>
    <row r="139" spans="1:8" ht="45" x14ac:dyDescent="0.25">
      <c r="C139" s="22" t="s">
        <v>42</v>
      </c>
      <c r="D139" s="25"/>
      <c r="E139" s="22" t="s">
        <v>43</v>
      </c>
      <c r="F139" s="22" t="str">
        <f>IF(OR(F138="",D139=""),"", ROUND(PRODUCT(D139,F138)/100,2))</f>
        <v/>
      </c>
      <c r="G139" s="15" t="str">
        <f>IF(D139="", "Nurodykite taikomą PVM dydį", "")</f>
        <v>Nurodykite taikomą PVM dydį</v>
      </c>
    </row>
    <row r="140" spans="1:8" x14ac:dyDescent="0.25">
      <c r="E140" s="22" t="s">
        <v>44</v>
      </c>
      <c r="F140" s="22">
        <f>IF(ISBLANK(F139), "", ROUND(SUM(F138:F139),2))</f>
        <v>0</v>
      </c>
    </row>
    <row r="144" spans="1:8" ht="30" x14ac:dyDescent="0.25">
      <c r="A144" s="17" t="s">
        <v>109</v>
      </c>
      <c r="B144" s="17" t="s">
        <v>110</v>
      </c>
    </row>
    <row r="146" spans="1:8" ht="30" x14ac:dyDescent="0.25">
      <c r="A146" s="17" t="s">
        <v>20</v>
      </c>
    </row>
    <row r="147" spans="1:8" ht="75" x14ac:dyDescent="0.25">
      <c r="A147" s="22" t="s">
        <v>21</v>
      </c>
      <c r="B147" s="22" t="s">
        <v>22</v>
      </c>
      <c r="C147" s="22" t="s">
        <v>23</v>
      </c>
      <c r="D147" s="22" t="s">
        <v>24</v>
      </c>
      <c r="E147" s="22" t="s">
        <v>25</v>
      </c>
      <c r="F147" s="22" t="s">
        <v>26</v>
      </c>
      <c r="G147" s="22" t="s">
        <v>27</v>
      </c>
      <c r="H147" s="22" t="s">
        <v>28</v>
      </c>
    </row>
    <row r="148" spans="1:8" x14ac:dyDescent="0.25">
      <c r="A148" s="22" t="s">
        <v>111</v>
      </c>
      <c r="B148" s="22" t="s">
        <v>112</v>
      </c>
      <c r="C148" s="23"/>
      <c r="D148" s="23"/>
      <c r="E148" s="23"/>
      <c r="F148" s="23"/>
      <c r="G148" s="23"/>
      <c r="H148" s="23"/>
    </row>
    <row r="149" spans="1:8" x14ac:dyDescent="0.25">
      <c r="A149" s="23" t="s">
        <v>113</v>
      </c>
      <c r="B149" s="23" t="s">
        <v>114</v>
      </c>
      <c r="C149" s="23">
        <v>1000</v>
      </c>
      <c r="D149" s="23" t="s">
        <v>69</v>
      </c>
      <c r="E149" s="24"/>
      <c r="F149" s="23" t="str">
        <f>IF(ISBLANK(E149),"", PRODUCT(C149,E149))</f>
        <v/>
      </c>
      <c r="G149" s="25"/>
      <c r="H149" s="23"/>
    </row>
    <row r="150" spans="1:8" x14ac:dyDescent="0.25">
      <c r="A150" s="23" t="s">
        <v>115</v>
      </c>
      <c r="B150" s="23" t="s">
        <v>116</v>
      </c>
      <c r="C150" s="23"/>
      <c r="D150" s="23"/>
      <c r="E150" s="23"/>
      <c r="F150" s="23"/>
      <c r="G150" s="23"/>
      <c r="H150" s="25"/>
    </row>
    <row r="151" spans="1:8" x14ac:dyDescent="0.25">
      <c r="A151" s="23" t="s">
        <v>117</v>
      </c>
      <c r="B151" s="23" t="s">
        <v>73</v>
      </c>
      <c r="C151" s="23"/>
      <c r="D151" s="23"/>
      <c r="E151" s="23"/>
      <c r="F151" s="23"/>
      <c r="G151" s="23"/>
      <c r="H151" s="25"/>
    </row>
    <row r="152" spans="1:8" x14ac:dyDescent="0.25">
      <c r="A152" s="23" t="s">
        <v>118</v>
      </c>
      <c r="B152" s="23" t="s">
        <v>75</v>
      </c>
      <c r="C152" s="23"/>
      <c r="D152" s="23"/>
      <c r="E152" s="23"/>
      <c r="F152" s="23"/>
      <c r="G152" s="23"/>
      <c r="H152" s="25"/>
    </row>
    <row r="153" spans="1:8" x14ac:dyDescent="0.25">
      <c r="A153" s="23" t="s">
        <v>119</v>
      </c>
      <c r="B153" s="23" t="s">
        <v>40</v>
      </c>
      <c r="C153" s="23"/>
      <c r="D153" s="23"/>
      <c r="E153" s="23"/>
      <c r="F153" s="23"/>
      <c r="G153" s="23"/>
      <c r="H153" s="25"/>
    </row>
    <row r="154" spans="1:8" x14ac:dyDescent="0.25">
      <c r="E154" s="22" t="s">
        <v>41</v>
      </c>
      <c r="F154" s="22" t="str">
        <f>IF((COUNT(C149:C153)&lt;&gt;COUNT(F149:F153)),"", ROUND(SUM(F149:F153),2))</f>
        <v/>
      </c>
      <c r="G154" s="15" t="str">
        <f>IF((COUNT(C149:C153)&lt;&gt;COUNT(F149:F153)),"Neužpildytos visų objektų kainos", "")</f>
        <v>Neužpildytos visų objektų kainos</v>
      </c>
    </row>
    <row r="155" spans="1:8" ht="45" x14ac:dyDescent="0.25">
      <c r="C155" s="22" t="s">
        <v>42</v>
      </c>
      <c r="D155" s="25"/>
      <c r="E155" s="22" t="s">
        <v>43</v>
      </c>
      <c r="F155" s="22" t="str">
        <f>IF(OR(F154="",D155=""),"", ROUND(PRODUCT(D155,F154)/100,2))</f>
        <v/>
      </c>
      <c r="G155" s="15" t="str">
        <f>IF(D155="", "Nurodykite taikomą PVM dydį", "")</f>
        <v>Nurodykite taikomą PVM dydį</v>
      </c>
    </row>
    <row r="156" spans="1:8" x14ac:dyDescent="0.25">
      <c r="E156" s="22" t="s">
        <v>44</v>
      </c>
      <c r="F156" s="22">
        <f>IF(ISBLANK(F155), "", ROUND(SUM(F154:F155),2))</f>
        <v>0</v>
      </c>
    </row>
    <row r="160" spans="1:8" x14ac:dyDescent="0.25">
      <c r="A160" s="17" t="s">
        <v>120</v>
      </c>
      <c r="B160" s="17" t="s">
        <v>121</v>
      </c>
    </row>
    <row r="162" spans="1:8" ht="30" x14ac:dyDescent="0.25">
      <c r="A162" s="17" t="s">
        <v>20</v>
      </c>
    </row>
    <row r="163" spans="1:8" ht="75" x14ac:dyDescent="0.25">
      <c r="A163" s="22" t="s">
        <v>21</v>
      </c>
      <c r="B163" s="22" t="s">
        <v>22</v>
      </c>
      <c r="C163" s="22" t="s">
        <v>23</v>
      </c>
      <c r="D163" s="22" t="s">
        <v>24</v>
      </c>
      <c r="E163" s="22" t="s">
        <v>25</v>
      </c>
      <c r="F163" s="22" t="s">
        <v>26</v>
      </c>
      <c r="G163" s="22" t="s">
        <v>27</v>
      </c>
      <c r="H163" s="22" t="s">
        <v>28</v>
      </c>
    </row>
    <row r="164" spans="1:8" x14ac:dyDescent="0.25">
      <c r="A164" s="22" t="s">
        <v>122</v>
      </c>
      <c r="B164" s="22" t="s">
        <v>123</v>
      </c>
      <c r="C164" s="23"/>
      <c r="D164" s="23"/>
      <c r="E164" s="23"/>
      <c r="F164" s="23"/>
      <c r="G164" s="23"/>
      <c r="H164" s="23"/>
    </row>
    <row r="165" spans="1:8" ht="30" x14ac:dyDescent="0.25">
      <c r="A165" s="23" t="s">
        <v>124</v>
      </c>
      <c r="B165" s="23" t="s">
        <v>123</v>
      </c>
      <c r="C165" s="23">
        <v>400</v>
      </c>
      <c r="D165" s="23" t="s">
        <v>90</v>
      </c>
      <c r="E165" s="24">
        <v>1.22</v>
      </c>
      <c r="F165" s="23">
        <f>IF(ISBLANK(E165),"", PRODUCT(C165,E165))</f>
        <v>488</v>
      </c>
      <c r="G165" s="25" t="s">
        <v>497</v>
      </c>
      <c r="H165" s="23"/>
    </row>
    <row r="166" spans="1:8" x14ac:dyDescent="0.25">
      <c r="A166" s="23" t="s">
        <v>125</v>
      </c>
      <c r="B166" s="23" t="s">
        <v>126</v>
      </c>
      <c r="C166" s="23"/>
      <c r="D166" s="23"/>
      <c r="E166" s="23"/>
      <c r="F166" s="23"/>
      <c r="G166" s="23"/>
      <c r="H166" s="25" t="s">
        <v>126</v>
      </c>
    </row>
    <row r="167" spans="1:8" x14ac:dyDescent="0.25">
      <c r="A167" s="23" t="s">
        <v>127</v>
      </c>
      <c r="B167" s="23" t="s">
        <v>36</v>
      </c>
      <c r="C167" s="23"/>
      <c r="D167" s="23"/>
      <c r="E167" s="23"/>
      <c r="F167" s="23"/>
      <c r="G167" s="23"/>
      <c r="H167" s="25" t="s">
        <v>36</v>
      </c>
    </row>
    <row r="168" spans="1:8" x14ac:dyDescent="0.25">
      <c r="A168" s="23" t="s">
        <v>128</v>
      </c>
      <c r="B168" s="23" t="s">
        <v>129</v>
      </c>
      <c r="C168" s="23"/>
      <c r="D168" s="23"/>
      <c r="E168" s="23"/>
      <c r="F168" s="23"/>
      <c r="G168" s="23"/>
      <c r="H168" s="25" t="s">
        <v>129</v>
      </c>
    </row>
    <row r="169" spans="1:8" ht="30" x14ac:dyDescent="0.25">
      <c r="A169" s="23" t="s">
        <v>130</v>
      </c>
      <c r="B169" s="23" t="s">
        <v>40</v>
      </c>
      <c r="C169" s="23"/>
      <c r="D169" s="23"/>
      <c r="E169" s="23"/>
      <c r="F169" s="23"/>
      <c r="G169" s="23"/>
      <c r="H169" s="25" t="s">
        <v>40</v>
      </c>
    </row>
    <row r="170" spans="1:8" x14ac:dyDescent="0.25">
      <c r="E170" s="22" t="s">
        <v>41</v>
      </c>
      <c r="F170" s="22">
        <f>IF((COUNT(C165:C169)&lt;&gt;COUNT(F165:F169)),"", ROUND(SUM(F165:F169),2))</f>
        <v>488</v>
      </c>
      <c r="G170" s="15" t="str">
        <f>IF((COUNT(C165:C169)&lt;&gt;COUNT(F165:F169)),"Neužpildytos visų objektų kainos", "")</f>
        <v/>
      </c>
    </row>
    <row r="171" spans="1:8" ht="45" x14ac:dyDescent="0.25">
      <c r="C171" s="22" t="s">
        <v>42</v>
      </c>
      <c r="D171" s="25">
        <v>5</v>
      </c>
      <c r="E171" s="22" t="s">
        <v>43</v>
      </c>
      <c r="F171" s="22">
        <f>IF(OR(F170="",D171=""),"", ROUND(PRODUCT(D171,F170)/100,2))</f>
        <v>24.4</v>
      </c>
      <c r="G171" s="15" t="str">
        <f>IF(D171="", "Nurodykite taikomą PVM dydį", "")</f>
        <v/>
      </c>
    </row>
    <row r="172" spans="1:8" x14ac:dyDescent="0.25">
      <c r="E172" s="22" t="s">
        <v>44</v>
      </c>
      <c r="F172" s="22">
        <f>IF(ISBLANK(F171), "", ROUND(SUM(F170:F171),2))</f>
        <v>512.4</v>
      </c>
    </row>
    <row r="176" spans="1:8" x14ac:dyDescent="0.25">
      <c r="A176" s="17" t="s">
        <v>131</v>
      </c>
      <c r="B176" s="17" t="s">
        <v>132</v>
      </c>
    </row>
    <row r="178" spans="1:8" ht="30" x14ac:dyDescent="0.25">
      <c r="A178" s="17" t="s">
        <v>20</v>
      </c>
    </row>
    <row r="179" spans="1:8" ht="75" x14ac:dyDescent="0.25">
      <c r="A179" s="22" t="s">
        <v>21</v>
      </c>
      <c r="B179" s="22" t="s">
        <v>22</v>
      </c>
      <c r="C179" s="22" t="s">
        <v>23</v>
      </c>
      <c r="D179" s="22" t="s">
        <v>24</v>
      </c>
      <c r="E179" s="22" t="s">
        <v>25</v>
      </c>
      <c r="F179" s="22" t="s">
        <v>26</v>
      </c>
      <c r="G179" s="22" t="s">
        <v>27</v>
      </c>
      <c r="H179" s="22" t="s">
        <v>28</v>
      </c>
    </row>
    <row r="180" spans="1:8" x14ac:dyDescent="0.25">
      <c r="A180" s="22" t="s">
        <v>133</v>
      </c>
      <c r="B180" s="22" t="s">
        <v>134</v>
      </c>
      <c r="C180" s="23"/>
      <c r="D180" s="23"/>
      <c r="E180" s="23"/>
      <c r="F180" s="23"/>
      <c r="G180" s="23"/>
      <c r="H180" s="23"/>
    </row>
    <row r="181" spans="1:8" ht="30" x14ac:dyDescent="0.25">
      <c r="A181" s="23" t="s">
        <v>135</v>
      </c>
      <c r="B181" s="23" t="s">
        <v>134</v>
      </c>
      <c r="C181" s="23">
        <v>500</v>
      </c>
      <c r="D181" s="23" t="s">
        <v>69</v>
      </c>
      <c r="E181" s="24">
        <v>0.48</v>
      </c>
      <c r="F181" s="23">
        <f>IF(ISBLANK(E181),"", PRODUCT(C181,E181))</f>
        <v>240</v>
      </c>
      <c r="G181" s="26" t="s">
        <v>498</v>
      </c>
      <c r="H181" s="23"/>
    </row>
    <row r="182" spans="1:8" x14ac:dyDescent="0.25">
      <c r="A182" s="23" t="s">
        <v>136</v>
      </c>
      <c r="B182" s="23" t="s">
        <v>137</v>
      </c>
      <c r="C182" s="23"/>
      <c r="D182" s="23"/>
      <c r="E182" s="23"/>
      <c r="F182" s="23"/>
      <c r="G182" s="23"/>
      <c r="H182" s="25" t="s">
        <v>137</v>
      </c>
    </row>
    <row r="183" spans="1:8" x14ac:dyDescent="0.25">
      <c r="A183" s="23" t="s">
        <v>138</v>
      </c>
      <c r="B183" s="23" t="s">
        <v>75</v>
      </c>
      <c r="C183" s="23"/>
      <c r="D183" s="23"/>
      <c r="E183" s="23"/>
      <c r="F183" s="23"/>
      <c r="G183" s="23"/>
      <c r="H183" s="25" t="s">
        <v>75</v>
      </c>
    </row>
    <row r="184" spans="1:8" x14ac:dyDescent="0.25">
      <c r="A184" s="23" t="s">
        <v>139</v>
      </c>
      <c r="B184" s="23" t="s">
        <v>73</v>
      </c>
      <c r="C184" s="23"/>
      <c r="D184" s="23"/>
      <c r="E184" s="23"/>
      <c r="F184" s="23"/>
      <c r="G184" s="23"/>
      <c r="H184" s="25" t="s">
        <v>73</v>
      </c>
    </row>
    <row r="185" spans="1:8" ht="30" x14ac:dyDescent="0.25">
      <c r="A185" s="23" t="s">
        <v>140</v>
      </c>
      <c r="B185" s="23" t="s">
        <v>40</v>
      </c>
      <c r="C185" s="23"/>
      <c r="D185" s="23"/>
      <c r="E185" s="23"/>
      <c r="F185" s="23"/>
      <c r="G185" s="23"/>
      <c r="H185" s="25" t="s">
        <v>40</v>
      </c>
    </row>
    <row r="186" spans="1:8" x14ac:dyDescent="0.25">
      <c r="E186" s="22" t="s">
        <v>41</v>
      </c>
      <c r="F186" s="22">
        <f>IF((COUNT(C181:C185)&lt;&gt;COUNT(F181:F185)),"", ROUND(SUM(F181:F185),2))</f>
        <v>240</v>
      </c>
      <c r="G186" s="15" t="str">
        <f>IF((COUNT(C181:C185)&lt;&gt;COUNT(F181:F185)),"Neužpildytos visų objektų kainos", "")</f>
        <v/>
      </c>
    </row>
    <row r="187" spans="1:8" ht="45" x14ac:dyDescent="0.25">
      <c r="C187" s="22" t="s">
        <v>42</v>
      </c>
      <c r="D187" s="25">
        <v>5</v>
      </c>
      <c r="E187" s="22" t="s">
        <v>43</v>
      </c>
      <c r="F187" s="22">
        <f>IF(OR(F186="",D187=""),"", ROUND(PRODUCT(D187,F186)/100,2))</f>
        <v>12</v>
      </c>
      <c r="G187" s="15" t="str">
        <f>IF(D187="", "Nurodykite taikomą PVM dydį", "")</f>
        <v/>
      </c>
    </row>
    <row r="188" spans="1:8" x14ac:dyDescent="0.25">
      <c r="E188" s="22" t="s">
        <v>44</v>
      </c>
      <c r="F188" s="22">
        <f>IF(ISBLANK(F187), "", ROUND(SUM(F186:F187),2))</f>
        <v>252</v>
      </c>
    </row>
    <row r="192" spans="1:8" ht="30" x14ac:dyDescent="0.25">
      <c r="A192" s="17" t="s">
        <v>141</v>
      </c>
      <c r="B192" s="17" t="s">
        <v>142</v>
      </c>
    </row>
    <row r="194" spans="1:8" ht="30" x14ac:dyDescent="0.25">
      <c r="A194" s="17" t="s">
        <v>20</v>
      </c>
    </row>
    <row r="195" spans="1:8" ht="75" x14ac:dyDescent="0.25">
      <c r="A195" s="22" t="s">
        <v>21</v>
      </c>
      <c r="B195" s="22" t="s">
        <v>22</v>
      </c>
      <c r="C195" s="22" t="s">
        <v>23</v>
      </c>
      <c r="D195" s="22" t="s">
        <v>24</v>
      </c>
      <c r="E195" s="22" t="s">
        <v>25</v>
      </c>
      <c r="F195" s="22" t="s">
        <v>26</v>
      </c>
      <c r="G195" s="22" t="s">
        <v>27</v>
      </c>
      <c r="H195" s="22" t="s">
        <v>28</v>
      </c>
    </row>
    <row r="196" spans="1:8" ht="30" x14ac:dyDescent="0.25">
      <c r="A196" s="22" t="s">
        <v>143</v>
      </c>
      <c r="B196" s="22" t="s">
        <v>144</v>
      </c>
      <c r="C196" s="23"/>
      <c r="D196" s="23"/>
      <c r="E196" s="23"/>
      <c r="F196" s="23"/>
      <c r="G196" s="23"/>
      <c r="H196" s="23"/>
    </row>
    <row r="197" spans="1:8" ht="30" x14ac:dyDescent="0.25">
      <c r="A197" s="23" t="s">
        <v>145</v>
      </c>
      <c r="B197" s="23" t="s">
        <v>144</v>
      </c>
      <c r="C197" s="23">
        <v>500</v>
      </c>
      <c r="D197" s="23" t="s">
        <v>69</v>
      </c>
      <c r="E197" s="24"/>
      <c r="F197" s="23" t="str">
        <f>IF(ISBLANK(E197),"", PRODUCT(C197,E197))</f>
        <v/>
      </c>
      <c r="G197" s="25"/>
      <c r="H197" s="23"/>
    </row>
    <row r="198" spans="1:8" ht="30" x14ac:dyDescent="0.25">
      <c r="A198" s="23" t="s">
        <v>146</v>
      </c>
      <c r="B198" s="23" t="s">
        <v>147</v>
      </c>
      <c r="C198" s="23"/>
      <c r="D198" s="23"/>
      <c r="E198" s="23"/>
      <c r="F198" s="23"/>
      <c r="G198" s="23"/>
      <c r="H198" s="25"/>
    </row>
    <row r="199" spans="1:8" x14ac:dyDescent="0.25">
      <c r="A199" s="23" t="s">
        <v>148</v>
      </c>
      <c r="B199" s="23" t="s">
        <v>73</v>
      </c>
      <c r="C199" s="23"/>
      <c r="D199" s="23"/>
      <c r="E199" s="23"/>
      <c r="F199" s="23"/>
      <c r="G199" s="23"/>
      <c r="H199" s="25"/>
    </row>
    <row r="200" spans="1:8" x14ac:dyDescent="0.25">
      <c r="A200" s="23" t="s">
        <v>149</v>
      </c>
      <c r="B200" s="23" t="s">
        <v>75</v>
      </c>
      <c r="C200" s="23"/>
      <c r="D200" s="23"/>
      <c r="E200" s="23"/>
      <c r="F200" s="23"/>
      <c r="G200" s="23"/>
      <c r="H200" s="25"/>
    </row>
    <row r="201" spans="1:8" x14ac:dyDescent="0.25">
      <c r="A201" s="23" t="s">
        <v>150</v>
      </c>
      <c r="B201" s="23" t="s">
        <v>40</v>
      </c>
      <c r="C201" s="23"/>
      <c r="D201" s="23"/>
      <c r="E201" s="23"/>
      <c r="F201" s="23"/>
      <c r="G201" s="23"/>
      <c r="H201" s="25"/>
    </row>
    <row r="202" spans="1:8" x14ac:dyDescent="0.25">
      <c r="E202" s="22" t="s">
        <v>41</v>
      </c>
      <c r="F202" s="22" t="str">
        <f>IF((COUNT(C197:C201)&lt;&gt;COUNT(F197:F201)),"", ROUND(SUM(F197:F201),2))</f>
        <v/>
      </c>
      <c r="G202" s="15" t="str">
        <f>IF((COUNT(C197:C201)&lt;&gt;COUNT(F197:F201)),"Neužpildytos visų objektų kainos", "")</f>
        <v>Neužpildytos visų objektų kainos</v>
      </c>
    </row>
    <row r="203" spans="1:8" ht="45" x14ac:dyDescent="0.25">
      <c r="C203" s="22" t="s">
        <v>42</v>
      </c>
      <c r="D203" s="25"/>
      <c r="E203" s="22" t="s">
        <v>43</v>
      </c>
      <c r="F203" s="22" t="str">
        <f>IF(OR(F202="",D203=""),"", ROUND(PRODUCT(D203,F202)/100,2))</f>
        <v/>
      </c>
      <c r="G203" s="15" t="str">
        <f>IF(D203="", "Nurodykite taikomą PVM dydį", "")</f>
        <v>Nurodykite taikomą PVM dydį</v>
      </c>
    </row>
    <row r="204" spans="1:8" x14ac:dyDescent="0.25">
      <c r="E204" s="22" t="s">
        <v>44</v>
      </c>
      <c r="F204" s="22">
        <f>IF(ISBLANK(F203), "", ROUND(SUM(F202:F203),2))</f>
        <v>0</v>
      </c>
    </row>
    <row r="208" spans="1:8" x14ac:dyDescent="0.25">
      <c r="A208" s="17" t="s">
        <v>151</v>
      </c>
      <c r="B208" s="17" t="s">
        <v>152</v>
      </c>
    </row>
    <row r="210" spans="1:8" ht="30" x14ac:dyDescent="0.25">
      <c r="A210" s="17" t="s">
        <v>20</v>
      </c>
    </row>
    <row r="211" spans="1:8" ht="75" x14ac:dyDescent="0.25">
      <c r="A211" s="22" t="s">
        <v>21</v>
      </c>
      <c r="B211" s="22" t="s">
        <v>22</v>
      </c>
      <c r="C211" s="22" t="s">
        <v>23</v>
      </c>
      <c r="D211" s="22" t="s">
        <v>24</v>
      </c>
      <c r="E211" s="22" t="s">
        <v>25</v>
      </c>
      <c r="F211" s="22" t="s">
        <v>26</v>
      </c>
      <c r="G211" s="22" t="s">
        <v>27</v>
      </c>
      <c r="H211" s="22" t="s">
        <v>28</v>
      </c>
    </row>
    <row r="212" spans="1:8" x14ac:dyDescent="0.25">
      <c r="A212" s="22" t="s">
        <v>153</v>
      </c>
      <c r="B212" s="22" t="s">
        <v>154</v>
      </c>
      <c r="C212" s="23"/>
      <c r="D212" s="23"/>
      <c r="E212" s="23"/>
      <c r="F212" s="23"/>
      <c r="G212" s="23"/>
      <c r="H212" s="23"/>
    </row>
    <row r="213" spans="1:8" x14ac:dyDescent="0.25">
      <c r="A213" s="23" t="s">
        <v>155</v>
      </c>
      <c r="B213" s="23" t="s">
        <v>154</v>
      </c>
      <c r="C213" s="23">
        <v>200</v>
      </c>
      <c r="D213" s="23" t="s">
        <v>156</v>
      </c>
      <c r="E213" s="24"/>
      <c r="F213" s="23" t="str">
        <f>IF(ISBLANK(E213),"", PRODUCT(C213,E213))</f>
        <v/>
      </c>
      <c r="G213" s="25"/>
      <c r="H213" s="23"/>
    </row>
    <row r="214" spans="1:8" x14ac:dyDescent="0.25">
      <c r="A214" s="23" t="s">
        <v>157</v>
      </c>
      <c r="B214" s="23" t="s">
        <v>158</v>
      </c>
      <c r="C214" s="23"/>
      <c r="D214" s="23"/>
      <c r="E214" s="23"/>
      <c r="F214" s="23"/>
      <c r="G214" s="23"/>
      <c r="H214" s="25"/>
    </row>
    <row r="215" spans="1:8" x14ac:dyDescent="0.25">
      <c r="A215" s="23" t="s">
        <v>159</v>
      </c>
      <c r="B215" s="23" t="s">
        <v>160</v>
      </c>
      <c r="C215" s="23"/>
      <c r="D215" s="23"/>
      <c r="E215" s="23"/>
      <c r="F215" s="23"/>
      <c r="G215" s="23"/>
      <c r="H215" s="25"/>
    </row>
    <row r="216" spans="1:8" x14ac:dyDescent="0.25">
      <c r="A216" s="23" t="s">
        <v>161</v>
      </c>
      <c r="B216" s="23" t="s">
        <v>162</v>
      </c>
      <c r="C216" s="23"/>
      <c r="D216" s="23"/>
      <c r="E216" s="23"/>
      <c r="F216" s="23"/>
      <c r="G216" s="23"/>
      <c r="H216" s="25"/>
    </row>
    <row r="217" spans="1:8" x14ac:dyDescent="0.25">
      <c r="A217" s="23" t="s">
        <v>163</v>
      </c>
      <c r="B217" s="23" t="s">
        <v>40</v>
      </c>
      <c r="C217" s="23"/>
      <c r="D217" s="23"/>
      <c r="E217" s="23"/>
      <c r="F217" s="23"/>
      <c r="G217" s="23"/>
      <c r="H217" s="25"/>
    </row>
    <row r="218" spans="1:8" x14ac:dyDescent="0.25">
      <c r="E218" s="22" t="s">
        <v>41</v>
      </c>
      <c r="F218" s="22" t="str">
        <f>IF((COUNT(C213:C217)&lt;&gt;COUNT(F213:F217)),"", ROUND(SUM(F213:F217),2))</f>
        <v/>
      </c>
      <c r="G218" s="15" t="str">
        <f>IF((COUNT(C213:C217)&lt;&gt;COUNT(F213:F217)),"Neužpildytos visų objektų kainos", "")</f>
        <v>Neužpildytos visų objektų kainos</v>
      </c>
    </row>
    <row r="219" spans="1:8" ht="45" x14ac:dyDescent="0.25">
      <c r="C219" s="22" t="s">
        <v>42</v>
      </c>
      <c r="D219" s="25">
        <v>5</v>
      </c>
      <c r="E219" s="22" t="s">
        <v>43</v>
      </c>
      <c r="F219" s="22" t="str">
        <f>IF(OR(F218="",D219=""),"", ROUND(PRODUCT(D219,F218)/100,2))</f>
        <v/>
      </c>
      <c r="G219" s="15" t="str">
        <f>IF(D219="", "Nurodykite taikomą PVM dydį", "")</f>
        <v/>
      </c>
    </row>
    <row r="220" spans="1:8" x14ac:dyDescent="0.25">
      <c r="E220" s="22" t="s">
        <v>44</v>
      </c>
      <c r="F220" s="22">
        <f>IF(ISBLANK(F219), "", ROUND(SUM(F218:F219),2))</f>
        <v>0</v>
      </c>
    </row>
    <row r="224" spans="1:8" x14ac:dyDescent="0.25">
      <c r="A224" s="17" t="s">
        <v>164</v>
      </c>
      <c r="B224" s="17" t="s">
        <v>165</v>
      </c>
    </row>
    <row r="226" spans="1:8" ht="30" x14ac:dyDescent="0.25">
      <c r="A226" s="17" t="s">
        <v>20</v>
      </c>
    </row>
    <row r="227" spans="1:8" ht="75" x14ac:dyDescent="0.25">
      <c r="A227" s="22" t="s">
        <v>21</v>
      </c>
      <c r="B227" s="22" t="s">
        <v>22</v>
      </c>
      <c r="C227" s="22" t="s">
        <v>23</v>
      </c>
      <c r="D227" s="22" t="s">
        <v>24</v>
      </c>
      <c r="E227" s="22" t="s">
        <v>25</v>
      </c>
      <c r="F227" s="22" t="s">
        <v>26</v>
      </c>
      <c r="G227" s="22" t="s">
        <v>27</v>
      </c>
      <c r="H227" s="22" t="s">
        <v>28</v>
      </c>
    </row>
    <row r="228" spans="1:8" x14ac:dyDescent="0.25">
      <c r="A228" s="22" t="s">
        <v>166</v>
      </c>
      <c r="B228" s="22" t="s">
        <v>167</v>
      </c>
      <c r="C228" s="23"/>
      <c r="D228" s="23"/>
      <c r="E228" s="23"/>
      <c r="F228" s="23"/>
      <c r="G228" s="23"/>
      <c r="H228" s="23"/>
    </row>
    <row r="229" spans="1:8" x14ac:dyDescent="0.25">
      <c r="A229" s="23" t="s">
        <v>168</v>
      </c>
      <c r="B229" s="23" t="s">
        <v>167</v>
      </c>
      <c r="C229" s="23">
        <v>1300</v>
      </c>
      <c r="D229" s="23" t="s">
        <v>169</v>
      </c>
      <c r="E229" s="24"/>
      <c r="F229" s="23" t="str">
        <f>IF(ISBLANK(E229),"", PRODUCT(C229,E229))</f>
        <v/>
      </c>
      <c r="G229" s="26"/>
      <c r="H229" s="23"/>
    </row>
    <row r="230" spans="1:8" x14ac:dyDescent="0.25">
      <c r="A230" s="23" t="s">
        <v>170</v>
      </c>
      <c r="B230" s="23" t="s">
        <v>171</v>
      </c>
      <c r="C230" s="23"/>
      <c r="D230" s="23"/>
      <c r="E230" s="23"/>
      <c r="F230" s="23"/>
      <c r="G230" s="23"/>
      <c r="H230" s="25"/>
    </row>
    <row r="231" spans="1:8" x14ac:dyDescent="0.25">
      <c r="A231" s="23" t="s">
        <v>172</v>
      </c>
      <c r="B231" s="23" t="s">
        <v>173</v>
      </c>
      <c r="C231" s="23"/>
      <c r="D231" s="23"/>
      <c r="E231" s="23"/>
      <c r="F231" s="23"/>
      <c r="G231" s="23"/>
      <c r="H231" s="25"/>
    </row>
    <row r="232" spans="1:8" x14ac:dyDescent="0.25">
      <c r="A232" s="23" t="s">
        <v>174</v>
      </c>
      <c r="B232" s="23" t="s">
        <v>175</v>
      </c>
      <c r="C232" s="23"/>
      <c r="D232" s="23"/>
      <c r="E232" s="23"/>
      <c r="F232" s="23"/>
      <c r="G232" s="23"/>
      <c r="H232" s="25"/>
    </row>
    <row r="233" spans="1:8" x14ac:dyDescent="0.25">
      <c r="A233" s="23" t="s">
        <v>176</v>
      </c>
      <c r="B233" s="23" t="s">
        <v>40</v>
      </c>
      <c r="C233" s="23"/>
      <c r="D233" s="23"/>
      <c r="E233" s="23"/>
      <c r="F233" s="23"/>
      <c r="G233" s="23"/>
      <c r="H233" s="25"/>
    </row>
    <row r="234" spans="1:8" x14ac:dyDescent="0.25">
      <c r="E234" s="22" t="s">
        <v>41</v>
      </c>
      <c r="F234" s="22" t="str">
        <f>IF((COUNT(C229:C233)&lt;&gt;COUNT(F229:F233)),"", ROUND(SUM(F229:F233),2))</f>
        <v/>
      </c>
      <c r="G234" s="15" t="str">
        <f>IF((COUNT(C229:C233)&lt;&gt;COUNT(F229:F233)),"Neužpildytos visų objektų kainos", "")</f>
        <v>Neužpildytos visų objektų kainos</v>
      </c>
    </row>
    <row r="235" spans="1:8" ht="45" x14ac:dyDescent="0.25">
      <c r="C235" s="22" t="s">
        <v>42</v>
      </c>
      <c r="D235" s="25">
        <v>5</v>
      </c>
      <c r="E235" s="22" t="s">
        <v>43</v>
      </c>
      <c r="F235" s="22" t="str">
        <f>IF(OR(F234="",D235=""),"", ROUND(PRODUCT(D235,F234)/100,2))</f>
        <v/>
      </c>
      <c r="G235" s="15" t="str">
        <f>IF(D235="", "Nurodykite taikomą PVM dydį", "")</f>
        <v/>
      </c>
    </row>
    <row r="236" spans="1:8" x14ac:dyDescent="0.25">
      <c r="E236" s="22" t="s">
        <v>44</v>
      </c>
      <c r="F236" s="22">
        <f>IF(ISBLANK(F235), "", ROUND(SUM(F234:F235),2))</f>
        <v>0</v>
      </c>
    </row>
    <row r="240" spans="1:8" x14ac:dyDescent="0.25">
      <c r="A240" s="17" t="s">
        <v>177</v>
      </c>
      <c r="B240" s="17" t="s">
        <v>178</v>
      </c>
    </row>
    <row r="242" spans="1:8" ht="30" x14ac:dyDescent="0.25">
      <c r="A242" s="17" t="s">
        <v>20</v>
      </c>
    </row>
    <row r="243" spans="1:8" ht="75" x14ac:dyDescent="0.25">
      <c r="A243" s="22" t="s">
        <v>21</v>
      </c>
      <c r="B243" s="22" t="s">
        <v>22</v>
      </c>
      <c r="C243" s="22" t="s">
        <v>23</v>
      </c>
      <c r="D243" s="22" t="s">
        <v>24</v>
      </c>
      <c r="E243" s="22" t="s">
        <v>25</v>
      </c>
      <c r="F243" s="22" t="s">
        <v>26</v>
      </c>
      <c r="G243" s="22" t="s">
        <v>27</v>
      </c>
      <c r="H243" s="22" t="s">
        <v>28</v>
      </c>
    </row>
    <row r="244" spans="1:8" x14ac:dyDescent="0.25">
      <c r="A244" s="22" t="s">
        <v>179</v>
      </c>
      <c r="B244" s="22" t="s">
        <v>180</v>
      </c>
      <c r="C244" s="23"/>
      <c r="D244" s="23"/>
      <c r="E244" s="23"/>
      <c r="F244" s="23"/>
      <c r="G244" s="23"/>
      <c r="H244" s="23"/>
    </row>
    <row r="245" spans="1:8" ht="30" x14ac:dyDescent="0.25">
      <c r="A245" s="23" t="s">
        <v>181</v>
      </c>
      <c r="B245" s="23" t="s">
        <v>180</v>
      </c>
      <c r="C245" s="23">
        <v>2000</v>
      </c>
      <c r="D245" s="23" t="s">
        <v>90</v>
      </c>
      <c r="E245" s="24">
        <v>0.48</v>
      </c>
      <c r="F245" s="23">
        <f>IF(ISBLANK(E245),"", PRODUCT(C245,E245))</f>
        <v>960</v>
      </c>
      <c r="G245" s="25" t="s">
        <v>499</v>
      </c>
      <c r="H245" s="23"/>
    </row>
    <row r="246" spans="1:8" x14ac:dyDescent="0.25">
      <c r="A246" s="23" t="s">
        <v>182</v>
      </c>
      <c r="B246" s="23" t="s">
        <v>183</v>
      </c>
      <c r="C246" s="23"/>
      <c r="D246" s="23"/>
      <c r="E246" s="23"/>
      <c r="F246" s="23"/>
      <c r="G246" s="23"/>
      <c r="H246" s="25" t="s">
        <v>183</v>
      </c>
    </row>
    <row r="247" spans="1:8" x14ac:dyDescent="0.25">
      <c r="A247" s="23" t="s">
        <v>184</v>
      </c>
      <c r="B247" s="23" t="s">
        <v>36</v>
      </c>
      <c r="C247" s="23"/>
      <c r="D247" s="23"/>
      <c r="E247" s="23"/>
      <c r="F247" s="23"/>
      <c r="G247" s="23"/>
      <c r="H247" s="25" t="s">
        <v>36</v>
      </c>
    </row>
    <row r="248" spans="1:8" x14ac:dyDescent="0.25">
      <c r="A248" s="23" t="s">
        <v>185</v>
      </c>
      <c r="B248" s="23" t="s">
        <v>129</v>
      </c>
      <c r="C248" s="23"/>
      <c r="D248" s="23"/>
      <c r="E248" s="23"/>
      <c r="F248" s="23"/>
      <c r="G248" s="23"/>
      <c r="H248" s="25" t="s">
        <v>129</v>
      </c>
    </row>
    <row r="249" spans="1:8" ht="30" x14ac:dyDescent="0.25">
      <c r="A249" s="23" t="s">
        <v>186</v>
      </c>
      <c r="B249" s="23" t="s">
        <v>98</v>
      </c>
      <c r="C249" s="23"/>
      <c r="D249" s="23"/>
      <c r="E249" s="23"/>
      <c r="F249" s="23"/>
      <c r="G249" s="23"/>
      <c r="H249" s="25" t="s">
        <v>98</v>
      </c>
    </row>
    <row r="250" spans="1:8" x14ac:dyDescent="0.25">
      <c r="E250" s="22" t="s">
        <v>41</v>
      </c>
      <c r="F250" s="22">
        <f>IF((COUNT(C245:C249)&lt;&gt;COUNT(F245:F249)),"", ROUND(SUM(F245:F249),2))</f>
        <v>960</v>
      </c>
      <c r="G250" s="15" t="str">
        <f>IF((COUNT(C245:C249)&lt;&gt;COUNT(F245:F249)),"Neužpildytos visų objektų kainos", "")</f>
        <v/>
      </c>
    </row>
    <row r="251" spans="1:8" ht="45" x14ac:dyDescent="0.25">
      <c r="C251" s="22" t="s">
        <v>42</v>
      </c>
      <c r="D251" s="25">
        <v>5</v>
      </c>
      <c r="E251" s="22" t="s">
        <v>43</v>
      </c>
      <c r="F251" s="22">
        <f>IF(OR(F250="",D251=""),"", ROUND(PRODUCT(D251,F250)/100,2))</f>
        <v>48</v>
      </c>
      <c r="G251" s="15" t="str">
        <f>IF(D251="", "Nurodykite taikomą PVM dydį", "")</f>
        <v/>
      </c>
    </row>
    <row r="252" spans="1:8" x14ac:dyDescent="0.25">
      <c r="E252" s="22" t="s">
        <v>44</v>
      </c>
      <c r="F252" s="22">
        <f>IF(ISBLANK(F251), "", ROUND(SUM(F250:F251),2))</f>
        <v>1008</v>
      </c>
    </row>
    <row r="256" spans="1:8" x14ac:dyDescent="0.25">
      <c r="A256" s="17" t="s">
        <v>187</v>
      </c>
      <c r="B256" s="17" t="s">
        <v>188</v>
      </c>
    </row>
    <row r="258" spans="1:8" ht="30" x14ac:dyDescent="0.25">
      <c r="A258" s="17" t="s">
        <v>20</v>
      </c>
    </row>
    <row r="259" spans="1:8" ht="75" x14ac:dyDescent="0.25">
      <c r="A259" s="22" t="s">
        <v>21</v>
      </c>
      <c r="B259" s="22" t="s">
        <v>22</v>
      </c>
      <c r="C259" s="22" t="s">
        <v>23</v>
      </c>
      <c r="D259" s="22" t="s">
        <v>24</v>
      </c>
      <c r="E259" s="22" t="s">
        <v>25</v>
      </c>
      <c r="F259" s="22" t="s">
        <v>26</v>
      </c>
      <c r="G259" s="22" t="s">
        <v>27</v>
      </c>
      <c r="H259" s="22" t="s">
        <v>28</v>
      </c>
    </row>
    <row r="260" spans="1:8" x14ac:dyDescent="0.25">
      <c r="A260" s="22" t="s">
        <v>189</v>
      </c>
      <c r="B260" s="22" t="s">
        <v>190</v>
      </c>
      <c r="C260" s="23"/>
      <c r="D260" s="23"/>
      <c r="E260" s="23"/>
      <c r="F260" s="23"/>
      <c r="G260" s="23"/>
      <c r="H260" s="23"/>
    </row>
    <row r="261" spans="1:8" x14ac:dyDescent="0.25">
      <c r="A261" s="23" t="s">
        <v>191</v>
      </c>
      <c r="B261" s="23" t="s">
        <v>190</v>
      </c>
      <c r="C261" s="23">
        <v>600</v>
      </c>
      <c r="D261" s="23" t="s">
        <v>69</v>
      </c>
      <c r="E261" s="24"/>
      <c r="F261" s="23" t="str">
        <f>IF(ISBLANK(E261),"", PRODUCT(C261,E261))</f>
        <v/>
      </c>
      <c r="G261" s="25"/>
      <c r="H261" s="23"/>
    </row>
    <row r="262" spans="1:8" x14ac:dyDescent="0.25">
      <c r="A262" s="23" t="s">
        <v>192</v>
      </c>
      <c r="B262" s="23" t="s">
        <v>193</v>
      </c>
      <c r="C262" s="23"/>
      <c r="D262" s="23"/>
      <c r="E262" s="23"/>
      <c r="F262" s="23"/>
      <c r="G262" s="23"/>
      <c r="H262" s="25"/>
    </row>
    <row r="263" spans="1:8" x14ac:dyDescent="0.25">
      <c r="A263" s="23" t="s">
        <v>194</v>
      </c>
      <c r="B263" s="23" t="s">
        <v>73</v>
      </c>
      <c r="C263" s="23"/>
      <c r="D263" s="23"/>
      <c r="E263" s="23"/>
      <c r="F263" s="23"/>
      <c r="G263" s="23"/>
      <c r="H263" s="25"/>
    </row>
    <row r="264" spans="1:8" x14ac:dyDescent="0.25">
      <c r="A264" s="23" t="s">
        <v>195</v>
      </c>
      <c r="B264" s="23" t="s">
        <v>75</v>
      </c>
      <c r="C264" s="23"/>
      <c r="D264" s="23"/>
      <c r="E264" s="23"/>
      <c r="F264" s="23"/>
      <c r="G264" s="23"/>
      <c r="H264" s="25"/>
    </row>
    <row r="265" spans="1:8" x14ac:dyDescent="0.25">
      <c r="A265" s="23" t="s">
        <v>196</v>
      </c>
      <c r="B265" s="23" t="s">
        <v>98</v>
      </c>
      <c r="C265" s="23"/>
      <c r="D265" s="23"/>
      <c r="E265" s="23"/>
      <c r="F265" s="23"/>
      <c r="G265" s="23"/>
      <c r="H265" s="25"/>
    </row>
    <row r="266" spans="1:8" x14ac:dyDescent="0.25">
      <c r="E266" s="22" t="s">
        <v>41</v>
      </c>
      <c r="F266" s="22" t="str">
        <f>IF((COUNT(C261:C265)&lt;&gt;COUNT(F261:F265)),"", ROUND(SUM(F261:F265),2))</f>
        <v/>
      </c>
      <c r="G266" s="15" t="str">
        <f>IF((COUNT(C261:C265)&lt;&gt;COUNT(F261:F265)),"Neužpildytos visų objektų kainos", "")</f>
        <v>Neužpildytos visų objektų kainos</v>
      </c>
    </row>
    <row r="267" spans="1:8" ht="45" x14ac:dyDescent="0.25">
      <c r="C267" s="22" t="s">
        <v>42</v>
      </c>
      <c r="D267" s="25">
        <v>5</v>
      </c>
      <c r="E267" s="22" t="s">
        <v>43</v>
      </c>
      <c r="F267" s="22" t="str">
        <f>IF(OR(F266="",D267=""),"", ROUND(PRODUCT(D267,F266)/100,2))</f>
        <v/>
      </c>
      <c r="G267" s="15" t="str">
        <f>IF(D267="", "Nurodykite taikomą PVM dydį", "")</f>
        <v/>
      </c>
    </row>
    <row r="268" spans="1:8" x14ac:dyDescent="0.25">
      <c r="E268" s="22" t="s">
        <v>44</v>
      </c>
      <c r="F268" s="22">
        <f>IF(ISBLANK(F267), "", ROUND(SUM(F266:F267),2))</f>
        <v>0</v>
      </c>
    </row>
    <row r="272" spans="1:8" x14ac:dyDescent="0.25">
      <c r="A272" s="17" t="s">
        <v>197</v>
      </c>
      <c r="B272" s="17" t="s">
        <v>198</v>
      </c>
    </row>
    <row r="274" spans="1:8" ht="30" x14ac:dyDescent="0.25">
      <c r="A274" s="17" t="s">
        <v>20</v>
      </c>
    </row>
    <row r="275" spans="1:8" ht="75" x14ac:dyDescent="0.25">
      <c r="A275" s="22" t="s">
        <v>21</v>
      </c>
      <c r="B275" s="22" t="s">
        <v>22</v>
      </c>
      <c r="C275" s="22" t="s">
        <v>23</v>
      </c>
      <c r="D275" s="22" t="s">
        <v>24</v>
      </c>
      <c r="E275" s="22" t="s">
        <v>25</v>
      </c>
      <c r="F275" s="22" t="s">
        <v>26</v>
      </c>
      <c r="G275" s="22" t="s">
        <v>27</v>
      </c>
      <c r="H275" s="22" t="s">
        <v>28</v>
      </c>
    </row>
    <row r="276" spans="1:8" x14ac:dyDescent="0.25">
      <c r="A276" s="22" t="s">
        <v>199</v>
      </c>
      <c r="B276" s="22" t="s">
        <v>200</v>
      </c>
      <c r="C276" s="23"/>
      <c r="D276" s="23"/>
      <c r="E276" s="23"/>
      <c r="F276" s="23"/>
      <c r="G276" s="23"/>
      <c r="H276" s="23"/>
    </row>
    <row r="277" spans="1:8" x14ac:dyDescent="0.25">
      <c r="A277" s="23" t="s">
        <v>201</v>
      </c>
      <c r="B277" s="23" t="s">
        <v>200</v>
      </c>
      <c r="C277" s="23">
        <v>150</v>
      </c>
      <c r="D277" s="23" t="s">
        <v>69</v>
      </c>
      <c r="E277" s="24"/>
      <c r="F277" s="23" t="str">
        <f>IF(ISBLANK(E277),"", PRODUCT(C277,E277))</f>
        <v/>
      </c>
      <c r="G277" s="25"/>
      <c r="H277" s="23"/>
    </row>
    <row r="278" spans="1:8" x14ac:dyDescent="0.25">
      <c r="A278" s="23" t="s">
        <v>202</v>
      </c>
      <c r="B278" s="23" t="s">
        <v>203</v>
      </c>
      <c r="C278" s="23"/>
      <c r="D278" s="23"/>
      <c r="E278" s="23"/>
      <c r="F278" s="23"/>
      <c r="G278" s="23"/>
      <c r="H278" s="25"/>
    </row>
    <row r="279" spans="1:8" x14ac:dyDescent="0.25">
      <c r="A279" s="23" t="s">
        <v>204</v>
      </c>
      <c r="B279" s="23" t="s">
        <v>73</v>
      </c>
      <c r="C279" s="23"/>
      <c r="D279" s="23"/>
      <c r="E279" s="23"/>
      <c r="F279" s="23"/>
      <c r="G279" s="23"/>
      <c r="H279" s="25"/>
    </row>
    <row r="280" spans="1:8" x14ac:dyDescent="0.25">
      <c r="A280" s="23" t="s">
        <v>205</v>
      </c>
      <c r="B280" s="23" t="s">
        <v>75</v>
      </c>
      <c r="C280" s="23"/>
      <c r="D280" s="23"/>
      <c r="E280" s="23"/>
      <c r="F280" s="23"/>
      <c r="G280" s="23"/>
      <c r="H280" s="25"/>
    </row>
    <row r="281" spans="1:8" x14ac:dyDescent="0.25">
      <c r="A281" s="23" t="s">
        <v>206</v>
      </c>
      <c r="B281" s="23" t="s">
        <v>98</v>
      </c>
      <c r="C281" s="23"/>
      <c r="D281" s="23"/>
      <c r="E281" s="23"/>
      <c r="F281" s="23"/>
      <c r="G281" s="23"/>
      <c r="H281" s="25"/>
    </row>
    <row r="282" spans="1:8" x14ac:dyDescent="0.25">
      <c r="E282" s="22" t="s">
        <v>41</v>
      </c>
      <c r="F282" s="22" t="str">
        <f>IF((COUNT(C277:C281)&lt;&gt;COUNT(F277:F281)),"", ROUND(SUM(F277:F281),2))</f>
        <v/>
      </c>
      <c r="G282" s="15" t="str">
        <f>IF((COUNT(C277:C281)&lt;&gt;COUNT(F277:F281)),"Neužpildytos visų objektų kainos", "")</f>
        <v>Neužpildytos visų objektų kainos</v>
      </c>
    </row>
    <row r="283" spans="1:8" ht="45" x14ac:dyDescent="0.25">
      <c r="C283" s="22" t="s">
        <v>42</v>
      </c>
      <c r="D283" s="25">
        <v>5</v>
      </c>
      <c r="E283" s="22" t="s">
        <v>43</v>
      </c>
      <c r="F283" s="22" t="str">
        <f>IF(OR(F282="",D283=""),"", ROUND(PRODUCT(D283,F282)/100,2))</f>
        <v/>
      </c>
      <c r="G283" s="15" t="str">
        <f>IF(D283="", "Nurodykite taikomą PVM dydį", "")</f>
        <v/>
      </c>
    </row>
    <row r="284" spans="1:8" x14ac:dyDescent="0.25">
      <c r="E284" s="22" t="s">
        <v>44</v>
      </c>
      <c r="F284" s="22">
        <f>IF(ISBLANK(F283), "", ROUND(SUM(F282:F283),2))</f>
        <v>0</v>
      </c>
    </row>
    <row r="288" spans="1:8" x14ac:dyDescent="0.25">
      <c r="A288" s="17" t="s">
        <v>207</v>
      </c>
      <c r="B288" s="17" t="s">
        <v>208</v>
      </c>
    </row>
    <row r="290" spans="1:8" ht="30" x14ac:dyDescent="0.25">
      <c r="A290" s="17" t="s">
        <v>20</v>
      </c>
    </row>
    <row r="291" spans="1:8" ht="75" x14ac:dyDescent="0.25">
      <c r="A291" s="22" t="s">
        <v>21</v>
      </c>
      <c r="B291" s="22" t="s">
        <v>22</v>
      </c>
      <c r="C291" s="22" t="s">
        <v>23</v>
      </c>
      <c r="D291" s="22" t="s">
        <v>24</v>
      </c>
      <c r="E291" s="22" t="s">
        <v>25</v>
      </c>
      <c r="F291" s="22" t="s">
        <v>26</v>
      </c>
      <c r="G291" s="22" t="s">
        <v>27</v>
      </c>
      <c r="H291" s="22" t="s">
        <v>28</v>
      </c>
    </row>
    <row r="292" spans="1:8" x14ac:dyDescent="0.25">
      <c r="A292" s="22" t="s">
        <v>209</v>
      </c>
      <c r="B292" s="22" t="s">
        <v>210</v>
      </c>
      <c r="C292" s="23"/>
      <c r="D292" s="23"/>
      <c r="E292" s="23"/>
      <c r="F292" s="23"/>
      <c r="G292" s="23"/>
      <c r="H292" s="23"/>
    </row>
    <row r="293" spans="1:8" ht="30" x14ac:dyDescent="0.25">
      <c r="A293" s="23" t="s">
        <v>211</v>
      </c>
      <c r="B293" s="23" t="s">
        <v>210</v>
      </c>
      <c r="C293" s="23">
        <v>200</v>
      </c>
      <c r="D293" s="23" t="s">
        <v>32</v>
      </c>
      <c r="E293" s="24">
        <v>22</v>
      </c>
      <c r="F293" s="23">
        <f>IF(ISBLANK(E293),"", PRODUCT(C293,E293))</f>
        <v>4400</v>
      </c>
      <c r="G293" s="25" t="s">
        <v>500</v>
      </c>
      <c r="H293" s="23"/>
    </row>
    <row r="294" spans="1:8" x14ac:dyDescent="0.25">
      <c r="A294" s="23" t="s">
        <v>212</v>
      </c>
      <c r="B294" s="23" t="s">
        <v>213</v>
      </c>
      <c r="C294" s="23"/>
      <c r="D294" s="23"/>
      <c r="E294" s="23"/>
      <c r="F294" s="23"/>
      <c r="G294" s="23"/>
      <c r="H294" s="25" t="s">
        <v>213</v>
      </c>
    </row>
    <row r="295" spans="1:8" x14ac:dyDescent="0.25">
      <c r="A295" s="23" t="s">
        <v>214</v>
      </c>
      <c r="B295" s="23" t="s">
        <v>215</v>
      </c>
      <c r="C295" s="23"/>
      <c r="D295" s="23"/>
      <c r="E295" s="23"/>
      <c r="F295" s="23"/>
      <c r="G295" s="23"/>
      <c r="H295" s="25" t="s">
        <v>215</v>
      </c>
    </row>
    <row r="296" spans="1:8" x14ac:dyDescent="0.25">
      <c r="A296" s="23" t="s">
        <v>216</v>
      </c>
      <c r="B296" s="23" t="s">
        <v>217</v>
      </c>
      <c r="C296" s="23"/>
      <c r="D296" s="23"/>
      <c r="E296" s="23"/>
      <c r="F296" s="23"/>
      <c r="G296" s="23"/>
      <c r="H296" s="25" t="s">
        <v>217</v>
      </c>
    </row>
    <row r="297" spans="1:8" ht="30" x14ac:dyDescent="0.25">
      <c r="A297" s="23" t="s">
        <v>218</v>
      </c>
      <c r="B297" s="23" t="s">
        <v>98</v>
      </c>
      <c r="C297" s="23"/>
      <c r="D297" s="23"/>
      <c r="E297" s="23"/>
      <c r="F297" s="23"/>
      <c r="G297" s="23"/>
      <c r="H297" s="25" t="s">
        <v>98</v>
      </c>
    </row>
    <row r="298" spans="1:8" x14ac:dyDescent="0.25">
      <c r="E298" s="22" t="s">
        <v>41</v>
      </c>
      <c r="F298" s="22">
        <f>IF((COUNT(C293:C297)&lt;&gt;COUNT(F293:F297)),"", ROUND(SUM(F293:F297),2))</f>
        <v>4400</v>
      </c>
      <c r="G298" s="15" t="str">
        <f>IF((COUNT(C293:C297)&lt;&gt;COUNT(F293:F297)),"Neužpildytos visų objektų kainos", "")</f>
        <v/>
      </c>
    </row>
    <row r="299" spans="1:8" ht="45" x14ac:dyDescent="0.25">
      <c r="C299" s="22" t="s">
        <v>42</v>
      </c>
      <c r="D299" s="25">
        <v>5</v>
      </c>
      <c r="E299" s="22" t="s">
        <v>43</v>
      </c>
      <c r="F299" s="22">
        <f>IF(OR(F298="",D299=""),"", ROUND(PRODUCT(D299,F298)/100,2))</f>
        <v>220</v>
      </c>
      <c r="G299" s="15" t="str">
        <f>IF(D299="", "Nurodykite taikomą PVM dydį", "")</f>
        <v/>
      </c>
    </row>
    <row r="300" spans="1:8" x14ac:dyDescent="0.25">
      <c r="E300" s="22" t="s">
        <v>44</v>
      </c>
      <c r="F300" s="22">
        <f>IF(ISBLANK(F299), "", ROUND(SUM(F298:F299),2))</f>
        <v>4620</v>
      </c>
    </row>
    <row r="304" spans="1:8" x14ac:dyDescent="0.25">
      <c r="A304" s="17" t="s">
        <v>219</v>
      </c>
      <c r="B304" s="17" t="s">
        <v>220</v>
      </c>
    </row>
    <row r="306" spans="1:8" ht="30" x14ac:dyDescent="0.25">
      <c r="A306" s="17" t="s">
        <v>20</v>
      </c>
    </row>
    <row r="307" spans="1:8" ht="75" x14ac:dyDescent="0.25">
      <c r="A307" s="22" t="s">
        <v>21</v>
      </c>
      <c r="B307" s="22" t="s">
        <v>22</v>
      </c>
      <c r="C307" s="22" t="s">
        <v>23</v>
      </c>
      <c r="D307" s="22" t="s">
        <v>24</v>
      </c>
      <c r="E307" s="22" t="s">
        <v>25</v>
      </c>
      <c r="F307" s="22" t="s">
        <v>26</v>
      </c>
      <c r="G307" s="22" t="s">
        <v>27</v>
      </c>
      <c r="H307" s="22" t="s">
        <v>28</v>
      </c>
    </row>
    <row r="308" spans="1:8" x14ac:dyDescent="0.25">
      <c r="A308" s="22" t="s">
        <v>221</v>
      </c>
      <c r="B308" s="22" t="s">
        <v>222</v>
      </c>
      <c r="C308" s="23"/>
      <c r="D308" s="23"/>
      <c r="E308" s="23"/>
      <c r="F308" s="23"/>
      <c r="G308" s="23"/>
      <c r="H308" s="23"/>
    </row>
    <row r="309" spans="1:8" x14ac:dyDescent="0.25">
      <c r="A309" s="23" t="s">
        <v>223</v>
      </c>
      <c r="B309" s="23" t="s">
        <v>222</v>
      </c>
      <c r="C309" s="23">
        <v>1000</v>
      </c>
      <c r="D309" s="23" t="s">
        <v>224</v>
      </c>
      <c r="E309" s="24"/>
      <c r="F309" s="23" t="str">
        <f>IF(ISBLANK(E309),"", PRODUCT(C309,E309))</f>
        <v/>
      </c>
      <c r="G309" s="25"/>
      <c r="H309" s="23"/>
    </row>
    <row r="310" spans="1:8" x14ac:dyDescent="0.25">
      <c r="A310" s="23" t="s">
        <v>225</v>
      </c>
      <c r="B310" s="23" t="s">
        <v>226</v>
      </c>
      <c r="C310" s="23"/>
      <c r="D310" s="23"/>
      <c r="E310" s="23"/>
      <c r="F310" s="23"/>
      <c r="G310" s="23"/>
      <c r="H310" s="25"/>
    </row>
    <row r="311" spans="1:8" x14ac:dyDescent="0.25">
      <c r="A311" s="23" t="s">
        <v>227</v>
      </c>
      <c r="B311" s="23" t="s">
        <v>73</v>
      </c>
      <c r="C311" s="23"/>
      <c r="D311" s="23"/>
      <c r="E311" s="23"/>
      <c r="F311" s="23"/>
      <c r="G311" s="23"/>
      <c r="H311" s="25"/>
    </row>
    <row r="312" spans="1:8" x14ac:dyDescent="0.25">
      <c r="A312" s="23" t="s">
        <v>228</v>
      </c>
      <c r="B312" s="23" t="s">
        <v>229</v>
      </c>
      <c r="C312" s="23"/>
      <c r="D312" s="23"/>
      <c r="E312" s="23"/>
      <c r="F312" s="23"/>
      <c r="G312" s="23"/>
      <c r="H312" s="25"/>
    </row>
    <row r="313" spans="1:8" x14ac:dyDescent="0.25">
      <c r="A313" s="23" t="s">
        <v>230</v>
      </c>
      <c r="B313" s="23" t="s">
        <v>40</v>
      </c>
      <c r="C313" s="23"/>
      <c r="D313" s="23"/>
      <c r="E313" s="23"/>
      <c r="F313" s="23"/>
      <c r="G313" s="23"/>
      <c r="H313" s="25"/>
    </row>
    <row r="314" spans="1:8" x14ac:dyDescent="0.25">
      <c r="E314" s="22" t="s">
        <v>41</v>
      </c>
      <c r="F314" s="22" t="str">
        <f>IF((COUNT(C309:C313)&lt;&gt;COUNT(F309:F313)),"", ROUND(SUM(F309:F313),2))</f>
        <v/>
      </c>
      <c r="G314" s="15" t="str">
        <f>IF((COUNT(C309:C313)&lt;&gt;COUNT(F309:F313)),"Neužpildytos visų objektų kainos", "")</f>
        <v>Neužpildytos visų objektų kainos</v>
      </c>
    </row>
    <row r="315" spans="1:8" ht="45" x14ac:dyDescent="0.25">
      <c r="C315" s="22" t="s">
        <v>42</v>
      </c>
      <c r="D315" s="25">
        <v>5</v>
      </c>
      <c r="E315" s="22" t="s">
        <v>43</v>
      </c>
      <c r="F315" s="22" t="str">
        <f>IF(OR(F314="",D315=""),"", ROUND(PRODUCT(D315,F314)/100,2))</f>
        <v/>
      </c>
      <c r="G315" s="15" t="str">
        <f>IF(D315="", "Nurodykite taikomą PVM dydį", "")</f>
        <v/>
      </c>
    </row>
    <row r="316" spans="1:8" x14ac:dyDescent="0.25">
      <c r="E316" s="22" t="s">
        <v>44</v>
      </c>
      <c r="F316" s="22">
        <f>IF(ISBLANK(F315), "", ROUND(SUM(F314:F315),2))</f>
        <v>0</v>
      </c>
    </row>
    <row r="320" spans="1:8" x14ac:dyDescent="0.25">
      <c r="A320" s="17" t="s">
        <v>231</v>
      </c>
      <c r="B320" s="17" t="s">
        <v>232</v>
      </c>
    </row>
    <row r="322" spans="1:8" ht="30" x14ac:dyDescent="0.25">
      <c r="A322" s="17" t="s">
        <v>20</v>
      </c>
    </row>
    <row r="323" spans="1:8" ht="75" x14ac:dyDescent="0.25">
      <c r="A323" s="22" t="s">
        <v>21</v>
      </c>
      <c r="B323" s="22" t="s">
        <v>22</v>
      </c>
      <c r="C323" s="22" t="s">
        <v>23</v>
      </c>
      <c r="D323" s="22" t="s">
        <v>24</v>
      </c>
      <c r="E323" s="22" t="s">
        <v>25</v>
      </c>
      <c r="F323" s="22" t="s">
        <v>26</v>
      </c>
      <c r="G323" s="22" t="s">
        <v>27</v>
      </c>
      <c r="H323" s="22" t="s">
        <v>28</v>
      </c>
    </row>
    <row r="324" spans="1:8" x14ac:dyDescent="0.25">
      <c r="A324" s="22" t="s">
        <v>233</v>
      </c>
      <c r="B324" s="22" t="s">
        <v>234</v>
      </c>
      <c r="C324" s="23"/>
      <c r="D324" s="23"/>
      <c r="E324" s="23"/>
      <c r="F324" s="23"/>
      <c r="G324" s="23"/>
      <c r="H324" s="23"/>
    </row>
    <row r="325" spans="1:8" x14ac:dyDescent="0.25">
      <c r="A325" s="23" t="s">
        <v>235</v>
      </c>
      <c r="B325" s="23" t="s">
        <v>234</v>
      </c>
      <c r="C325" s="23">
        <v>400</v>
      </c>
      <c r="D325" s="23" t="s">
        <v>69</v>
      </c>
      <c r="E325" s="24"/>
      <c r="F325" s="23" t="str">
        <f>IF(ISBLANK(E325),"", PRODUCT(C325,E325))</f>
        <v/>
      </c>
      <c r="G325" s="25"/>
      <c r="H325" s="23"/>
    </row>
    <row r="326" spans="1:8" x14ac:dyDescent="0.25">
      <c r="A326" s="23" t="s">
        <v>236</v>
      </c>
      <c r="B326" s="23" t="s">
        <v>237</v>
      </c>
      <c r="C326" s="23"/>
      <c r="D326" s="23"/>
      <c r="E326" s="23"/>
      <c r="F326" s="23"/>
      <c r="G326" s="23"/>
      <c r="H326" s="25"/>
    </row>
    <row r="327" spans="1:8" x14ac:dyDescent="0.25">
      <c r="A327" s="23" t="s">
        <v>238</v>
      </c>
      <c r="B327" s="23" t="s">
        <v>73</v>
      </c>
      <c r="C327" s="23"/>
      <c r="D327" s="23"/>
      <c r="E327" s="23"/>
      <c r="F327" s="23"/>
      <c r="G327" s="23"/>
      <c r="H327" s="25"/>
    </row>
    <row r="328" spans="1:8" x14ac:dyDescent="0.25">
      <c r="A328" s="23" t="s">
        <v>239</v>
      </c>
      <c r="B328" s="23" t="s">
        <v>75</v>
      </c>
      <c r="C328" s="23"/>
      <c r="D328" s="23"/>
      <c r="E328" s="23"/>
      <c r="F328" s="23"/>
      <c r="G328" s="23"/>
      <c r="H328" s="25"/>
    </row>
    <row r="329" spans="1:8" x14ac:dyDescent="0.25">
      <c r="A329" s="23" t="s">
        <v>240</v>
      </c>
      <c r="B329" s="23" t="s">
        <v>40</v>
      </c>
      <c r="C329" s="23"/>
      <c r="D329" s="23"/>
      <c r="E329" s="23"/>
      <c r="F329" s="23"/>
      <c r="G329" s="23"/>
      <c r="H329" s="25"/>
    </row>
    <row r="330" spans="1:8" x14ac:dyDescent="0.25">
      <c r="E330" s="22" t="s">
        <v>41</v>
      </c>
      <c r="F330" s="22" t="str">
        <f>IF((COUNT(C325:C329)&lt;&gt;COUNT(F325:F329)),"", ROUND(SUM(F325:F329),2))</f>
        <v/>
      </c>
      <c r="G330" s="15" t="str">
        <f>IF((COUNT(C325:C329)&lt;&gt;COUNT(F325:F329)),"Neužpildytos visų objektų kainos", "")</f>
        <v>Neužpildytos visų objektų kainos</v>
      </c>
    </row>
    <row r="331" spans="1:8" ht="45" x14ac:dyDescent="0.25">
      <c r="C331" s="22" t="s">
        <v>42</v>
      </c>
      <c r="D331" s="25"/>
      <c r="E331" s="22" t="s">
        <v>43</v>
      </c>
      <c r="F331" s="22" t="str">
        <f>IF(OR(F330="",D331=""),"", ROUND(PRODUCT(D331,F330)/100,2))</f>
        <v/>
      </c>
      <c r="G331" s="15" t="str">
        <f>IF(D331="", "Nurodykite taikomą PVM dydį", "")</f>
        <v>Nurodykite taikomą PVM dydį</v>
      </c>
    </row>
    <row r="332" spans="1:8" x14ac:dyDescent="0.25">
      <c r="E332" s="22" t="s">
        <v>44</v>
      </c>
      <c r="F332" s="22">
        <f>IF(ISBLANK(F331), "", ROUND(SUM(F330:F331),2))</f>
        <v>0</v>
      </c>
    </row>
    <row r="336" spans="1:8" x14ac:dyDescent="0.25">
      <c r="A336" s="17" t="s">
        <v>241</v>
      </c>
      <c r="B336" s="17" t="s">
        <v>232</v>
      </c>
    </row>
    <row r="338" spans="1:8" ht="30" x14ac:dyDescent="0.25">
      <c r="A338" s="17" t="s">
        <v>20</v>
      </c>
    </row>
    <row r="339" spans="1:8" ht="75" x14ac:dyDescent="0.25">
      <c r="A339" s="22" t="s">
        <v>21</v>
      </c>
      <c r="B339" s="22" t="s">
        <v>22</v>
      </c>
      <c r="C339" s="22" t="s">
        <v>23</v>
      </c>
      <c r="D339" s="22" t="s">
        <v>24</v>
      </c>
      <c r="E339" s="22" t="s">
        <v>25</v>
      </c>
      <c r="F339" s="22" t="s">
        <v>26</v>
      </c>
      <c r="G339" s="22" t="s">
        <v>27</v>
      </c>
      <c r="H339" s="22" t="s">
        <v>28</v>
      </c>
    </row>
    <row r="340" spans="1:8" x14ac:dyDescent="0.25">
      <c r="A340" s="22" t="s">
        <v>242</v>
      </c>
      <c r="B340" s="22" t="s">
        <v>234</v>
      </c>
      <c r="C340" s="23"/>
      <c r="D340" s="23"/>
      <c r="E340" s="23"/>
      <c r="F340" s="23"/>
      <c r="G340" s="23"/>
      <c r="H340" s="23"/>
    </row>
    <row r="341" spans="1:8" x14ac:dyDescent="0.25">
      <c r="A341" s="23" t="s">
        <v>243</v>
      </c>
      <c r="B341" s="23" t="s">
        <v>234</v>
      </c>
      <c r="C341" s="23">
        <v>12</v>
      </c>
      <c r="D341" s="23" t="s">
        <v>244</v>
      </c>
      <c r="E341" s="24"/>
      <c r="F341" s="23" t="str">
        <f>IF(ISBLANK(E341),"", PRODUCT(C341,E341))</f>
        <v/>
      </c>
      <c r="G341" s="25"/>
      <c r="H341" s="23"/>
    </row>
    <row r="342" spans="1:8" x14ac:dyDescent="0.25">
      <c r="A342" s="23" t="s">
        <v>245</v>
      </c>
      <c r="B342" s="23" t="s">
        <v>246</v>
      </c>
      <c r="C342" s="23"/>
      <c r="D342" s="23"/>
      <c r="E342" s="23"/>
      <c r="F342" s="23"/>
      <c r="G342" s="23"/>
      <c r="H342" s="25"/>
    </row>
    <row r="343" spans="1:8" x14ac:dyDescent="0.25">
      <c r="A343" s="23" t="s">
        <v>247</v>
      </c>
      <c r="B343" s="23" t="s">
        <v>36</v>
      </c>
      <c r="C343" s="23"/>
      <c r="D343" s="23"/>
      <c r="E343" s="23"/>
      <c r="F343" s="23"/>
      <c r="G343" s="23"/>
      <c r="H343" s="25"/>
    </row>
    <row r="344" spans="1:8" x14ac:dyDescent="0.25">
      <c r="A344" s="23" t="s">
        <v>248</v>
      </c>
      <c r="B344" s="23" t="s">
        <v>249</v>
      </c>
      <c r="C344" s="23"/>
      <c r="D344" s="23"/>
      <c r="E344" s="23"/>
      <c r="F344" s="23"/>
      <c r="G344" s="23"/>
      <c r="H344" s="25"/>
    </row>
    <row r="345" spans="1:8" x14ac:dyDescent="0.25">
      <c r="A345" s="23" t="s">
        <v>250</v>
      </c>
      <c r="B345" s="23" t="s">
        <v>40</v>
      </c>
      <c r="C345" s="23"/>
      <c r="D345" s="23"/>
      <c r="E345" s="23"/>
      <c r="F345" s="23"/>
      <c r="G345" s="23"/>
      <c r="H345" s="25"/>
    </row>
    <row r="346" spans="1:8" x14ac:dyDescent="0.25">
      <c r="E346" s="22" t="s">
        <v>41</v>
      </c>
      <c r="F346" s="22" t="str">
        <f>IF((COUNT(C341:C345)&lt;&gt;COUNT(F341:F345)),"", ROUND(SUM(F341:F345),2))</f>
        <v/>
      </c>
      <c r="G346" s="15" t="str">
        <f>IF((COUNT(C341:C345)&lt;&gt;COUNT(F341:F345)),"Neužpildytos visų objektų kainos", "")</f>
        <v>Neužpildytos visų objektų kainos</v>
      </c>
    </row>
    <row r="347" spans="1:8" ht="45" x14ac:dyDescent="0.25">
      <c r="C347" s="22" t="s">
        <v>42</v>
      </c>
      <c r="D347" s="25"/>
      <c r="E347" s="22" t="s">
        <v>43</v>
      </c>
      <c r="F347" s="22" t="str">
        <f>IF(OR(F346="",D347=""),"", ROUND(PRODUCT(D347,F346)/100,2))</f>
        <v/>
      </c>
      <c r="G347" s="15" t="str">
        <f>IF(D347="", "Nurodykite taikomą PVM dydį", "")</f>
        <v>Nurodykite taikomą PVM dydį</v>
      </c>
    </row>
    <row r="348" spans="1:8" x14ac:dyDescent="0.25">
      <c r="E348" s="22" t="s">
        <v>44</v>
      </c>
      <c r="F348" s="22">
        <f>IF(ISBLANK(F347), "", ROUND(SUM(F346:F347),2))</f>
        <v>0</v>
      </c>
    </row>
    <row r="352" spans="1:8" x14ac:dyDescent="0.25">
      <c r="A352" s="17" t="s">
        <v>251</v>
      </c>
      <c r="B352" s="17" t="s">
        <v>232</v>
      </c>
    </row>
    <row r="354" spans="1:8" ht="30" x14ac:dyDescent="0.25">
      <c r="A354" s="17" t="s">
        <v>20</v>
      </c>
    </row>
    <row r="355" spans="1:8" ht="75" x14ac:dyDescent="0.25">
      <c r="A355" s="22" t="s">
        <v>21</v>
      </c>
      <c r="B355" s="22" t="s">
        <v>22</v>
      </c>
      <c r="C355" s="22" t="s">
        <v>23</v>
      </c>
      <c r="D355" s="22" t="s">
        <v>24</v>
      </c>
      <c r="E355" s="22" t="s">
        <v>25</v>
      </c>
      <c r="F355" s="22" t="s">
        <v>26</v>
      </c>
      <c r="G355" s="22" t="s">
        <v>27</v>
      </c>
      <c r="H355" s="22" t="s">
        <v>28</v>
      </c>
    </row>
    <row r="356" spans="1:8" x14ac:dyDescent="0.25">
      <c r="A356" s="22" t="s">
        <v>252</v>
      </c>
      <c r="B356" s="22" t="s">
        <v>234</v>
      </c>
      <c r="C356" s="23"/>
      <c r="D356" s="23"/>
      <c r="E356" s="23"/>
      <c r="F356" s="23"/>
      <c r="G356" s="23"/>
      <c r="H356" s="23"/>
    </row>
    <row r="357" spans="1:8" x14ac:dyDescent="0.25">
      <c r="A357" s="23" t="s">
        <v>253</v>
      </c>
      <c r="B357" s="23" t="s">
        <v>234</v>
      </c>
      <c r="C357" s="23">
        <v>12</v>
      </c>
      <c r="D357" s="23" t="s">
        <v>244</v>
      </c>
      <c r="E357" s="24"/>
      <c r="F357" s="23" t="str">
        <f>IF(ISBLANK(E357),"", PRODUCT(C357,E357))</f>
        <v/>
      </c>
      <c r="G357" s="25"/>
      <c r="H357" s="23"/>
    </row>
    <row r="358" spans="1:8" x14ac:dyDescent="0.25">
      <c r="A358" s="23" t="s">
        <v>254</v>
      </c>
      <c r="B358" s="23" t="s">
        <v>255</v>
      </c>
      <c r="C358" s="23"/>
      <c r="D358" s="23"/>
      <c r="E358" s="23"/>
      <c r="F358" s="23"/>
      <c r="G358" s="23"/>
      <c r="H358" s="25"/>
    </row>
    <row r="359" spans="1:8" x14ac:dyDescent="0.25">
      <c r="A359" s="23" t="s">
        <v>256</v>
      </c>
      <c r="B359" s="23" t="s">
        <v>36</v>
      </c>
      <c r="C359" s="23"/>
      <c r="D359" s="23"/>
      <c r="E359" s="23"/>
      <c r="F359" s="23"/>
      <c r="G359" s="23"/>
      <c r="H359" s="25"/>
    </row>
    <row r="360" spans="1:8" x14ac:dyDescent="0.25">
      <c r="A360" s="23" t="s">
        <v>257</v>
      </c>
      <c r="B360" s="23" t="s">
        <v>249</v>
      </c>
      <c r="C360" s="23"/>
      <c r="D360" s="23"/>
      <c r="E360" s="23"/>
      <c r="F360" s="23"/>
      <c r="G360" s="23"/>
      <c r="H360" s="25"/>
    </row>
    <row r="361" spans="1:8" x14ac:dyDescent="0.25">
      <c r="A361" s="23" t="s">
        <v>258</v>
      </c>
      <c r="B361" s="23" t="s">
        <v>40</v>
      </c>
      <c r="C361" s="23"/>
      <c r="D361" s="23"/>
      <c r="E361" s="23"/>
      <c r="F361" s="23"/>
      <c r="G361" s="23"/>
      <c r="H361" s="25"/>
    </row>
    <row r="362" spans="1:8" x14ac:dyDescent="0.25">
      <c r="E362" s="22" t="s">
        <v>41</v>
      </c>
      <c r="F362" s="22" t="str">
        <f>IF((COUNT(C357:C361)&lt;&gt;COUNT(F357:F361)),"", ROUND(SUM(F357:F361),2))</f>
        <v/>
      </c>
      <c r="G362" s="15" t="str">
        <f>IF((COUNT(C357:C361)&lt;&gt;COUNT(F357:F361)),"Neužpildytos visų objektų kainos", "")</f>
        <v>Neužpildytos visų objektų kainos</v>
      </c>
    </row>
    <row r="363" spans="1:8" ht="45" x14ac:dyDescent="0.25">
      <c r="C363" s="22" t="s">
        <v>42</v>
      </c>
      <c r="D363" s="25"/>
      <c r="E363" s="22" t="s">
        <v>43</v>
      </c>
      <c r="F363" s="22" t="str">
        <f>IF(OR(F362="",D363=""),"", ROUND(PRODUCT(D363,F362)/100,2))</f>
        <v/>
      </c>
      <c r="G363" s="15" t="str">
        <f>IF(D363="", "Nurodykite taikomą PVM dydį", "")</f>
        <v>Nurodykite taikomą PVM dydį</v>
      </c>
    </row>
    <row r="364" spans="1:8" x14ac:dyDescent="0.25">
      <c r="E364" s="22" t="s">
        <v>44</v>
      </c>
      <c r="F364" s="22">
        <f>IF(ISBLANK(F363), "", ROUND(SUM(F362:F363),2))</f>
        <v>0</v>
      </c>
    </row>
    <row r="368" spans="1:8" x14ac:dyDescent="0.25">
      <c r="A368" s="17" t="s">
        <v>259</v>
      </c>
      <c r="B368" s="17" t="s">
        <v>260</v>
      </c>
    </row>
    <row r="370" spans="1:8" ht="30" x14ac:dyDescent="0.25">
      <c r="A370" s="17" t="s">
        <v>20</v>
      </c>
    </row>
    <row r="371" spans="1:8" ht="75" x14ac:dyDescent="0.25">
      <c r="A371" s="22" t="s">
        <v>21</v>
      </c>
      <c r="B371" s="22" t="s">
        <v>22</v>
      </c>
      <c r="C371" s="22" t="s">
        <v>23</v>
      </c>
      <c r="D371" s="22" t="s">
        <v>24</v>
      </c>
      <c r="E371" s="22" t="s">
        <v>25</v>
      </c>
      <c r="F371" s="22" t="s">
        <v>26</v>
      </c>
      <c r="G371" s="22" t="s">
        <v>27</v>
      </c>
      <c r="H371" s="22" t="s">
        <v>28</v>
      </c>
    </row>
    <row r="372" spans="1:8" x14ac:dyDescent="0.25">
      <c r="A372" s="22" t="s">
        <v>261</v>
      </c>
      <c r="B372" s="22" t="s">
        <v>262</v>
      </c>
      <c r="C372" s="23"/>
      <c r="D372" s="23"/>
      <c r="E372" s="23"/>
      <c r="F372" s="23"/>
      <c r="G372" s="23"/>
      <c r="H372" s="23"/>
    </row>
    <row r="373" spans="1:8" x14ac:dyDescent="0.25">
      <c r="A373" s="23" t="s">
        <v>263</v>
      </c>
      <c r="B373" s="23" t="s">
        <v>262</v>
      </c>
      <c r="C373" s="23">
        <v>20</v>
      </c>
      <c r="D373" s="23" t="s">
        <v>32</v>
      </c>
      <c r="E373" s="24"/>
      <c r="F373" s="23" t="str">
        <f>IF(ISBLANK(E373),"", PRODUCT(C373,E373))</f>
        <v/>
      </c>
      <c r="G373" s="25"/>
      <c r="H373" s="23"/>
    </row>
    <row r="374" spans="1:8" x14ac:dyDescent="0.25">
      <c r="A374" s="23" t="s">
        <v>264</v>
      </c>
      <c r="B374" s="23" t="s">
        <v>213</v>
      </c>
      <c r="C374" s="23"/>
      <c r="D374" s="23"/>
      <c r="E374" s="23"/>
      <c r="F374" s="23"/>
      <c r="G374" s="23"/>
      <c r="H374" s="25"/>
    </row>
    <row r="375" spans="1:8" x14ac:dyDescent="0.25">
      <c r="A375" s="23" t="s">
        <v>265</v>
      </c>
      <c r="B375" s="23" t="s">
        <v>215</v>
      </c>
      <c r="C375" s="23"/>
      <c r="D375" s="23"/>
      <c r="E375" s="23"/>
      <c r="F375" s="23"/>
      <c r="G375" s="23"/>
      <c r="H375" s="25"/>
    </row>
    <row r="376" spans="1:8" x14ac:dyDescent="0.25">
      <c r="A376" s="23" t="s">
        <v>266</v>
      </c>
      <c r="B376" s="23" t="s">
        <v>217</v>
      </c>
      <c r="C376" s="23"/>
      <c r="D376" s="23"/>
      <c r="E376" s="23"/>
      <c r="F376" s="23"/>
      <c r="G376" s="23"/>
      <c r="H376" s="25"/>
    </row>
    <row r="377" spans="1:8" x14ac:dyDescent="0.25">
      <c r="A377" s="23" t="s">
        <v>267</v>
      </c>
      <c r="B377" s="23" t="s">
        <v>98</v>
      </c>
      <c r="C377" s="23"/>
      <c r="D377" s="23"/>
      <c r="E377" s="23"/>
      <c r="F377" s="23"/>
      <c r="G377" s="23"/>
      <c r="H377" s="25"/>
    </row>
    <row r="378" spans="1:8" x14ac:dyDescent="0.25">
      <c r="E378" s="22" t="s">
        <v>41</v>
      </c>
      <c r="F378" s="22" t="str">
        <f>IF((COUNT(C373:C377)&lt;&gt;COUNT(F373:F377)),"", ROUND(SUM(F373:F377),2))</f>
        <v/>
      </c>
      <c r="G378" s="15" t="str">
        <f>IF((COUNT(C373:C377)&lt;&gt;COUNT(F373:F377)),"Neužpildytos visų objektų kainos", "")</f>
        <v>Neužpildytos visų objektų kainos</v>
      </c>
    </row>
    <row r="379" spans="1:8" ht="45" x14ac:dyDescent="0.25">
      <c r="C379" s="22" t="s">
        <v>42</v>
      </c>
      <c r="D379" s="25"/>
      <c r="E379" s="22" t="s">
        <v>43</v>
      </c>
      <c r="F379" s="22" t="str">
        <f>IF(OR(F378="",D379=""),"", ROUND(PRODUCT(D379,F378)/100,2))</f>
        <v/>
      </c>
      <c r="G379" s="15" t="str">
        <f>IF(D379="", "Nurodykite taikomą PVM dydį", "")</f>
        <v>Nurodykite taikomą PVM dydį</v>
      </c>
    </row>
    <row r="380" spans="1:8" x14ac:dyDescent="0.25">
      <c r="E380" s="22" t="s">
        <v>44</v>
      </c>
      <c r="F380" s="22">
        <f>IF(ISBLANK(F379), "", ROUND(SUM(F378:F379),2))</f>
        <v>0</v>
      </c>
    </row>
    <row r="384" spans="1:8" x14ac:dyDescent="0.25">
      <c r="A384" s="17" t="s">
        <v>268</v>
      </c>
      <c r="B384" s="17" t="s">
        <v>269</v>
      </c>
    </row>
    <row r="386" spans="1:8" ht="30" x14ac:dyDescent="0.25">
      <c r="A386" s="17" t="s">
        <v>20</v>
      </c>
    </row>
    <row r="387" spans="1:8" ht="75" x14ac:dyDescent="0.25">
      <c r="A387" s="22" t="s">
        <v>21</v>
      </c>
      <c r="B387" s="22" t="s">
        <v>22</v>
      </c>
      <c r="C387" s="22" t="s">
        <v>23</v>
      </c>
      <c r="D387" s="22" t="s">
        <v>24</v>
      </c>
      <c r="E387" s="22" t="s">
        <v>25</v>
      </c>
      <c r="F387" s="22" t="s">
        <v>26</v>
      </c>
      <c r="G387" s="22" t="s">
        <v>27</v>
      </c>
      <c r="H387" s="22" t="s">
        <v>28</v>
      </c>
    </row>
    <row r="388" spans="1:8" x14ac:dyDescent="0.25">
      <c r="A388" s="22" t="s">
        <v>270</v>
      </c>
      <c r="B388" s="22" t="s">
        <v>271</v>
      </c>
      <c r="C388" s="23"/>
      <c r="D388" s="23"/>
      <c r="E388" s="23"/>
      <c r="F388" s="23"/>
      <c r="G388" s="23"/>
      <c r="H388" s="23"/>
    </row>
    <row r="389" spans="1:8" x14ac:dyDescent="0.25">
      <c r="A389" s="23" t="s">
        <v>272</v>
      </c>
      <c r="B389" s="23" t="s">
        <v>271</v>
      </c>
      <c r="C389" s="23">
        <v>400</v>
      </c>
      <c r="D389" s="23" t="s">
        <v>69</v>
      </c>
      <c r="E389" s="24"/>
      <c r="F389" s="23" t="str">
        <f>IF(ISBLANK(E389),"", PRODUCT(C389,E389))</f>
        <v/>
      </c>
      <c r="G389" s="25"/>
      <c r="H389" s="23"/>
    </row>
    <row r="390" spans="1:8" x14ac:dyDescent="0.25">
      <c r="A390" s="23" t="s">
        <v>273</v>
      </c>
      <c r="B390" s="23" t="s">
        <v>274</v>
      </c>
      <c r="C390" s="23"/>
      <c r="D390" s="23"/>
      <c r="E390" s="23"/>
      <c r="F390" s="23"/>
      <c r="G390" s="23"/>
      <c r="H390" s="25"/>
    </row>
    <row r="391" spans="1:8" x14ac:dyDescent="0.25">
      <c r="A391" s="23" t="s">
        <v>275</v>
      </c>
      <c r="B391" s="23" t="s">
        <v>73</v>
      </c>
      <c r="C391" s="23"/>
      <c r="D391" s="23"/>
      <c r="E391" s="23"/>
      <c r="F391" s="23"/>
      <c r="G391" s="23"/>
      <c r="H391" s="25"/>
    </row>
    <row r="392" spans="1:8" x14ac:dyDescent="0.25">
      <c r="A392" s="23" t="s">
        <v>276</v>
      </c>
      <c r="B392" s="23" t="s">
        <v>75</v>
      </c>
      <c r="C392" s="23"/>
      <c r="D392" s="23"/>
      <c r="E392" s="23"/>
      <c r="F392" s="23"/>
      <c r="G392" s="23"/>
      <c r="H392" s="25"/>
    </row>
    <row r="393" spans="1:8" x14ac:dyDescent="0.25">
      <c r="A393" s="23" t="s">
        <v>277</v>
      </c>
      <c r="B393" s="23" t="s">
        <v>40</v>
      </c>
      <c r="C393" s="23"/>
      <c r="D393" s="23"/>
      <c r="E393" s="23"/>
      <c r="F393" s="23"/>
      <c r="G393" s="23"/>
      <c r="H393" s="25"/>
    </row>
    <row r="394" spans="1:8" x14ac:dyDescent="0.25">
      <c r="E394" s="22" t="s">
        <v>41</v>
      </c>
      <c r="F394" s="22" t="str">
        <f>IF((COUNT(C389:C393)&lt;&gt;COUNT(F389:F393)),"", ROUND(SUM(F389:F393),2))</f>
        <v/>
      </c>
      <c r="G394" s="15" t="str">
        <f>IF((COUNT(C389:C393)&lt;&gt;COUNT(F389:F393)),"Neužpildytos visų objektų kainos", "")</f>
        <v>Neužpildytos visų objektų kainos</v>
      </c>
    </row>
    <row r="395" spans="1:8" ht="45" x14ac:dyDescent="0.25">
      <c r="C395" s="22" t="s">
        <v>42</v>
      </c>
      <c r="D395" s="25">
        <v>5</v>
      </c>
      <c r="E395" s="22" t="s">
        <v>43</v>
      </c>
      <c r="F395" s="22" t="str">
        <f>IF(OR(F394="",D395=""),"", ROUND(PRODUCT(D395,F394)/100,2))</f>
        <v/>
      </c>
      <c r="G395" s="15" t="str">
        <f>IF(D395="", "Nurodykite taikomą PVM dydį", "")</f>
        <v/>
      </c>
    </row>
    <row r="396" spans="1:8" x14ac:dyDescent="0.25">
      <c r="E396" s="22" t="s">
        <v>44</v>
      </c>
      <c r="F396" s="22">
        <f>IF(ISBLANK(F395), "", ROUND(SUM(F394:F395),2))</f>
        <v>0</v>
      </c>
    </row>
    <row r="400" spans="1:8" x14ac:dyDescent="0.25">
      <c r="A400" s="17" t="s">
        <v>278</v>
      </c>
      <c r="B400" s="17" t="s">
        <v>279</v>
      </c>
    </row>
    <row r="402" spans="1:8" ht="30" x14ac:dyDescent="0.25">
      <c r="A402" s="17" t="s">
        <v>20</v>
      </c>
    </row>
    <row r="403" spans="1:8" ht="75" x14ac:dyDescent="0.25">
      <c r="A403" s="22" t="s">
        <v>21</v>
      </c>
      <c r="B403" s="22" t="s">
        <v>22</v>
      </c>
      <c r="C403" s="22" t="s">
        <v>23</v>
      </c>
      <c r="D403" s="22" t="s">
        <v>24</v>
      </c>
      <c r="E403" s="22" t="s">
        <v>25</v>
      </c>
      <c r="F403" s="22" t="s">
        <v>26</v>
      </c>
      <c r="G403" s="22" t="s">
        <v>27</v>
      </c>
      <c r="H403" s="22" t="s">
        <v>28</v>
      </c>
    </row>
    <row r="404" spans="1:8" x14ac:dyDescent="0.25">
      <c r="A404" s="22" t="s">
        <v>280</v>
      </c>
      <c r="B404" s="22" t="s">
        <v>281</v>
      </c>
      <c r="C404" s="23"/>
      <c r="D404" s="23"/>
      <c r="E404" s="23"/>
      <c r="F404" s="23"/>
      <c r="G404" s="23"/>
      <c r="H404" s="23"/>
    </row>
    <row r="405" spans="1:8" ht="45" x14ac:dyDescent="0.25">
      <c r="A405" s="23" t="s">
        <v>282</v>
      </c>
      <c r="B405" s="23" t="s">
        <v>281</v>
      </c>
      <c r="C405" s="23">
        <v>420</v>
      </c>
      <c r="D405" s="23" t="s">
        <v>224</v>
      </c>
      <c r="E405" s="24">
        <v>27</v>
      </c>
      <c r="F405" s="23">
        <f>IF(ISBLANK(E405),"", PRODUCT(C405,E405))</f>
        <v>11340</v>
      </c>
      <c r="G405" s="25" t="s">
        <v>501</v>
      </c>
      <c r="H405" s="23"/>
    </row>
    <row r="406" spans="1:8" x14ac:dyDescent="0.25">
      <c r="A406" s="23" t="s">
        <v>283</v>
      </c>
      <c r="B406" s="23" t="s">
        <v>284</v>
      </c>
      <c r="C406" s="23"/>
      <c r="D406" s="23"/>
      <c r="E406" s="23"/>
      <c r="F406" s="23"/>
      <c r="G406" s="23"/>
      <c r="H406" s="25" t="s">
        <v>284</v>
      </c>
    </row>
    <row r="407" spans="1:8" x14ac:dyDescent="0.25">
      <c r="A407" s="23" t="s">
        <v>285</v>
      </c>
      <c r="B407" s="23" t="s">
        <v>73</v>
      </c>
      <c r="C407" s="23"/>
      <c r="D407" s="23"/>
      <c r="E407" s="23"/>
      <c r="F407" s="23"/>
      <c r="G407" s="23"/>
      <c r="H407" s="25" t="s">
        <v>73</v>
      </c>
    </row>
    <row r="408" spans="1:8" x14ac:dyDescent="0.25">
      <c r="A408" s="23" t="s">
        <v>286</v>
      </c>
      <c r="B408" s="23" t="s">
        <v>229</v>
      </c>
      <c r="C408" s="23"/>
      <c r="D408" s="23"/>
      <c r="E408" s="23"/>
      <c r="F408" s="23"/>
      <c r="G408" s="23"/>
      <c r="H408" s="25" t="s">
        <v>229</v>
      </c>
    </row>
    <row r="409" spans="1:8" ht="30" x14ac:dyDescent="0.25">
      <c r="A409" s="23" t="s">
        <v>287</v>
      </c>
      <c r="B409" s="23" t="s">
        <v>40</v>
      </c>
      <c r="C409" s="23"/>
      <c r="D409" s="23"/>
      <c r="E409" s="23"/>
      <c r="F409" s="23"/>
      <c r="G409" s="23"/>
      <c r="H409" s="25" t="s">
        <v>40</v>
      </c>
    </row>
    <row r="410" spans="1:8" x14ac:dyDescent="0.25">
      <c r="E410" s="22" t="s">
        <v>41</v>
      </c>
      <c r="F410" s="22">
        <f>IF((COUNT(C405:C409)&lt;&gt;COUNT(F405:F409)),"", ROUND(SUM(F405:F409),2))</f>
        <v>11340</v>
      </c>
      <c r="G410" s="15" t="str">
        <f>IF((COUNT(C405:C409)&lt;&gt;COUNT(F405:F409)),"Neužpildytos visų objektų kainos", "")</f>
        <v/>
      </c>
    </row>
    <row r="411" spans="1:8" ht="45" x14ac:dyDescent="0.25">
      <c r="C411" s="22" t="s">
        <v>42</v>
      </c>
      <c r="D411" s="25">
        <v>5</v>
      </c>
      <c r="E411" s="22" t="s">
        <v>43</v>
      </c>
      <c r="F411" s="22">
        <f>IF(OR(F410="",D411=""),"", ROUND(PRODUCT(D411,F410)/100,2))</f>
        <v>567</v>
      </c>
      <c r="G411" s="15" t="str">
        <f>IF(D411="", "Nurodykite taikomą PVM dydį", "")</f>
        <v/>
      </c>
    </row>
    <row r="412" spans="1:8" x14ac:dyDescent="0.25">
      <c r="E412" s="22" t="s">
        <v>44</v>
      </c>
      <c r="F412" s="22">
        <f>IF(ISBLANK(F411), "", ROUND(SUM(F410:F411),2))</f>
        <v>11907</v>
      </c>
    </row>
    <row r="416" spans="1:8" x14ac:dyDescent="0.25">
      <c r="A416" s="17" t="s">
        <v>288</v>
      </c>
      <c r="B416" s="17" t="s">
        <v>289</v>
      </c>
    </row>
    <row r="418" spans="1:8" ht="30" x14ac:dyDescent="0.25">
      <c r="A418" s="17" t="s">
        <v>20</v>
      </c>
    </row>
    <row r="419" spans="1:8" ht="75" x14ac:dyDescent="0.25">
      <c r="A419" s="22" t="s">
        <v>21</v>
      </c>
      <c r="B419" s="22" t="s">
        <v>22</v>
      </c>
      <c r="C419" s="22" t="s">
        <v>23</v>
      </c>
      <c r="D419" s="22" t="s">
        <v>24</v>
      </c>
      <c r="E419" s="22" t="s">
        <v>25</v>
      </c>
      <c r="F419" s="22" t="s">
        <v>26</v>
      </c>
      <c r="G419" s="22" t="s">
        <v>27</v>
      </c>
      <c r="H419" s="22" t="s">
        <v>28</v>
      </c>
    </row>
    <row r="420" spans="1:8" x14ac:dyDescent="0.25">
      <c r="A420" s="22" t="s">
        <v>290</v>
      </c>
      <c r="B420" s="22" t="s">
        <v>291</v>
      </c>
      <c r="C420" s="23"/>
      <c r="D420" s="23"/>
      <c r="E420" s="23"/>
      <c r="F420" s="23"/>
      <c r="G420" s="23"/>
      <c r="H420" s="23"/>
    </row>
    <row r="421" spans="1:8" x14ac:dyDescent="0.25">
      <c r="A421" s="23" t="s">
        <v>292</v>
      </c>
      <c r="B421" s="23" t="s">
        <v>291</v>
      </c>
      <c r="C421" s="23">
        <v>280</v>
      </c>
      <c r="D421" s="23" t="s">
        <v>69</v>
      </c>
      <c r="E421" s="24"/>
      <c r="F421" s="23" t="str">
        <f>IF(ISBLANK(E421),"", PRODUCT(C421,E421))</f>
        <v/>
      </c>
      <c r="G421" s="25"/>
      <c r="H421" s="23"/>
    </row>
    <row r="422" spans="1:8" x14ac:dyDescent="0.25">
      <c r="A422" s="23" t="s">
        <v>293</v>
      </c>
      <c r="B422" s="23" t="s">
        <v>294</v>
      </c>
      <c r="C422" s="23"/>
      <c r="D422" s="23"/>
      <c r="E422" s="23"/>
      <c r="F422" s="23"/>
      <c r="G422" s="23"/>
      <c r="H422" s="25"/>
    </row>
    <row r="423" spans="1:8" x14ac:dyDescent="0.25">
      <c r="A423" s="23" t="s">
        <v>295</v>
      </c>
      <c r="B423" s="23" t="s">
        <v>73</v>
      </c>
      <c r="C423" s="23"/>
      <c r="D423" s="23"/>
      <c r="E423" s="23"/>
      <c r="F423" s="23"/>
      <c r="G423" s="23"/>
      <c r="H423" s="25"/>
    </row>
    <row r="424" spans="1:8" x14ac:dyDescent="0.25">
      <c r="A424" s="23" t="s">
        <v>296</v>
      </c>
      <c r="B424" s="23" t="s">
        <v>75</v>
      </c>
      <c r="C424" s="23"/>
      <c r="D424" s="23"/>
      <c r="E424" s="23"/>
      <c r="F424" s="23"/>
      <c r="G424" s="23"/>
      <c r="H424" s="25"/>
    </row>
    <row r="425" spans="1:8" x14ac:dyDescent="0.25">
      <c r="A425" s="23" t="s">
        <v>297</v>
      </c>
      <c r="B425" s="23" t="s">
        <v>40</v>
      </c>
      <c r="C425" s="23"/>
      <c r="D425" s="23"/>
      <c r="E425" s="23"/>
      <c r="F425" s="23"/>
      <c r="G425" s="23"/>
      <c r="H425" s="25"/>
    </row>
    <row r="426" spans="1:8" x14ac:dyDescent="0.25">
      <c r="E426" s="22" t="s">
        <v>41</v>
      </c>
      <c r="F426" s="22" t="str">
        <f>IF((COUNT(C421:C425)&lt;&gt;COUNT(F421:F425)),"", ROUND(SUM(F421:F425),2))</f>
        <v/>
      </c>
      <c r="G426" s="15" t="str">
        <f>IF((COUNT(C421:C425)&lt;&gt;COUNT(F421:F425)),"Neužpildytos visų objektų kainos", "")</f>
        <v>Neužpildytos visų objektų kainos</v>
      </c>
    </row>
    <row r="427" spans="1:8" ht="45" x14ac:dyDescent="0.25">
      <c r="C427" s="22" t="s">
        <v>42</v>
      </c>
      <c r="D427" s="25"/>
      <c r="E427" s="22" t="s">
        <v>43</v>
      </c>
      <c r="F427" s="22" t="str">
        <f>IF(OR(F426="",D427=""),"", ROUND(PRODUCT(D427,F426)/100,2))</f>
        <v/>
      </c>
      <c r="G427" s="15" t="str">
        <f>IF(D427="", "Nurodykite taikomą PVM dydį", "")</f>
        <v>Nurodykite taikomą PVM dydį</v>
      </c>
    </row>
    <row r="428" spans="1:8" x14ac:dyDescent="0.25">
      <c r="E428" s="22" t="s">
        <v>44</v>
      </c>
      <c r="F428" s="22">
        <f>IF(ISBLANK(F427), "", ROUND(SUM(F426:F427),2))</f>
        <v>0</v>
      </c>
    </row>
    <row r="432" spans="1:8" x14ac:dyDescent="0.25">
      <c r="A432" s="17" t="s">
        <v>298</v>
      </c>
      <c r="B432" s="17" t="s">
        <v>299</v>
      </c>
    </row>
    <row r="434" spans="1:8" ht="30" x14ac:dyDescent="0.25">
      <c r="A434" s="17" t="s">
        <v>20</v>
      </c>
    </row>
    <row r="435" spans="1:8" ht="75" x14ac:dyDescent="0.25">
      <c r="A435" s="22" t="s">
        <v>21</v>
      </c>
      <c r="B435" s="22" t="s">
        <v>22</v>
      </c>
      <c r="C435" s="22" t="s">
        <v>23</v>
      </c>
      <c r="D435" s="22" t="s">
        <v>24</v>
      </c>
      <c r="E435" s="22" t="s">
        <v>25</v>
      </c>
      <c r="F435" s="22" t="s">
        <v>26</v>
      </c>
      <c r="G435" s="22" t="s">
        <v>27</v>
      </c>
      <c r="H435" s="22" t="s">
        <v>28</v>
      </c>
    </row>
    <row r="436" spans="1:8" x14ac:dyDescent="0.25">
      <c r="A436" s="22" t="s">
        <v>300</v>
      </c>
      <c r="B436" s="22" t="s">
        <v>301</v>
      </c>
      <c r="C436" s="23"/>
      <c r="D436" s="23"/>
      <c r="E436" s="23"/>
      <c r="F436" s="23"/>
      <c r="G436" s="23"/>
      <c r="H436" s="23"/>
    </row>
    <row r="437" spans="1:8" x14ac:dyDescent="0.25">
      <c r="A437" s="23" t="s">
        <v>302</v>
      </c>
      <c r="B437" s="23" t="s">
        <v>301</v>
      </c>
      <c r="C437" s="23">
        <v>50</v>
      </c>
      <c r="D437" s="23" t="s">
        <v>90</v>
      </c>
      <c r="E437" s="24"/>
      <c r="F437" s="23" t="str">
        <f>IF(ISBLANK(E437),"", PRODUCT(C437,E437))</f>
        <v/>
      </c>
      <c r="G437" s="25"/>
      <c r="H437" s="23"/>
    </row>
    <row r="438" spans="1:8" x14ac:dyDescent="0.25">
      <c r="A438" s="23" t="s">
        <v>303</v>
      </c>
      <c r="B438" s="23" t="s">
        <v>304</v>
      </c>
      <c r="C438" s="23"/>
      <c r="D438" s="23"/>
      <c r="E438" s="23"/>
      <c r="F438" s="23"/>
      <c r="G438" s="23"/>
      <c r="H438" s="25"/>
    </row>
    <row r="439" spans="1:8" x14ac:dyDescent="0.25">
      <c r="A439" s="23" t="s">
        <v>305</v>
      </c>
      <c r="B439" s="23" t="s">
        <v>36</v>
      </c>
      <c r="C439" s="23"/>
      <c r="D439" s="23"/>
      <c r="E439" s="23"/>
      <c r="F439" s="23"/>
      <c r="G439" s="23"/>
      <c r="H439" s="25"/>
    </row>
    <row r="440" spans="1:8" x14ac:dyDescent="0.25">
      <c r="A440" s="23" t="s">
        <v>306</v>
      </c>
      <c r="B440" s="23" t="s">
        <v>307</v>
      </c>
      <c r="C440" s="23"/>
      <c r="D440" s="23"/>
      <c r="E440" s="23"/>
      <c r="F440" s="23"/>
      <c r="G440" s="23"/>
      <c r="H440" s="25"/>
    </row>
    <row r="441" spans="1:8" x14ac:dyDescent="0.25">
      <c r="A441" s="23" t="s">
        <v>308</v>
      </c>
      <c r="B441" s="23" t="s">
        <v>309</v>
      </c>
      <c r="C441" s="23"/>
      <c r="D441" s="23"/>
      <c r="E441" s="23"/>
      <c r="F441" s="23"/>
      <c r="G441" s="23"/>
      <c r="H441" s="25"/>
    </row>
    <row r="442" spans="1:8" x14ac:dyDescent="0.25">
      <c r="E442" s="22" t="s">
        <v>41</v>
      </c>
      <c r="F442" s="22" t="str">
        <f>IF((COUNT(C437:C441)&lt;&gt;COUNT(F437:F441)),"", ROUND(SUM(F437:F441),2))</f>
        <v/>
      </c>
      <c r="G442" s="15" t="str">
        <f>IF((COUNT(C437:C441)&lt;&gt;COUNT(F437:F441)),"Neužpildytos visų objektų kainos", "")</f>
        <v>Neužpildytos visų objektų kainos</v>
      </c>
    </row>
    <row r="443" spans="1:8" ht="45" x14ac:dyDescent="0.25">
      <c r="C443" s="22" t="s">
        <v>42</v>
      </c>
      <c r="D443" s="25">
        <v>5</v>
      </c>
      <c r="E443" s="22" t="s">
        <v>43</v>
      </c>
      <c r="F443" s="22" t="str">
        <f>IF(OR(F442="",D443=""),"", ROUND(PRODUCT(D443,F442)/100,2))</f>
        <v/>
      </c>
      <c r="G443" s="15" t="str">
        <f>IF(D443="", "Nurodykite taikomą PVM dydį", "")</f>
        <v/>
      </c>
    </row>
    <row r="444" spans="1:8" x14ac:dyDescent="0.25">
      <c r="E444" s="22" t="s">
        <v>44</v>
      </c>
      <c r="F444" s="22">
        <f>IF(ISBLANK(F443), "", ROUND(SUM(F442:F443),2))</f>
        <v>0</v>
      </c>
    </row>
    <row r="448" spans="1:8" x14ac:dyDescent="0.25">
      <c r="A448" s="17" t="s">
        <v>310</v>
      </c>
      <c r="B448" s="17" t="s">
        <v>311</v>
      </c>
    </row>
    <row r="450" spans="1:8" ht="30" x14ac:dyDescent="0.25">
      <c r="A450" s="17" t="s">
        <v>20</v>
      </c>
    </row>
    <row r="451" spans="1:8" ht="75" x14ac:dyDescent="0.25">
      <c r="A451" s="22" t="s">
        <v>21</v>
      </c>
      <c r="B451" s="22" t="s">
        <v>22</v>
      </c>
      <c r="C451" s="22" t="s">
        <v>23</v>
      </c>
      <c r="D451" s="22" t="s">
        <v>24</v>
      </c>
      <c r="E451" s="22" t="s">
        <v>25</v>
      </c>
      <c r="F451" s="22" t="s">
        <v>26</v>
      </c>
      <c r="G451" s="22" t="s">
        <v>27</v>
      </c>
      <c r="H451" s="22" t="s">
        <v>28</v>
      </c>
    </row>
    <row r="452" spans="1:8" x14ac:dyDescent="0.25">
      <c r="A452" s="22" t="s">
        <v>312</v>
      </c>
      <c r="B452" s="22" t="s">
        <v>313</v>
      </c>
      <c r="C452" s="23"/>
      <c r="D452" s="23"/>
      <c r="E452" s="23"/>
      <c r="F452" s="23"/>
      <c r="G452" s="23"/>
      <c r="H452" s="23"/>
    </row>
    <row r="453" spans="1:8" x14ac:dyDescent="0.25">
      <c r="A453" s="23" t="s">
        <v>314</v>
      </c>
      <c r="B453" s="23" t="s">
        <v>313</v>
      </c>
      <c r="C453" s="23">
        <v>50</v>
      </c>
      <c r="D453" s="23" t="s">
        <v>90</v>
      </c>
      <c r="E453" s="24"/>
      <c r="F453" s="23" t="str">
        <f>IF(ISBLANK(E453),"", PRODUCT(C453,E453))</f>
        <v/>
      </c>
      <c r="G453" s="25"/>
      <c r="H453" s="23"/>
    </row>
    <row r="454" spans="1:8" x14ac:dyDescent="0.25">
      <c r="A454" s="23" t="s">
        <v>315</v>
      </c>
      <c r="B454" s="23" t="s">
        <v>316</v>
      </c>
      <c r="C454" s="23"/>
      <c r="D454" s="23"/>
      <c r="E454" s="23"/>
      <c r="F454" s="23"/>
      <c r="G454" s="23"/>
      <c r="H454" s="25"/>
    </row>
    <row r="455" spans="1:8" x14ac:dyDescent="0.25">
      <c r="A455" s="23" t="s">
        <v>317</v>
      </c>
      <c r="B455" s="23" t="s">
        <v>36</v>
      </c>
      <c r="C455" s="23"/>
      <c r="D455" s="23"/>
      <c r="E455" s="23"/>
      <c r="F455" s="23"/>
      <c r="G455" s="23"/>
      <c r="H455" s="25"/>
    </row>
    <row r="456" spans="1:8" x14ac:dyDescent="0.25">
      <c r="A456" s="23" t="s">
        <v>318</v>
      </c>
      <c r="B456" s="23" t="s">
        <v>307</v>
      </c>
      <c r="C456" s="23"/>
      <c r="D456" s="23"/>
      <c r="E456" s="23"/>
      <c r="F456" s="23"/>
      <c r="G456" s="23"/>
      <c r="H456" s="25"/>
    </row>
    <row r="457" spans="1:8" x14ac:dyDescent="0.25">
      <c r="A457" s="23" t="s">
        <v>319</v>
      </c>
      <c r="B457" s="23" t="s">
        <v>98</v>
      </c>
      <c r="C457" s="23"/>
      <c r="D457" s="23"/>
      <c r="E457" s="23"/>
      <c r="F457" s="23"/>
      <c r="G457" s="23"/>
      <c r="H457" s="25"/>
    </row>
    <row r="458" spans="1:8" x14ac:dyDescent="0.25">
      <c r="E458" s="22" t="s">
        <v>41</v>
      </c>
      <c r="F458" s="22" t="str">
        <f>IF((COUNT(C453:C457)&lt;&gt;COUNT(F453:F457)),"", ROUND(SUM(F453:F457),2))</f>
        <v/>
      </c>
      <c r="G458" s="15" t="str">
        <f>IF((COUNT(C453:C457)&lt;&gt;COUNT(F453:F457)),"Neužpildytos visų objektų kainos", "")</f>
        <v>Neužpildytos visų objektų kainos</v>
      </c>
    </row>
    <row r="459" spans="1:8" ht="45" x14ac:dyDescent="0.25">
      <c r="C459" s="22" t="s">
        <v>42</v>
      </c>
      <c r="D459" s="25">
        <v>5</v>
      </c>
      <c r="E459" s="22" t="s">
        <v>43</v>
      </c>
      <c r="F459" s="22" t="str">
        <f>IF(OR(F458="",D459=""),"", ROUND(PRODUCT(D459,F458)/100,2))</f>
        <v/>
      </c>
      <c r="G459" s="15" t="str">
        <f>IF(D459="", "Nurodykite taikomą PVM dydį", "")</f>
        <v/>
      </c>
    </row>
    <row r="460" spans="1:8" x14ac:dyDescent="0.25">
      <c r="E460" s="22" t="s">
        <v>44</v>
      </c>
      <c r="F460" s="22">
        <f>IF(ISBLANK(F459), "", ROUND(SUM(F458:F459),2))</f>
        <v>0</v>
      </c>
    </row>
    <row r="464" spans="1:8" x14ac:dyDescent="0.25">
      <c r="A464" s="17" t="s">
        <v>320</v>
      </c>
      <c r="B464" s="17" t="s">
        <v>321</v>
      </c>
    </row>
    <row r="466" spans="1:8" ht="30" x14ac:dyDescent="0.25">
      <c r="A466" s="17" t="s">
        <v>20</v>
      </c>
    </row>
    <row r="467" spans="1:8" ht="75" x14ac:dyDescent="0.25">
      <c r="A467" s="22" t="s">
        <v>21</v>
      </c>
      <c r="B467" s="22" t="s">
        <v>22</v>
      </c>
      <c r="C467" s="22" t="s">
        <v>23</v>
      </c>
      <c r="D467" s="22" t="s">
        <v>24</v>
      </c>
      <c r="E467" s="22" t="s">
        <v>25</v>
      </c>
      <c r="F467" s="22" t="s">
        <v>26</v>
      </c>
      <c r="G467" s="22" t="s">
        <v>27</v>
      </c>
      <c r="H467" s="22" t="s">
        <v>28</v>
      </c>
    </row>
    <row r="468" spans="1:8" x14ac:dyDescent="0.25">
      <c r="A468" s="22" t="s">
        <v>322</v>
      </c>
      <c r="B468" s="22" t="s">
        <v>323</v>
      </c>
      <c r="C468" s="23"/>
      <c r="D468" s="23"/>
      <c r="E468" s="23"/>
      <c r="F468" s="23"/>
      <c r="G468" s="23"/>
      <c r="H468" s="23"/>
    </row>
    <row r="469" spans="1:8" x14ac:dyDescent="0.25">
      <c r="A469" s="23" t="s">
        <v>324</v>
      </c>
      <c r="B469" s="23" t="s">
        <v>323</v>
      </c>
      <c r="C469" s="23">
        <v>5000</v>
      </c>
      <c r="D469" s="23" t="s">
        <v>90</v>
      </c>
      <c r="E469" s="24"/>
      <c r="F469" s="23" t="str">
        <f>IF(ISBLANK(E469),"", PRODUCT(C469,E469))</f>
        <v/>
      </c>
      <c r="G469" s="25"/>
      <c r="H469" s="23"/>
    </row>
    <row r="470" spans="1:8" x14ac:dyDescent="0.25">
      <c r="A470" s="23" t="s">
        <v>325</v>
      </c>
      <c r="B470" s="23" t="s">
        <v>183</v>
      </c>
      <c r="C470" s="23"/>
      <c r="D470" s="23"/>
      <c r="E470" s="23"/>
      <c r="F470" s="23"/>
      <c r="G470" s="23"/>
      <c r="H470" s="25"/>
    </row>
    <row r="471" spans="1:8" x14ac:dyDescent="0.25">
      <c r="A471" s="23" t="s">
        <v>326</v>
      </c>
      <c r="B471" s="23" t="s">
        <v>36</v>
      </c>
      <c r="C471" s="23"/>
      <c r="D471" s="23"/>
      <c r="E471" s="23"/>
      <c r="F471" s="23"/>
      <c r="G471" s="23"/>
      <c r="H471" s="25"/>
    </row>
    <row r="472" spans="1:8" x14ac:dyDescent="0.25">
      <c r="A472" s="23" t="s">
        <v>327</v>
      </c>
      <c r="B472" s="23" t="s">
        <v>328</v>
      </c>
      <c r="C472" s="23"/>
      <c r="D472" s="23"/>
      <c r="E472" s="23"/>
      <c r="F472" s="23"/>
      <c r="G472" s="23"/>
      <c r="H472" s="25"/>
    </row>
    <row r="473" spans="1:8" x14ac:dyDescent="0.25">
      <c r="A473" s="23" t="s">
        <v>329</v>
      </c>
      <c r="B473" s="23" t="s">
        <v>40</v>
      </c>
      <c r="C473" s="23"/>
      <c r="D473" s="23"/>
      <c r="E473" s="23"/>
      <c r="F473" s="23"/>
      <c r="G473" s="23"/>
      <c r="H473" s="25"/>
    </row>
    <row r="474" spans="1:8" x14ac:dyDescent="0.25">
      <c r="E474" s="22" t="s">
        <v>41</v>
      </c>
      <c r="F474" s="22" t="str">
        <f>IF((COUNT(C469:C473)&lt;&gt;COUNT(F469:F473)),"", ROUND(SUM(F469:F473),2))</f>
        <v/>
      </c>
      <c r="G474" s="15" t="str">
        <f>IF((COUNT(C469:C473)&lt;&gt;COUNT(F469:F473)),"Neužpildytos visų objektų kainos", "")</f>
        <v>Neužpildytos visų objektų kainos</v>
      </c>
    </row>
    <row r="475" spans="1:8" ht="45" x14ac:dyDescent="0.25">
      <c r="C475" s="22" t="s">
        <v>42</v>
      </c>
      <c r="D475" s="25">
        <v>5</v>
      </c>
      <c r="E475" s="22" t="s">
        <v>43</v>
      </c>
      <c r="F475" s="22" t="str">
        <f>IF(OR(F474="",D475=""),"", ROUND(PRODUCT(D475,F474)/100,2))</f>
        <v/>
      </c>
      <c r="G475" s="15" t="str">
        <f>IF(D475="", "Nurodykite taikomą PVM dydį", "")</f>
        <v/>
      </c>
    </row>
    <row r="476" spans="1:8" x14ac:dyDescent="0.25">
      <c r="E476" s="22" t="s">
        <v>44</v>
      </c>
      <c r="F476" s="22">
        <f>IF(ISBLANK(F475), "", ROUND(SUM(F474:F475),2))</f>
        <v>0</v>
      </c>
    </row>
    <row r="480" spans="1:8" x14ac:dyDescent="0.25">
      <c r="A480" s="17" t="s">
        <v>330</v>
      </c>
      <c r="B480" s="17" t="s">
        <v>331</v>
      </c>
    </row>
    <row r="482" spans="1:8" ht="30" x14ac:dyDescent="0.25">
      <c r="A482" s="17" t="s">
        <v>20</v>
      </c>
    </row>
    <row r="483" spans="1:8" ht="75" x14ac:dyDescent="0.25">
      <c r="A483" s="22" t="s">
        <v>21</v>
      </c>
      <c r="B483" s="22" t="s">
        <v>22</v>
      </c>
      <c r="C483" s="22" t="s">
        <v>23</v>
      </c>
      <c r="D483" s="22" t="s">
        <v>24</v>
      </c>
      <c r="E483" s="22" t="s">
        <v>25</v>
      </c>
      <c r="F483" s="22" t="s">
        <v>26</v>
      </c>
      <c r="G483" s="22" t="s">
        <v>27</v>
      </c>
      <c r="H483" s="22" t="s">
        <v>28</v>
      </c>
    </row>
    <row r="484" spans="1:8" x14ac:dyDescent="0.25">
      <c r="A484" s="22" t="s">
        <v>332</v>
      </c>
      <c r="B484" s="22" t="s">
        <v>333</v>
      </c>
      <c r="C484" s="23"/>
      <c r="D484" s="23"/>
      <c r="E484" s="23"/>
      <c r="F484" s="23"/>
      <c r="G484" s="23"/>
      <c r="H484" s="23"/>
    </row>
    <row r="485" spans="1:8" x14ac:dyDescent="0.25">
      <c r="A485" s="23" t="s">
        <v>334</v>
      </c>
      <c r="B485" s="23" t="s">
        <v>333</v>
      </c>
      <c r="C485" s="23">
        <v>500</v>
      </c>
      <c r="D485" s="23" t="s">
        <v>224</v>
      </c>
      <c r="E485" s="24"/>
      <c r="F485" s="23" t="str">
        <f>IF(ISBLANK(E485),"", PRODUCT(C485,E485))</f>
        <v/>
      </c>
      <c r="G485" s="25"/>
      <c r="H485" s="23"/>
    </row>
    <row r="486" spans="1:8" x14ac:dyDescent="0.25">
      <c r="A486" s="23" t="s">
        <v>335</v>
      </c>
      <c r="B486" s="23" t="s">
        <v>336</v>
      </c>
      <c r="C486" s="23"/>
      <c r="D486" s="23"/>
      <c r="E486" s="23"/>
      <c r="F486" s="23"/>
      <c r="G486" s="23"/>
      <c r="H486" s="25"/>
    </row>
    <row r="487" spans="1:8" x14ac:dyDescent="0.25">
      <c r="A487" s="23" t="s">
        <v>337</v>
      </c>
      <c r="B487" s="23" t="s">
        <v>73</v>
      </c>
      <c r="C487" s="23"/>
      <c r="D487" s="23"/>
      <c r="E487" s="23"/>
      <c r="F487" s="23"/>
      <c r="G487" s="23"/>
      <c r="H487" s="25"/>
    </row>
    <row r="488" spans="1:8" x14ac:dyDescent="0.25">
      <c r="A488" s="23" t="s">
        <v>338</v>
      </c>
      <c r="B488" s="23" t="s">
        <v>229</v>
      </c>
      <c r="C488" s="23"/>
      <c r="D488" s="23"/>
      <c r="E488" s="23"/>
      <c r="F488" s="23"/>
      <c r="G488" s="23"/>
      <c r="H488" s="25"/>
    </row>
    <row r="489" spans="1:8" x14ac:dyDescent="0.25">
      <c r="A489" s="23" t="s">
        <v>339</v>
      </c>
      <c r="B489" s="23" t="s">
        <v>40</v>
      </c>
      <c r="C489" s="23"/>
      <c r="D489" s="23"/>
      <c r="E489" s="23"/>
      <c r="F489" s="23"/>
      <c r="G489" s="23"/>
      <c r="H489" s="25"/>
    </row>
    <row r="490" spans="1:8" x14ac:dyDescent="0.25">
      <c r="E490" s="22" t="s">
        <v>41</v>
      </c>
      <c r="F490" s="22" t="str">
        <f>IF((COUNT(C485:C489)&lt;&gt;COUNT(F485:F489)),"", ROUND(SUM(F485:F489),2))</f>
        <v/>
      </c>
      <c r="G490" s="15" t="str">
        <f>IF((COUNT(C485:C489)&lt;&gt;COUNT(F485:F489)),"Neužpildytos visų objektų kainos", "")</f>
        <v>Neužpildytos visų objektų kainos</v>
      </c>
    </row>
    <row r="491" spans="1:8" ht="45" x14ac:dyDescent="0.25">
      <c r="C491" s="22" t="s">
        <v>42</v>
      </c>
      <c r="D491" s="25">
        <v>5</v>
      </c>
      <c r="E491" s="22" t="s">
        <v>43</v>
      </c>
      <c r="F491" s="22" t="str">
        <f>IF(OR(F490="",D491=""),"", ROUND(PRODUCT(D491,F490)/100,2))</f>
        <v/>
      </c>
      <c r="G491" s="15" t="str">
        <f>IF(D491="", "Nurodykite taikomą PVM dydį", "")</f>
        <v/>
      </c>
    </row>
    <row r="492" spans="1:8" x14ac:dyDescent="0.25">
      <c r="E492" s="22" t="s">
        <v>44</v>
      </c>
      <c r="F492" s="22">
        <f>IF(ISBLANK(F491), "", ROUND(SUM(F490:F491),2))</f>
        <v>0</v>
      </c>
    </row>
    <row r="496" spans="1:8" x14ac:dyDescent="0.25">
      <c r="A496" s="17" t="s">
        <v>340</v>
      </c>
      <c r="B496" s="17" t="s">
        <v>341</v>
      </c>
    </row>
    <row r="498" spans="1:8" ht="30" x14ac:dyDescent="0.25">
      <c r="A498" s="17" t="s">
        <v>20</v>
      </c>
    </row>
    <row r="499" spans="1:8" ht="75" x14ac:dyDescent="0.25">
      <c r="A499" s="22" t="s">
        <v>21</v>
      </c>
      <c r="B499" s="22" t="s">
        <v>22</v>
      </c>
      <c r="C499" s="22" t="s">
        <v>23</v>
      </c>
      <c r="D499" s="22" t="s">
        <v>24</v>
      </c>
      <c r="E499" s="22" t="s">
        <v>25</v>
      </c>
      <c r="F499" s="22" t="s">
        <v>26</v>
      </c>
      <c r="G499" s="22" t="s">
        <v>27</v>
      </c>
      <c r="H499" s="22" t="s">
        <v>28</v>
      </c>
    </row>
    <row r="500" spans="1:8" x14ac:dyDescent="0.25">
      <c r="A500" s="22" t="s">
        <v>342</v>
      </c>
      <c r="B500" s="22" t="s">
        <v>343</v>
      </c>
      <c r="C500" s="23"/>
      <c r="D500" s="23"/>
      <c r="E500" s="23"/>
      <c r="F500" s="23"/>
      <c r="G500" s="23"/>
      <c r="H500" s="23"/>
    </row>
    <row r="501" spans="1:8" ht="30" x14ac:dyDescent="0.25">
      <c r="A501" s="23" t="s">
        <v>344</v>
      </c>
      <c r="B501" s="23" t="s">
        <v>343</v>
      </c>
      <c r="C501" s="23">
        <v>750</v>
      </c>
      <c r="D501" s="23" t="s">
        <v>156</v>
      </c>
      <c r="E501" s="24">
        <v>0.5</v>
      </c>
      <c r="F501" s="23">
        <f>IF(ISBLANK(E501),"", PRODUCT(C501,E501))</f>
        <v>375</v>
      </c>
      <c r="G501" s="25" t="s">
        <v>502</v>
      </c>
      <c r="H501" s="23"/>
    </row>
    <row r="502" spans="1:8" x14ac:dyDescent="0.25">
      <c r="A502" s="23" t="s">
        <v>345</v>
      </c>
      <c r="B502" s="23" t="s">
        <v>346</v>
      </c>
      <c r="C502" s="23"/>
      <c r="D502" s="23"/>
      <c r="E502" s="23"/>
      <c r="F502" s="23"/>
      <c r="G502" s="23"/>
      <c r="H502" s="25" t="s">
        <v>346</v>
      </c>
    </row>
    <row r="503" spans="1:8" x14ac:dyDescent="0.25">
      <c r="A503" s="23" t="s">
        <v>347</v>
      </c>
      <c r="B503" s="23" t="s">
        <v>160</v>
      </c>
      <c r="C503" s="23"/>
      <c r="D503" s="23"/>
      <c r="E503" s="23"/>
      <c r="F503" s="23"/>
      <c r="G503" s="23"/>
      <c r="H503" s="25" t="s">
        <v>160</v>
      </c>
    </row>
    <row r="504" spans="1:8" x14ac:dyDescent="0.25">
      <c r="A504" s="23" t="s">
        <v>348</v>
      </c>
      <c r="B504" s="23" t="s">
        <v>162</v>
      </c>
      <c r="C504" s="23"/>
      <c r="D504" s="23"/>
      <c r="E504" s="23"/>
      <c r="F504" s="23"/>
      <c r="G504" s="23"/>
      <c r="H504" s="25" t="s">
        <v>162</v>
      </c>
    </row>
    <row r="505" spans="1:8" ht="30" x14ac:dyDescent="0.25">
      <c r="A505" s="23" t="s">
        <v>349</v>
      </c>
      <c r="B505" s="23" t="s">
        <v>40</v>
      </c>
      <c r="C505" s="23"/>
      <c r="D505" s="23"/>
      <c r="E505" s="23"/>
      <c r="F505" s="23"/>
      <c r="G505" s="23"/>
      <c r="H505" s="25" t="s">
        <v>40</v>
      </c>
    </row>
    <row r="506" spans="1:8" x14ac:dyDescent="0.25">
      <c r="E506" s="22" t="s">
        <v>41</v>
      </c>
      <c r="F506" s="22">
        <f>IF((COUNT(C501:C505)&lt;&gt;COUNT(F501:F505)),"", ROUND(SUM(F501:F505),2))</f>
        <v>375</v>
      </c>
      <c r="G506" s="15" t="str">
        <f>IF((COUNT(C501:C505)&lt;&gt;COUNT(F501:F505)),"Neužpildytos visų objektų kainos", "")</f>
        <v/>
      </c>
    </row>
    <row r="507" spans="1:8" ht="45" x14ac:dyDescent="0.25">
      <c r="C507" s="22" t="s">
        <v>42</v>
      </c>
      <c r="D507" s="25">
        <v>5</v>
      </c>
      <c r="E507" s="22" t="s">
        <v>43</v>
      </c>
      <c r="F507" s="22">
        <f>IF(OR(F506="",D507=""),"", ROUND(PRODUCT(D507,F506)/100,2))</f>
        <v>18.75</v>
      </c>
      <c r="G507" s="15" t="str">
        <f>IF(D507="", "Nurodykite taikomą PVM dydį", "")</f>
        <v/>
      </c>
    </row>
    <row r="508" spans="1:8" x14ac:dyDescent="0.25">
      <c r="E508" s="22" t="s">
        <v>44</v>
      </c>
      <c r="F508" s="22">
        <f>IF(ISBLANK(F507), "", ROUND(SUM(F506:F507),2))</f>
        <v>393.75</v>
      </c>
    </row>
    <row r="512" spans="1:8" x14ac:dyDescent="0.25">
      <c r="A512" s="17" t="s">
        <v>350</v>
      </c>
      <c r="B512" s="17" t="s">
        <v>351</v>
      </c>
    </row>
    <row r="514" spans="1:8" ht="30" x14ac:dyDescent="0.25">
      <c r="A514" s="17" t="s">
        <v>20</v>
      </c>
    </row>
    <row r="515" spans="1:8" ht="75" x14ac:dyDescent="0.25">
      <c r="A515" s="22" t="s">
        <v>21</v>
      </c>
      <c r="B515" s="22" t="s">
        <v>22</v>
      </c>
      <c r="C515" s="22" t="s">
        <v>23</v>
      </c>
      <c r="D515" s="22" t="s">
        <v>24</v>
      </c>
      <c r="E515" s="22" t="s">
        <v>25</v>
      </c>
      <c r="F515" s="22" t="s">
        <v>26</v>
      </c>
      <c r="G515" s="22" t="s">
        <v>27</v>
      </c>
      <c r="H515" s="22" t="s">
        <v>28</v>
      </c>
    </row>
    <row r="516" spans="1:8" x14ac:dyDescent="0.25">
      <c r="A516" s="22" t="s">
        <v>352</v>
      </c>
      <c r="B516" s="22" t="s">
        <v>353</v>
      </c>
      <c r="C516" s="23"/>
      <c r="D516" s="23"/>
      <c r="E516" s="23"/>
      <c r="F516" s="23"/>
      <c r="G516" s="23"/>
      <c r="H516" s="23"/>
    </row>
    <row r="517" spans="1:8" x14ac:dyDescent="0.25">
      <c r="A517" s="23" t="s">
        <v>354</v>
      </c>
      <c r="B517" s="23" t="s">
        <v>353</v>
      </c>
      <c r="C517" s="23">
        <v>400</v>
      </c>
      <c r="D517" s="23" t="s">
        <v>32</v>
      </c>
      <c r="E517" s="24"/>
      <c r="F517" s="23" t="str">
        <f>IF(ISBLANK(E517),"", PRODUCT(C517,E517))</f>
        <v/>
      </c>
      <c r="G517" s="25"/>
      <c r="H517" s="23"/>
    </row>
    <row r="518" spans="1:8" x14ac:dyDescent="0.25">
      <c r="A518" s="23" t="s">
        <v>355</v>
      </c>
      <c r="B518" s="23" t="s">
        <v>356</v>
      </c>
      <c r="C518" s="23"/>
      <c r="D518" s="23"/>
      <c r="E518" s="23"/>
      <c r="F518" s="23"/>
      <c r="G518" s="23"/>
      <c r="H518" s="25"/>
    </row>
    <row r="519" spans="1:8" x14ac:dyDescent="0.25">
      <c r="A519" s="23" t="s">
        <v>357</v>
      </c>
      <c r="B519" s="23" t="s">
        <v>358</v>
      </c>
      <c r="C519" s="23"/>
      <c r="D519" s="23"/>
      <c r="E519" s="23"/>
      <c r="F519" s="23"/>
      <c r="G519" s="23"/>
      <c r="H519" s="25"/>
    </row>
    <row r="520" spans="1:8" x14ac:dyDescent="0.25">
      <c r="A520" s="23" t="s">
        <v>359</v>
      </c>
      <c r="B520" s="23" t="s">
        <v>360</v>
      </c>
      <c r="C520" s="23"/>
      <c r="D520" s="23"/>
      <c r="E520" s="23"/>
      <c r="F520" s="23"/>
      <c r="G520" s="23"/>
      <c r="H520" s="25"/>
    </row>
    <row r="521" spans="1:8" x14ac:dyDescent="0.25">
      <c r="A521" s="23" t="s">
        <v>361</v>
      </c>
      <c r="B521" s="23" t="s">
        <v>40</v>
      </c>
      <c r="C521" s="23"/>
      <c r="D521" s="23"/>
      <c r="E521" s="23"/>
      <c r="F521" s="23"/>
      <c r="G521" s="23"/>
      <c r="H521" s="25"/>
    </row>
    <row r="522" spans="1:8" x14ac:dyDescent="0.25">
      <c r="E522" s="22" t="s">
        <v>41</v>
      </c>
      <c r="F522" s="22" t="str">
        <f>IF((COUNT(C517:C521)&lt;&gt;COUNT(F517:F521)),"", ROUND(SUM(F517:F521),2))</f>
        <v/>
      </c>
      <c r="G522" s="15" t="str">
        <f>IF((COUNT(C517:C521)&lt;&gt;COUNT(F517:F521)),"Neužpildytos visų objektų kainos", "")</f>
        <v>Neužpildytos visų objektų kainos</v>
      </c>
    </row>
    <row r="523" spans="1:8" ht="45" x14ac:dyDescent="0.25">
      <c r="C523" s="22" t="s">
        <v>42</v>
      </c>
      <c r="D523" s="25">
        <v>21</v>
      </c>
      <c r="E523" s="22" t="s">
        <v>43</v>
      </c>
      <c r="F523" s="22" t="str">
        <f>IF(OR(F522="",D523=""),"", ROUND(PRODUCT(D523,F522)/100,2))</f>
        <v/>
      </c>
      <c r="G523" s="15" t="str">
        <f>IF(D523="", "Nurodykite taikomą PVM dydį", "")</f>
        <v/>
      </c>
    </row>
    <row r="524" spans="1:8" x14ac:dyDescent="0.25">
      <c r="E524" s="22" t="s">
        <v>44</v>
      </c>
      <c r="F524" s="22">
        <f>IF(ISBLANK(F523), "", ROUND(SUM(F522:F523),2))</f>
        <v>0</v>
      </c>
    </row>
    <row r="528" spans="1:8" x14ac:dyDescent="0.25">
      <c r="A528" s="17" t="s">
        <v>362</v>
      </c>
      <c r="B528" s="17" t="s">
        <v>363</v>
      </c>
    </row>
    <row r="530" spans="1:8" ht="30" x14ac:dyDescent="0.25">
      <c r="A530" s="17" t="s">
        <v>20</v>
      </c>
    </row>
    <row r="531" spans="1:8" ht="75" x14ac:dyDescent="0.25">
      <c r="A531" s="22" t="s">
        <v>21</v>
      </c>
      <c r="B531" s="22" t="s">
        <v>22</v>
      </c>
      <c r="C531" s="22" t="s">
        <v>23</v>
      </c>
      <c r="D531" s="22" t="s">
        <v>24</v>
      </c>
      <c r="E531" s="22" t="s">
        <v>25</v>
      </c>
      <c r="F531" s="22" t="s">
        <v>26</v>
      </c>
      <c r="G531" s="22" t="s">
        <v>27</v>
      </c>
      <c r="H531" s="22" t="s">
        <v>28</v>
      </c>
    </row>
    <row r="532" spans="1:8" x14ac:dyDescent="0.25">
      <c r="A532" s="22" t="s">
        <v>364</v>
      </c>
      <c r="B532" s="22" t="s">
        <v>365</v>
      </c>
      <c r="C532" s="23"/>
      <c r="D532" s="23"/>
      <c r="E532" s="23"/>
      <c r="F532" s="23"/>
      <c r="G532" s="23"/>
      <c r="H532" s="23"/>
    </row>
    <row r="533" spans="1:8" x14ac:dyDescent="0.25">
      <c r="A533" s="23" t="s">
        <v>366</v>
      </c>
      <c r="B533" s="23" t="s">
        <v>365</v>
      </c>
      <c r="C533" s="23">
        <v>1000</v>
      </c>
      <c r="D533" s="23" t="s">
        <v>32</v>
      </c>
      <c r="E533" s="24"/>
      <c r="F533" s="23" t="str">
        <f>IF(ISBLANK(E533),"", PRODUCT(C533,E533))</f>
        <v/>
      </c>
      <c r="G533" s="25"/>
      <c r="H533" s="23"/>
    </row>
    <row r="534" spans="1:8" x14ac:dyDescent="0.25">
      <c r="A534" s="23" t="s">
        <v>367</v>
      </c>
      <c r="B534" s="23" t="s">
        <v>368</v>
      </c>
      <c r="C534" s="23"/>
      <c r="D534" s="23"/>
      <c r="E534" s="23"/>
      <c r="F534" s="23"/>
      <c r="G534" s="23"/>
      <c r="H534" s="25"/>
    </row>
    <row r="535" spans="1:8" x14ac:dyDescent="0.25">
      <c r="A535" s="23" t="s">
        <v>369</v>
      </c>
      <c r="B535" s="23" t="s">
        <v>370</v>
      </c>
      <c r="C535" s="23"/>
      <c r="D535" s="23"/>
      <c r="E535" s="23"/>
      <c r="F535" s="23"/>
      <c r="G535" s="23"/>
      <c r="H535" s="25"/>
    </row>
    <row r="536" spans="1:8" x14ac:dyDescent="0.25">
      <c r="A536" s="23" t="s">
        <v>371</v>
      </c>
      <c r="B536" s="23" t="s">
        <v>372</v>
      </c>
      <c r="C536" s="23"/>
      <c r="D536" s="23"/>
      <c r="E536" s="23"/>
      <c r="F536" s="23"/>
      <c r="G536" s="23"/>
      <c r="H536" s="25"/>
    </row>
    <row r="537" spans="1:8" x14ac:dyDescent="0.25">
      <c r="A537" s="23" t="s">
        <v>373</v>
      </c>
      <c r="B537" s="23" t="s">
        <v>40</v>
      </c>
      <c r="C537" s="23"/>
      <c r="D537" s="23"/>
      <c r="E537" s="23"/>
      <c r="F537" s="23"/>
      <c r="G537" s="23"/>
      <c r="H537" s="25"/>
    </row>
    <row r="538" spans="1:8" x14ac:dyDescent="0.25">
      <c r="E538" s="22" t="s">
        <v>41</v>
      </c>
      <c r="F538" s="22" t="str">
        <f>IF((COUNT(C533:C537)&lt;&gt;COUNT(F533:F537)),"", ROUND(SUM(F533:F537),2))</f>
        <v/>
      </c>
      <c r="G538" s="15" t="str">
        <f>IF((COUNT(C533:C537)&lt;&gt;COUNT(F533:F537)),"Neužpildytos visų objektų kainos", "")</f>
        <v>Neužpildytos visų objektų kainos</v>
      </c>
    </row>
    <row r="539" spans="1:8" ht="45" x14ac:dyDescent="0.25">
      <c r="C539" s="22" t="s">
        <v>42</v>
      </c>
      <c r="D539" s="25"/>
      <c r="E539" s="22" t="s">
        <v>43</v>
      </c>
      <c r="F539" s="22" t="str">
        <f>IF(OR(F538="",D539=""),"", ROUND(PRODUCT(D539,F538)/100,2))</f>
        <v/>
      </c>
      <c r="G539" s="15" t="str">
        <f>IF(D539="", "Nurodykite taikomą PVM dydį", "")</f>
        <v>Nurodykite taikomą PVM dydį</v>
      </c>
    </row>
    <row r="540" spans="1:8" x14ac:dyDescent="0.25">
      <c r="E540" s="22" t="s">
        <v>44</v>
      </c>
      <c r="F540" s="22">
        <f>IF(ISBLANK(F539), "", ROUND(SUM(F538:F539),2))</f>
        <v>0</v>
      </c>
    </row>
    <row r="544" spans="1:8" x14ac:dyDescent="0.25">
      <c r="A544" s="17" t="s">
        <v>374</v>
      </c>
      <c r="B544" s="17" t="s">
        <v>363</v>
      </c>
    </row>
    <row r="546" spans="1:8" ht="30" x14ac:dyDescent="0.25">
      <c r="A546" s="17" t="s">
        <v>20</v>
      </c>
    </row>
    <row r="547" spans="1:8" ht="75" x14ac:dyDescent="0.25">
      <c r="A547" s="22" t="s">
        <v>21</v>
      </c>
      <c r="B547" s="22" t="s">
        <v>22</v>
      </c>
      <c r="C547" s="22" t="s">
        <v>23</v>
      </c>
      <c r="D547" s="22" t="s">
        <v>24</v>
      </c>
      <c r="E547" s="22" t="s">
        <v>25</v>
      </c>
      <c r="F547" s="22" t="s">
        <v>26</v>
      </c>
      <c r="G547" s="22" t="s">
        <v>27</v>
      </c>
      <c r="H547" s="22" t="s">
        <v>28</v>
      </c>
    </row>
    <row r="548" spans="1:8" x14ac:dyDescent="0.25">
      <c r="A548" s="22" t="s">
        <v>375</v>
      </c>
      <c r="B548" s="22" t="s">
        <v>365</v>
      </c>
      <c r="C548" s="23"/>
      <c r="D548" s="23"/>
      <c r="E548" s="23"/>
      <c r="F548" s="23"/>
      <c r="G548" s="23"/>
      <c r="H548" s="23"/>
    </row>
    <row r="549" spans="1:8" x14ac:dyDescent="0.25">
      <c r="A549" s="23" t="s">
        <v>376</v>
      </c>
      <c r="B549" s="23" t="s">
        <v>365</v>
      </c>
      <c r="C549" s="23">
        <v>1400</v>
      </c>
      <c r="D549" s="23" t="s">
        <v>32</v>
      </c>
      <c r="E549" s="24"/>
      <c r="F549" s="23" t="str">
        <f>IF(ISBLANK(E549),"", PRODUCT(C549,E549))</f>
        <v/>
      </c>
      <c r="G549" s="25"/>
      <c r="H549" s="23"/>
    </row>
    <row r="550" spans="1:8" x14ac:dyDescent="0.25">
      <c r="A550" s="23" t="s">
        <v>377</v>
      </c>
      <c r="B550" s="23" t="s">
        <v>378</v>
      </c>
      <c r="C550" s="23"/>
      <c r="D550" s="23"/>
      <c r="E550" s="23"/>
      <c r="F550" s="23"/>
      <c r="G550" s="23"/>
      <c r="H550" s="25"/>
    </row>
    <row r="551" spans="1:8" x14ac:dyDescent="0.25">
      <c r="A551" s="23" t="s">
        <v>379</v>
      </c>
      <c r="B551" s="23" t="s">
        <v>370</v>
      </c>
      <c r="C551" s="23"/>
      <c r="D551" s="23"/>
      <c r="E551" s="23"/>
      <c r="F551" s="23"/>
      <c r="G551" s="23"/>
      <c r="H551" s="25"/>
    </row>
    <row r="552" spans="1:8" x14ac:dyDescent="0.25">
      <c r="A552" s="23" t="s">
        <v>380</v>
      </c>
      <c r="B552" s="23" t="s">
        <v>217</v>
      </c>
      <c r="C552" s="23"/>
      <c r="D552" s="23"/>
      <c r="E552" s="23"/>
      <c r="F552" s="23"/>
      <c r="G552" s="23"/>
      <c r="H552" s="25"/>
    </row>
    <row r="553" spans="1:8" x14ac:dyDescent="0.25">
      <c r="A553" s="23" t="s">
        <v>381</v>
      </c>
      <c r="B553" s="23" t="s">
        <v>40</v>
      </c>
      <c r="C553" s="23"/>
      <c r="D553" s="23"/>
      <c r="E553" s="23"/>
      <c r="F553" s="23"/>
      <c r="G553" s="23"/>
      <c r="H553" s="25"/>
    </row>
    <row r="554" spans="1:8" x14ac:dyDescent="0.25">
      <c r="E554" s="22" t="s">
        <v>41</v>
      </c>
      <c r="F554" s="22" t="str">
        <f>IF((COUNT(C549:C553)&lt;&gt;COUNT(F549:F553)),"", ROUND(SUM(F549:F553),2))</f>
        <v/>
      </c>
      <c r="G554" s="15" t="str">
        <f>IF((COUNT(C549:C553)&lt;&gt;COUNT(F549:F553)),"Neužpildytos visų objektų kainos", "")</f>
        <v>Neužpildytos visų objektų kainos</v>
      </c>
    </row>
    <row r="555" spans="1:8" ht="45" x14ac:dyDescent="0.25">
      <c r="C555" s="22" t="s">
        <v>42</v>
      </c>
      <c r="D555" s="25"/>
      <c r="E555" s="22" t="s">
        <v>43</v>
      </c>
      <c r="F555" s="22" t="str">
        <f>IF(OR(F554="",D555=""),"", ROUND(PRODUCT(D555,F554)/100,2))</f>
        <v/>
      </c>
      <c r="G555" s="15" t="str">
        <f>IF(D555="", "Nurodykite taikomą PVM dydį", "")</f>
        <v>Nurodykite taikomą PVM dydį</v>
      </c>
    </row>
    <row r="556" spans="1:8" x14ac:dyDescent="0.25">
      <c r="E556" s="22" t="s">
        <v>44</v>
      </c>
      <c r="F556" s="22">
        <f>IF(ISBLANK(F555), "", ROUND(SUM(F554:F555),2))</f>
        <v>0</v>
      </c>
    </row>
    <row r="560" spans="1:8" x14ac:dyDescent="0.25">
      <c r="A560" s="17" t="s">
        <v>382</v>
      </c>
      <c r="B560" s="17" t="s">
        <v>383</v>
      </c>
    </row>
    <row r="562" spans="1:8" ht="30" x14ac:dyDescent="0.25">
      <c r="A562" s="17" t="s">
        <v>20</v>
      </c>
    </row>
    <row r="563" spans="1:8" ht="75" x14ac:dyDescent="0.25">
      <c r="A563" s="22" t="s">
        <v>21</v>
      </c>
      <c r="B563" s="22" t="s">
        <v>22</v>
      </c>
      <c r="C563" s="22" t="s">
        <v>23</v>
      </c>
      <c r="D563" s="22" t="s">
        <v>24</v>
      </c>
      <c r="E563" s="22" t="s">
        <v>25</v>
      </c>
      <c r="F563" s="22" t="s">
        <v>26</v>
      </c>
      <c r="G563" s="22" t="s">
        <v>27</v>
      </c>
      <c r="H563" s="22" t="s">
        <v>28</v>
      </c>
    </row>
    <row r="564" spans="1:8" x14ac:dyDescent="0.25">
      <c r="A564" s="22" t="s">
        <v>384</v>
      </c>
      <c r="B564" s="22" t="s">
        <v>385</v>
      </c>
      <c r="C564" s="23"/>
      <c r="D564" s="23"/>
      <c r="E564" s="23"/>
      <c r="F564" s="23"/>
      <c r="G564" s="23"/>
      <c r="H564" s="23"/>
    </row>
    <row r="565" spans="1:8" ht="45" x14ac:dyDescent="0.25">
      <c r="A565" s="23" t="s">
        <v>386</v>
      </c>
      <c r="B565" s="23" t="s">
        <v>387</v>
      </c>
      <c r="C565" s="23">
        <v>1000</v>
      </c>
      <c r="D565" s="23" t="s">
        <v>32</v>
      </c>
      <c r="E565" s="24"/>
      <c r="F565" s="23" t="str">
        <f>IF(ISBLANK(E565),"", PRODUCT(C565,E565))</f>
        <v/>
      </c>
      <c r="G565" s="25"/>
      <c r="H565" s="23"/>
    </row>
    <row r="566" spans="1:8" x14ac:dyDescent="0.25">
      <c r="A566" s="23" t="s">
        <v>388</v>
      </c>
      <c r="B566" s="23" t="s">
        <v>389</v>
      </c>
      <c r="C566" s="23"/>
      <c r="D566" s="23"/>
      <c r="E566" s="23"/>
      <c r="F566" s="23"/>
      <c r="G566" s="23"/>
      <c r="H566" s="25"/>
    </row>
    <row r="567" spans="1:8" x14ac:dyDescent="0.25">
      <c r="A567" s="23" t="s">
        <v>390</v>
      </c>
      <c r="B567" s="23" t="s">
        <v>215</v>
      </c>
      <c r="C567" s="23"/>
      <c r="D567" s="23"/>
      <c r="E567" s="23"/>
      <c r="F567" s="23"/>
      <c r="G567" s="23"/>
      <c r="H567" s="25"/>
    </row>
    <row r="568" spans="1:8" x14ac:dyDescent="0.25">
      <c r="A568" s="23" t="s">
        <v>391</v>
      </c>
      <c r="B568" s="23" t="s">
        <v>392</v>
      </c>
      <c r="C568" s="23"/>
      <c r="D568" s="23"/>
      <c r="E568" s="23"/>
      <c r="F568" s="23"/>
      <c r="G568" s="23"/>
      <c r="H568" s="25"/>
    </row>
    <row r="569" spans="1:8" x14ac:dyDescent="0.25">
      <c r="A569" s="23" t="s">
        <v>393</v>
      </c>
      <c r="B569" s="23" t="s">
        <v>40</v>
      </c>
      <c r="C569" s="23"/>
      <c r="D569" s="23"/>
      <c r="E569" s="23"/>
      <c r="F569" s="23"/>
      <c r="G569" s="23"/>
      <c r="H569" s="25"/>
    </row>
    <row r="570" spans="1:8" x14ac:dyDescent="0.25">
      <c r="E570" s="22" t="s">
        <v>41</v>
      </c>
      <c r="F570" s="22" t="str">
        <f>IF((COUNT(C565:C569)&lt;&gt;COUNT(F565:F569)),"", ROUND(SUM(F565:F569),2))</f>
        <v/>
      </c>
      <c r="G570" s="15" t="str">
        <f>IF((COUNT(C565:C569)&lt;&gt;COUNT(F565:F569)),"Neužpildytos visų objektų kainos", "")</f>
        <v>Neužpildytos visų objektų kainos</v>
      </c>
    </row>
    <row r="571" spans="1:8" ht="45" x14ac:dyDescent="0.25">
      <c r="C571" s="22" t="s">
        <v>42</v>
      </c>
      <c r="D571" s="25"/>
      <c r="E571" s="22" t="s">
        <v>43</v>
      </c>
      <c r="F571" s="22" t="str">
        <f>IF(OR(F570="",D571=""),"", ROUND(PRODUCT(D571,F570)/100,2))</f>
        <v/>
      </c>
      <c r="G571" s="15" t="str">
        <f>IF(D571="", "Nurodykite taikomą PVM dydį", "")</f>
        <v>Nurodykite taikomą PVM dydį</v>
      </c>
    </row>
    <row r="572" spans="1:8" x14ac:dyDescent="0.25">
      <c r="E572" s="22" t="s">
        <v>44</v>
      </c>
      <c r="F572" s="22">
        <f>IF(ISBLANK(F571), "", ROUND(SUM(F570:F571),2))</f>
        <v>0</v>
      </c>
    </row>
    <row r="576" spans="1:8" x14ac:dyDescent="0.25">
      <c r="A576" s="17" t="s">
        <v>394</v>
      </c>
      <c r="B576" s="17" t="s">
        <v>395</v>
      </c>
    </row>
    <row r="578" spans="1:8" ht="30" x14ac:dyDescent="0.25">
      <c r="A578" s="17" t="s">
        <v>20</v>
      </c>
    </row>
    <row r="579" spans="1:8" ht="75" x14ac:dyDescent="0.25">
      <c r="A579" s="22" t="s">
        <v>21</v>
      </c>
      <c r="B579" s="22" t="s">
        <v>22</v>
      </c>
      <c r="C579" s="22" t="s">
        <v>23</v>
      </c>
      <c r="D579" s="22" t="s">
        <v>24</v>
      </c>
      <c r="E579" s="22" t="s">
        <v>25</v>
      </c>
      <c r="F579" s="22" t="s">
        <v>26</v>
      </c>
      <c r="G579" s="22" t="s">
        <v>27</v>
      </c>
      <c r="H579" s="22" t="s">
        <v>28</v>
      </c>
    </row>
    <row r="580" spans="1:8" x14ac:dyDescent="0.25">
      <c r="A580" s="22" t="s">
        <v>396</v>
      </c>
      <c r="B580" s="22" t="s">
        <v>397</v>
      </c>
      <c r="C580" s="23"/>
      <c r="D580" s="23"/>
      <c r="E580" s="23"/>
      <c r="F580" s="23"/>
      <c r="G580" s="23"/>
      <c r="H580" s="23"/>
    </row>
    <row r="581" spans="1:8" ht="30" x14ac:dyDescent="0.25">
      <c r="A581" s="23" t="s">
        <v>398</v>
      </c>
      <c r="B581" s="23" t="s">
        <v>397</v>
      </c>
      <c r="C581" s="23">
        <v>1000</v>
      </c>
      <c r="D581" s="23" t="s">
        <v>90</v>
      </c>
      <c r="E581" s="24">
        <v>5.66</v>
      </c>
      <c r="F581" s="23">
        <f>IF(ISBLANK(E581),"", PRODUCT(C581,E581))</f>
        <v>5660</v>
      </c>
      <c r="G581" s="25" t="s">
        <v>503</v>
      </c>
      <c r="H581" s="23"/>
    </row>
    <row r="582" spans="1:8" x14ac:dyDescent="0.25">
      <c r="A582" s="23" t="s">
        <v>399</v>
      </c>
      <c r="B582" s="23" t="s">
        <v>400</v>
      </c>
      <c r="C582" s="23"/>
      <c r="D582" s="23"/>
      <c r="E582" s="23"/>
      <c r="F582" s="23"/>
      <c r="G582" s="23"/>
      <c r="H582" s="25" t="s">
        <v>400</v>
      </c>
    </row>
    <row r="583" spans="1:8" x14ac:dyDescent="0.25">
      <c r="A583" s="23" t="s">
        <v>401</v>
      </c>
      <c r="B583" s="23" t="s">
        <v>36</v>
      </c>
      <c r="C583" s="23"/>
      <c r="D583" s="23"/>
      <c r="E583" s="23"/>
      <c r="F583" s="23"/>
      <c r="G583" s="23"/>
      <c r="H583" s="25" t="s">
        <v>36</v>
      </c>
    </row>
    <row r="584" spans="1:8" x14ac:dyDescent="0.25">
      <c r="A584" s="23" t="s">
        <v>402</v>
      </c>
      <c r="B584" s="23" t="s">
        <v>403</v>
      </c>
      <c r="C584" s="23"/>
      <c r="D584" s="23"/>
      <c r="E584" s="23"/>
      <c r="F584" s="23"/>
      <c r="G584" s="23"/>
      <c r="H584" s="25" t="s">
        <v>403</v>
      </c>
    </row>
    <row r="585" spans="1:8" ht="30" x14ac:dyDescent="0.25">
      <c r="A585" s="23" t="s">
        <v>404</v>
      </c>
      <c r="B585" s="23" t="s">
        <v>98</v>
      </c>
      <c r="C585" s="23"/>
      <c r="D585" s="23"/>
      <c r="E585" s="23"/>
      <c r="F585" s="23"/>
      <c r="G585" s="23"/>
      <c r="H585" s="25" t="s">
        <v>98</v>
      </c>
    </row>
    <row r="586" spans="1:8" x14ac:dyDescent="0.25">
      <c r="E586" s="22" t="s">
        <v>41</v>
      </c>
      <c r="F586" s="22">
        <f>IF((COUNT(C581:C585)&lt;&gt;COUNT(F581:F585)),"", ROUND(SUM(F581:F585),2))</f>
        <v>5660</v>
      </c>
      <c r="G586" s="15" t="str">
        <f>IF((COUNT(C581:C585)&lt;&gt;COUNT(F581:F585)),"Neužpildytos visų objektų kainos", "")</f>
        <v/>
      </c>
    </row>
    <row r="587" spans="1:8" ht="45" x14ac:dyDescent="0.25">
      <c r="C587" s="22" t="s">
        <v>42</v>
      </c>
      <c r="D587" s="25">
        <v>5</v>
      </c>
      <c r="E587" s="22" t="s">
        <v>43</v>
      </c>
      <c r="F587" s="22">
        <f>IF(OR(F586="",D587=""),"", ROUND(PRODUCT(D587,F586)/100,2))</f>
        <v>283</v>
      </c>
      <c r="G587" s="15" t="str">
        <f>IF(D587="", "Nurodykite taikomą PVM dydį", "")</f>
        <v/>
      </c>
    </row>
    <row r="588" spans="1:8" x14ac:dyDescent="0.25">
      <c r="E588" s="22" t="s">
        <v>44</v>
      </c>
      <c r="F588" s="22">
        <f>IF(ISBLANK(F587), "", ROUND(SUM(F586:F587),2))</f>
        <v>5943</v>
      </c>
    </row>
    <row r="592" spans="1:8" x14ac:dyDescent="0.25">
      <c r="A592" s="17" t="s">
        <v>405</v>
      </c>
      <c r="B592" s="17" t="s">
        <v>406</v>
      </c>
    </row>
    <row r="594" spans="1:8" ht="30" x14ac:dyDescent="0.25">
      <c r="A594" s="17" t="s">
        <v>20</v>
      </c>
    </row>
    <row r="595" spans="1:8" ht="75" x14ac:dyDescent="0.25">
      <c r="A595" s="22" t="s">
        <v>21</v>
      </c>
      <c r="B595" s="22" t="s">
        <v>22</v>
      </c>
      <c r="C595" s="22" t="s">
        <v>23</v>
      </c>
      <c r="D595" s="22" t="s">
        <v>24</v>
      </c>
      <c r="E595" s="22" t="s">
        <v>25</v>
      </c>
      <c r="F595" s="22" t="s">
        <v>26</v>
      </c>
      <c r="G595" s="22" t="s">
        <v>27</v>
      </c>
      <c r="H595" s="22" t="s">
        <v>28</v>
      </c>
    </row>
    <row r="596" spans="1:8" x14ac:dyDescent="0.25">
      <c r="A596" s="22" t="s">
        <v>407</v>
      </c>
      <c r="B596" s="22" t="s">
        <v>408</v>
      </c>
      <c r="C596" s="23"/>
      <c r="D596" s="23"/>
      <c r="E596" s="23"/>
      <c r="F596" s="23"/>
      <c r="G596" s="23"/>
      <c r="H596" s="23"/>
    </row>
    <row r="597" spans="1:8" ht="30" x14ac:dyDescent="0.25">
      <c r="A597" s="23" t="s">
        <v>409</v>
      </c>
      <c r="B597" s="23" t="s">
        <v>408</v>
      </c>
      <c r="C597" s="23">
        <v>200</v>
      </c>
      <c r="D597" s="23" t="s">
        <v>90</v>
      </c>
      <c r="E597" s="24">
        <v>0.98</v>
      </c>
      <c r="F597" s="23">
        <f>IF(ISBLANK(E597),"", PRODUCT(C597,E597))</f>
        <v>196</v>
      </c>
      <c r="G597" s="26" t="s">
        <v>504</v>
      </c>
      <c r="H597" s="23"/>
    </row>
    <row r="598" spans="1:8" x14ac:dyDescent="0.25">
      <c r="A598" s="23" t="s">
        <v>410</v>
      </c>
      <c r="B598" s="23" t="s">
        <v>411</v>
      </c>
      <c r="C598" s="23"/>
      <c r="D598" s="23"/>
      <c r="E598" s="23"/>
      <c r="F598" s="23"/>
      <c r="G598" s="23"/>
      <c r="H598" s="25" t="s">
        <v>411</v>
      </c>
    </row>
    <row r="599" spans="1:8" x14ac:dyDescent="0.25">
      <c r="A599" s="23" t="s">
        <v>412</v>
      </c>
      <c r="B599" s="23" t="s">
        <v>36</v>
      </c>
      <c r="C599" s="23"/>
      <c r="D599" s="23"/>
      <c r="E599" s="23"/>
      <c r="F599" s="23"/>
      <c r="G599" s="23"/>
      <c r="H599" s="25" t="s">
        <v>36</v>
      </c>
    </row>
    <row r="600" spans="1:8" x14ac:dyDescent="0.25">
      <c r="A600" s="23" t="s">
        <v>413</v>
      </c>
      <c r="B600" s="23" t="s">
        <v>414</v>
      </c>
      <c r="C600" s="23"/>
      <c r="D600" s="23"/>
      <c r="E600" s="23"/>
      <c r="F600" s="23"/>
      <c r="G600" s="23"/>
      <c r="H600" s="25" t="s">
        <v>414</v>
      </c>
    </row>
    <row r="601" spans="1:8" ht="30" x14ac:dyDescent="0.25">
      <c r="A601" s="23" t="s">
        <v>415</v>
      </c>
      <c r="B601" s="23" t="s">
        <v>40</v>
      </c>
      <c r="C601" s="23"/>
      <c r="D601" s="23"/>
      <c r="E601" s="23"/>
      <c r="F601" s="23"/>
      <c r="G601" s="23"/>
      <c r="H601" s="25" t="s">
        <v>40</v>
      </c>
    </row>
    <row r="602" spans="1:8" x14ac:dyDescent="0.25">
      <c r="E602" s="22" t="s">
        <v>41</v>
      </c>
      <c r="F602" s="22">
        <f>IF((COUNT(C597:C601)&lt;&gt;COUNT(F597:F601)),"", ROUND(SUM(F597:F601),2))</f>
        <v>196</v>
      </c>
      <c r="G602" s="15" t="str">
        <f>IF((COUNT(C597:C601)&lt;&gt;COUNT(F597:F601)),"Neužpildytos visų objektų kainos", "")</f>
        <v/>
      </c>
    </row>
    <row r="603" spans="1:8" ht="45" x14ac:dyDescent="0.25">
      <c r="C603" s="22" t="s">
        <v>42</v>
      </c>
      <c r="D603" s="25">
        <v>5</v>
      </c>
      <c r="E603" s="22" t="s">
        <v>43</v>
      </c>
      <c r="F603" s="22">
        <f>IF(OR(F602="",D603=""),"", ROUND(PRODUCT(D603,F602)/100,2))</f>
        <v>9.8000000000000007</v>
      </c>
      <c r="G603" s="15" t="str">
        <f>IF(D603="", "Nurodykite taikomą PVM dydį", "")</f>
        <v/>
      </c>
    </row>
    <row r="604" spans="1:8" x14ac:dyDescent="0.25">
      <c r="E604" s="22" t="s">
        <v>44</v>
      </c>
      <c r="F604" s="22">
        <f>IF(ISBLANK(F603), "", ROUND(SUM(F602:F603),2))</f>
        <v>205.8</v>
      </c>
    </row>
    <row r="608" spans="1:8" x14ac:dyDescent="0.25">
      <c r="A608" s="17" t="s">
        <v>416</v>
      </c>
      <c r="B608" s="17" t="s">
        <v>417</v>
      </c>
    </row>
    <row r="610" spans="1:8" ht="30" x14ac:dyDescent="0.25">
      <c r="A610" s="17" t="s">
        <v>20</v>
      </c>
    </row>
    <row r="611" spans="1:8" ht="75" x14ac:dyDescent="0.25">
      <c r="A611" s="22" t="s">
        <v>21</v>
      </c>
      <c r="B611" s="22" t="s">
        <v>22</v>
      </c>
      <c r="C611" s="22" t="s">
        <v>23</v>
      </c>
      <c r="D611" s="22" t="s">
        <v>24</v>
      </c>
      <c r="E611" s="22" t="s">
        <v>25</v>
      </c>
      <c r="F611" s="22" t="s">
        <v>26</v>
      </c>
      <c r="G611" s="22" t="s">
        <v>27</v>
      </c>
      <c r="H611" s="22" t="s">
        <v>28</v>
      </c>
    </row>
    <row r="612" spans="1:8" x14ac:dyDescent="0.25">
      <c r="A612" s="22" t="s">
        <v>418</v>
      </c>
      <c r="B612" s="22" t="s">
        <v>419</v>
      </c>
      <c r="C612" s="23"/>
      <c r="D612" s="23"/>
      <c r="E612" s="23"/>
      <c r="F612" s="23"/>
      <c r="G612" s="23"/>
      <c r="H612" s="23"/>
    </row>
    <row r="613" spans="1:8" x14ac:dyDescent="0.25">
      <c r="A613" s="23" t="s">
        <v>420</v>
      </c>
      <c r="B613" s="23" t="s">
        <v>419</v>
      </c>
      <c r="C613" s="23">
        <v>7</v>
      </c>
      <c r="D613" s="23" t="s">
        <v>32</v>
      </c>
      <c r="E613" s="24"/>
      <c r="F613" s="23" t="str">
        <f>IF(ISBLANK(E613),"", PRODUCT(C613,E613))</f>
        <v/>
      </c>
      <c r="G613" s="26"/>
      <c r="H613" s="23"/>
    </row>
    <row r="614" spans="1:8" x14ac:dyDescent="0.25">
      <c r="A614" s="23" t="s">
        <v>421</v>
      </c>
      <c r="B614" s="23" t="s">
        <v>422</v>
      </c>
      <c r="C614" s="23"/>
      <c r="D614" s="23"/>
      <c r="E614" s="23"/>
      <c r="F614" s="23"/>
      <c r="G614" s="23"/>
      <c r="H614" s="25"/>
    </row>
    <row r="615" spans="1:8" x14ac:dyDescent="0.25">
      <c r="A615" s="23" t="s">
        <v>423</v>
      </c>
      <c r="B615" s="23" t="s">
        <v>424</v>
      </c>
      <c r="C615" s="23"/>
      <c r="D615" s="23"/>
      <c r="E615" s="23"/>
      <c r="F615" s="23"/>
      <c r="G615" s="23"/>
      <c r="H615" s="25"/>
    </row>
    <row r="616" spans="1:8" x14ac:dyDescent="0.25">
      <c r="A616" s="23" t="s">
        <v>425</v>
      </c>
      <c r="B616" s="23" t="s">
        <v>426</v>
      </c>
      <c r="C616" s="23"/>
      <c r="D616" s="23"/>
      <c r="E616" s="23"/>
      <c r="F616" s="23"/>
      <c r="G616" s="23"/>
      <c r="H616" s="25"/>
    </row>
    <row r="617" spans="1:8" x14ac:dyDescent="0.25">
      <c r="A617" s="23" t="s">
        <v>427</v>
      </c>
      <c r="B617" s="23" t="s">
        <v>98</v>
      </c>
      <c r="C617" s="23"/>
      <c r="D617" s="23"/>
      <c r="E617" s="23"/>
      <c r="F617" s="23"/>
      <c r="G617" s="23"/>
      <c r="H617" s="25"/>
    </row>
    <row r="618" spans="1:8" x14ac:dyDescent="0.25">
      <c r="E618" s="22" t="s">
        <v>41</v>
      </c>
      <c r="F618" s="22" t="str">
        <f>IF((COUNT(C613:C617)&lt;&gt;COUNT(F613:F617)),"", ROUND(SUM(F613:F617),2))</f>
        <v/>
      </c>
      <c r="G618" s="15" t="str">
        <f>IF((COUNT(C613:C617)&lt;&gt;COUNT(F613:F617)),"Neužpildytos visų objektų kainos", "")</f>
        <v>Neužpildytos visų objektų kainos</v>
      </c>
    </row>
    <row r="619" spans="1:8" ht="45" x14ac:dyDescent="0.25">
      <c r="C619" s="22" t="s">
        <v>42</v>
      </c>
      <c r="D619" s="25">
        <v>5</v>
      </c>
      <c r="E619" s="22" t="s">
        <v>43</v>
      </c>
      <c r="F619" s="22" t="str">
        <f>IF(OR(F618="",D619=""),"", ROUND(PRODUCT(D619,F618)/100,2))</f>
        <v/>
      </c>
      <c r="G619" s="15" t="str">
        <f>IF(D619="", "Nurodykite taikomą PVM dydį", "")</f>
        <v/>
      </c>
    </row>
    <row r="620" spans="1:8" x14ac:dyDescent="0.25">
      <c r="E620" s="22" t="s">
        <v>44</v>
      </c>
      <c r="F620" s="22">
        <f>IF(ISBLANK(F619), "", ROUND(SUM(F618:F619),2))</f>
        <v>0</v>
      </c>
    </row>
    <row r="624" spans="1:8" x14ac:dyDescent="0.25">
      <c r="A624" s="17" t="s">
        <v>428</v>
      </c>
      <c r="B624" s="17" t="s">
        <v>417</v>
      </c>
    </row>
    <row r="626" spans="1:8" ht="30" x14ac:dyDescent="0.25">
      <c r="A626" s="17" t="s">
        <v>20</v>
      </c>
    </row>
    <row r="627" spans="1:8" ht="75" x14ac:dyDescent="0.25">
      <c r="A627" s="22" t="s">
        <v>21</v>
      </c>
      <c r="B627" s="22" t="s">
        <v>22</v>
      </c>
      <c r="C627" s="22" t="s">
        <v>23</v>
      </c>
      <c r="D627" s="22" t="s">
        <v>24</v>
      </c>
      <c r="E627" s="22" t="s">
        <v>25</v>
      </c>
      <c r="F627" s="22" t="s">
        <v>26</v>
      </c>
      <c r="G627" s="22" t="s">
        <v>27</v>
      </c>
      <c r="H627" s="22" t="s">
        <v>28</v>
      </c>
    </row>
    <row r="628" spans="1:8" x14ac:dyDescent="0.25">
      <c r="A628" s="22" t="s">
        <v>429</v>
      </c>
      <c r="B628" s="22" t="s">
        <v>419</v>
      </c>
      <c r="C628" s="23"/>
      <c r="D628" s="23"/>
      <c r="E628" s="23"/>
      <c r="F628" s="23"/>
      <c r="G628" s="23"/>
      <c r="H628" s="23"/>
    </row>
    <row r="629" spans="1:8" x14ac:dyDescent="0.25">
      <c r="A629" s="23" t="s">
        <v>430</v>
      </c>
      <c r="B629" s="23" t="s">
        <v>419</v>
      </c>
      <c r="C629" s="23">
        <v>20</v>
      </c>
      <c r="D629" s="23" t="s">
        <v>90</v>
      </c>
      <c r="E629" s="24"/>
      <c r="F629" s="23" t="str">
        <f>IF(ISBLANK(E629),"", PRODUCT(C629,E629))</f>
        <v/>
      </c>
      <c r="G629" s="26"/>
      <c r="H629" s="23"/>
    </row>
    <row r="630" spans="1:8" x14ac:dyDescent="0.25">
      <c r="A630" s="23" t="s">
        <v>431</v>
      </c>
      <c r="B630" s="23" t="s">
        <v>422</v>
      </c>
      <c r="C630" s="23"/>
      <c r="D630" s="23"/>
      <c r="E630" s="23"/>
      <c r="F630" s="23"/>
      <c r="G630" s="23"/>
      <c r="H630" s="25"/>
    </row>
    <row r="631" spans="1:8" x14ac:dyDescent="0.25">
      <c r="A631" s="23" t="s">
        <v>432</v>
      </c>
      <c r="B631" s="23" t="s">
        <v>94</v>
      </c>
      <c r="C631" s="23"/>
      <c r="D631" s="23"/>
      <c r="E631" s="23"/>
      <c r="F631" s="23"/>
      <c r="G631" s="23"/>
      <c r="H631" s="25"/>
    </row>
    <row r="632" spans="1:8" x14ac:dyDescent="0.25">
      <c r="A632" s="23" t="s">
        <v>433</v>
      </c>
      <c r="B632" s="23" t="s">
        <v>434</v>
      </c>
      <c r="C632" s="23"/>
      <c r="D632" s="23"/>
      <c r="E632" s="23"/>
      <c r="F632" s="23"/>
      <c r="G632" s="23"/>
      <c r="H632" s="25"/>
    </row>
    <row r="633" spans="1:8" x14ac:dyDescent="0.25">
      <c r="A633" s="23" t="s">
        <v>435</v>
      </c>
      <c r="B633" s="23" t="s">
        <v>98</v>
      </c>
      <c r="C633" s="23"/>
      <c r="D633" s="23"/>
      <c r="E633" s="23"/>
      <c r="F633" s="23"/>
      <c r="G633" s="23"/>
      <c r="H633" s="25"/>
    </row>
    <row r="634" spans="1:8" x14ac:dyDescent="0.25">
      <c r="E634" s="22" t="s">
        <v>41</v>
      </c>
      <c r="F634" s="22" t="str">
        <f>IF((COUNT(C629:C633)&lt;&gt;COUNT(F629:F633)),"", ROUND(SUM(F629:F633),2))</f>
        <v/>
      </c>
      <c r="G634" s="15" t="str">
        <f>IF((COUNT(C629:C633)&lt;&gt;COUNT(F629:F633)),"Neužpildytos visų objektų kainos", "")</f>
        <v>Neužpildytos visų objektų kainos</v>
      </c>
    </row>
    <row r="635" spans="1:8" ht="45" x14ac:dyDescent="0.25">
      <c r="C635" s="22" t="s">
        <v>42</v>
      </c>
      <c r="D635" s="25">
        <v>5</v>
      </c>
      <c r="E635" s="22" t="s">
        <v>43</v>
      </c>
      <c r="F635" s="22" t="str">
        <f>IF(OR(F634="",D635=""),"", ROUND(PRODUCT(D635,F634)/100,2))</f>
        <v/>
      </c>
      <c r="G635" s="15" t="str">
        <f>IF(D635="", "Nurodykite taikomą PVM dydį", "")</f>
        <v/>
      </c>
    </row>
    <row r="636" spans="1:8" x14ac:dyDescent="0.25">
      <c r="E636" s="22" t="s">
        <v>44</v>
      </c>
      <c r="F636" s="22">
        <f>IF(ISBLANK(F635), "", ROUND(SUM(F634:F635),2))</f>
        <v>0</v>
      </c>
    </row>
    <row r="640" spans="1:8" ht="30" x14ac:dyDescent="0.25">
      <c r="A640" s="17" t="s">
        <v>436</v>
      </c>
      <c r="B640" s="17" t="s">
        <v>437</v>
      </c>
    </row>
    <row r="642" spans="1:8" ht="30" x14ac:dyDescent="0.25">
      <c r="A642" s="17" t="s">
        <v>20</v>
      </c>
    </row>
    <row r="643" spans="1:8" ht="75" x14ac:dyDescent="0.25">
      <c r="A643" s="22" t="s">
        <v>21</v>
      </c>
      <c r="B643" s="22" t="s">
        <v>22</v>
      </c>
      <c r="C643" s="22" t="s">
        <v>23</v>
      </c>
      <c r="D643" s="22" t="s">
        <v>24</v>
      </c>
      <c r="E643" s="22" t="s">
        <v>25</v>
      </c>
      <c r="F643" s="22" t="s">
        <v>26</v>
      </c>
      <c r="G643" s="22" t="s">
        <v>27</v>
      </c>
      <c r="H643" s="22" t="s">
        <v>28</v>
      </c>
    </row>
    <row r="644" spans="1:8" ht="30" x14ac:dyDescent="0.25">
      <c r="A644" s="22" t="s">
        <v>438</v>
      </c>
      <c r="B644" s="22" t="s">
        <v>439</v>
      </c>
      <c r="C644" s="23"/>
      <c r="D644" s="23"/>
      <c r="E644" s="23"/>
      <c r="F644" s="23"/>
      <c r="G644" s="23"/>
      <c r="H644" s="23"/>
    </row>
    <row r="645" spans="1:8" ht="30" x14ac:dyDescent="0.25">
      <c r="A645" s="23" t="s">
        <v>440</v>
      </c>
      <c r="B645" s="23" t="s">
        <v>439</v>
      </c>
      <c r="C645" s="23">
        <v>100</v>
      </c>
      <c r="D645" s="23" t="s">
        <v>32</v>
      </c>
      <c r="E645" s="24">
        <v>33.950000000000003</v>
      </c>
      <c r="F645" s="23">
        <f>IF(ISBLANK(E645),"", PRODUCT(C645,E645))</f>
        <v>3395.0000000000005</v>
      </c>
      <c r="G645" s="25" t="s">
        <v>505</v>
      </c>
      <c r="H645" s="23"/>
    </row>
    <row r="646" spans="1:8" x14ac:dyDescent="0.25">
      <c r="A646" s="23" t="s">
        <v>441</v>
      </c>
      <c r="B646" s="23" t="s">
        <v>442</v>
      </c>
      <c r="C646" s="23"/>
      <c r="D646" s="23"/>
      <c r="E646" s="23"/>
      <c r="F646" s="23"/>
      <c r="G646" s="23"/>
      <c r="H646" s="25" t="s">
        <v>442</v>
      </c>
    </row>
    <row r="647" spans="1:8" x14ac:dyDescent="0.25">
      <c r="A647" s="23" t="s">
        <v>443</v>
      </c>
      <c r="B647" s="23" t="s">
        <v>444</v>
      </c>
      <c r="C647" s="23"/>
      <c r="D647" s="23"/>
      <c r="E647" s="23"/>
      <c r="F647" s="23"/>
      <c r="G647" s="23"/>
      <c r="H647" s="25" t="s">
        <v>444</v>
      </c>
    </row>
    <row r="648" spans="1:8" x14ac:dyDescent="0.25">
      <c r="A648" s="23" t="s">
        <v>445</v>
      </c>
      <c r="B648" s="23" t="s">
        <v>217</v>
      </c>
      <c r="C648" s="23"/>
      <c r="D648" s="23"/>
      <c r="E648" s="23"/>
      <c r="F648" s="23"/>
      <c r="G648" s="23"/>
      <c r="H648" s="25" t="s">
        <v>217</v>
      </c>
    </row>
    <row r="649" spans="1:8" ht="30" x14ac:dyDescent="0.25">
      <c r="A649" s="23" t="s">
        <v>446</v>
      </c>
      <c r="B649" s="23" t="s">
        <v>40</v>
      </c>
      <c r="C649" s="23"/>
      <c r="D649" s="23"/>
      <c r="E649" s="23"/>
      <c r="F649" s="23"/>
      <c r="G649" s="23"/>
      <c r="H649" s="25" t="s">
        <v>40</v>
      </c>
    </row>
    <row r="650" spans="1:8" x14ac:dyDescent="0.25">
      <c r="E650" s="22" t="s">
        <v>41</v>
      </c>
      <c r="F650" s="22">
        <f>IF((COUNT(C645:C649)&lt;&gt;COUNT(F645:F649)),"", ROUND(SUM(F645:F649),2))</f>
        <v>3395</v>
      </c>
      <c r="G650" s="15" t="str">
        <f>IF((COUNT(C645:C649)&lt;&gt;COUNT(F645:F649)),"Neužpildytos visų objektų kainos", "")</f>
        <v/>
      </c>
    </row>
    <row r="651" spans="1:8" ht="45" x14ac:dyDescent="0.25">
      <c r="C651" s="22" t="s">
        <v>42</v>
      </c>
      <c r="D651" s="25">
        <v>5</v>
      </c>
      <c r="E651" s="22" t="s">
        <v>43</v>
      </c>
      <c r="F651" s="22">
        <f>IF(OR(F650="",D651=""),"", ROUND(PRODUCT(D651,F650)/100,2))</f>
        <v>169.75</v>
      </c>
      <c r="G651" s="15" t="str">
        <f>IF(D651="", "Nurodykite taikomą PVM dydį", "")</f>
        <v/>
      </c>
    </row>
    <row r="652" spans="1:8" x14ac:dyDescent="0.25">
      <c r="E652" s="22" t="s">
        <v>44</v>
      </c>
      <c r="F652" s="22">
        <f>IF(ISBLANK(F651), "", ROUND(SUM(F650:F651),2))</f>
        <v>3564.75</v>
      </c>
    </row>
    <row r="656" spans="1:8" x14ac:dyDescent="0.25">
      <c r="A656" s="17" t="s">
        <v>447</v>
      </c>
      <c r="B656" s="17" t="s">
        <v>448</v>
      </c>
    </row>
    <row r="658" spans="1:8" ht="30" x14ac:dyDescent="0.25">
      <c r="A658" s="17" t="s">
        <v>20</v>
      </c>
    </row>
    <row r="659" spans="1:8" ht="75" x14ac:dyDescent="0.25">
      <c r="A659" s="22" t="s">
        <v>21</v>
      </c>
      <c r="B659" s="22" t="s">
        <v>22</v>
      </c>
      <c r="C659" s="22" t="s">
        <v>23</v>
      </c>
      <c r="D659" s="22" t="s">
        <v>24</v>
      </c>
      <c r="E659" s="22" t="s">
        <v>25</v>
      </c>
      <c r="F659" s="22" t="s">
        <v>26</v>
      </c>
      <c r="G659" s="22" t="s">
        <v>27</v>
      </c>
      <c r="H659" s="22" t="s">
        <v>28</v>
      </c>
    </row>
    <row r="660" spans="1:8" x14ac:dyDescent="0.25">
      <c r="A660" s="22" t="s">
        <v>449</v>
      </c>
      <c r="B660" s="22" t="s">
        <v>450</v>
      </c>
      <c r="C660" s="23"/>
      <c r="D660" s="23"/>
      <c r="E660" s="23"/>
      <c r="F660" s="23"/>
      <c r="G660" s="23"/>
      <c r="H660" s="23"/>
    </row>
    <row r="661" spans="1:8" x14ac:dyDescent="0.25">
      <c r="A661" s="23" t="s">
        <v>451</v>
      </c>
      <c r="B661" s="23" t="s">
        <v>450</v>
      </c>
      <c r="C661" s="23">
        <v>10</v>
      </c>
      <c r="D661" s="23" t="s">
        <v>452</v>
      </c>
      <c r="E661" s="24"/>
      <c r="F661" s="23" t="str">
        <f>IF(ISBLANK(E661),"", PRODUCT(C661,E661))</f>
        <v/>
      </c>
      <c r="G661" s="25"/>
      <c r="H661" s="23"/>
    </row>
    <row r="662" spans="1:8" x14ac:dyDescent="0.25">
      <c r="A662" s="23" t="s">
        <v>453</v>
      </c>
      <c r="B662" s="23" t="s">
        <v>454</v>
      </c>
      <c r="C662" s="23"/>
      <c r="D662" s="23"/>
      <c r="E662" s="23"/>
      <c r="F662" s="23"/>
      <c r="G662" s="23"/>
      <c r="H662" s="25"/>
    </row>
    <row r="663" spans="1:8" x14ac:dyDescent="0.25">
      <c r="A663" s="23" t="s">
        <v>455</v>
      </c>
      <c r="B663" s="23" t="s">
        <v>456</v>
      </c>
      <c r="C663" s="23"/>
      <c r="D663" s="23"/>
      <c r="E663" s="23"/>
      <c r="F663" s="23"/>
      <c r="G663" s="23"/>
      <c r="H663" s="25"/>
    </row>
    <row r="664" spans="1:8" x14ac:dyDescent="0.25">
      <c r="A664" s="23" t="s">
        <v>457</v>
      </c>
      <c r="B664" s="23" t="s">
        <v>458</v>
      </c>
      <c r="C664" s="23"/>
      <c r="D664" s="23"/>
      <c r="E664" s="23"/>
      <c r="F664" s="23"/>
      <c r="G664" s="23"/>
      <c r="H664" s="25"/>
    </row>
    <row r="665" spans="1:8" x14ac:dyDescent="0.25">
      <c r="A665" s="23" t="s">
        <v>459</v>
      </c>
      <c r="B665" s="23" t="s">
        <v>98</v>
      </c>
      <c r="C665" s="23"/>
      <c r="D665" s="23"/>
      <c r="E665" s="23"/>
      <c r="F665" s="23"/>
      <c r="G665" s="23"/>
      <c r="H665" s="25"/>
    </row>
    <row r="666" spans="1:8" x14ac:dyDescent="0.25">
      <c r="E666" s="22" t="s">
        <v>41</v>
      </c>
      <c r="F666" s="22" t="str">
        <f>IF((COUNT(C661:C665)&lt;&gt;COUNT(F661:F665)),"", ROUND(SUM(F661:F665),2))</f>
        <v/>
      </c>
      <c r="G666" s="15" t="str">
        <f>IF((COUNT(C661:C665)&lt;&gt;COUNT(F661:F665)),"Neužpildytos visų objektų kainos", "")</f>
        <v>Neužpildytos visų objektų kainos</v>
      </c>
    </row>
    <row r="667" spans="1:8" ht="45" x14ac:dyDescent="0.25">
      <c r="C667" s="22" t="s">
        <v>42</v>
      </c>
      <c r="D667" s="25"/>
      <c r="E667" s="22" t="s">
        <v>43</v>
      </c>
      <c r="F667" s="22" t="str">
        <f>IF(OR(F666="",D667=""),"", ROUND(PRODUCT(D667,F666)/100,2))</f>
        <v/>
      </c>
      <c r="G667" s="15" t="str">
        <f>IF(D667="", "Nurodykite taikomą PVM dydį", "")</f>
        <v>Nurodykite taikomą PVM dydį</v>
      </c>
    </row>
    <row r="668" spans="1:8" x14ac:dyDescent="0.25">
      <c r="E668" s="22" t="s">
        <v>44</v>
      </c>
      <c r="F668" s="22">
        <f>IF(ISBLANK(F667), "", ROUND(SUM(F666:F667),2))</f>
        <v>0</v>
      </c>
    </row>
  </sheetData>
  <sheetProtection algorithmName="SHA-512" hashValue="0SqBQikdzln6hO8z+p7QAgo5pH0bQfNLehopPGsQABjkrga9IUITsmhWVHKuRzbKN2vAZlOBFOsczUgdDymMyA==" saltValue="Mgdf/veNn6dTo6Mpd8O5VQ==" spinCount="100000" sheet="1"/>
  <mergeCells count="30">
    <mergeCell ref="A27:F27"/>
    <mergeCell ref="A26:F26"/>
    <mergeCell ref="C19:F19"/>
    <mergeCell ref="C21:F21"/>
    <mergeCell ref="A13:B13"/>
    <mergeCell ref="A25:F25"/>
    <mergeCell ref="C13:F13"/>
    <mergeCell ref="C18:F18"/>
    <mergeCell ref="A16:B16"/>
    <mergeCell ref="A23:F23"/>
    <mergeCell ref="C15:F15"/>
    <mergeCell ref="A18:B18"/>
    <mergeCell ref="C17:F17"/>
    <mergeCell ref="A15:B15"/>
    <mergeCell ref="A30:C30"/>
    <mergeCell ref="A31:C31"/>
    <mergeCell ref="A28:F29"/>
    <mergeCell ref="A2:B2"/>
    <mergeCell ref="A4:B4"/>
    <mergeCell ref="C14:F14"/>
    <mergeCell ref="A12:B12"/>
    <mergeCell ref="A21:B21"/>
    <mergeCell ref="C20:F20"/>
    <mergeCell ref="C16:F16"/>
    <mergeCell ref="A14:B14"/>
    <mergeCell ref="A17:B17"/>
    <mergeCell ref="A24:F24"/>
    <mergeCell ref="A20:B20"/>
    <mergeCell ref="A19:B19"/>
    <mergeCell ref="C12:F12"/>
  </mergeCells>
  <pageMargins left="0.25" right="0.25"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3" t="s">
        <v>460</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4"/>
      <c r="B4" s="4"/>
      <c r="C4" s="4"/>
      <c r="D4" s="4"/>
      <c r="E4" s="4"/>
      <c r="F4" s="4"/>
      <c r="G4" s="4"/>
      <c r="H4" s="4"/>
      <c r="I4" s="4"/>
      <c r="J4" s="4"/>
    </row>
    <row r="5" spans="1:11" ht="48" customHeight="1" x14ac:dyDescent="0.25">
      <c r="A5" s="67" t="s">
        <v>461</v>
      </c>
      <c r="B5" s="56"/>
      <c r="C5" s="54" t="s">
        <v>462</v>
      </c>
      <c r="D5" s="55"/>
      <c r="E5" s="56"/>
      <c r="F5" s="54" t="s">
        <v>463</v>
      </c>
      <c r="G5" s="55"/>
      <c r="H5" s="56"/>
      <c r="I5" s="54" t="s">
        <v>464</v>
      </c>
      <c r="J5" s="56"/>
      <c r="K5" s="6" t="s">
        <v>465</v>
      </c>
    </row>
    <row r="6" spans="1:11" ht="48.95" customHeight="1" x14ac:dyDescent="0.25">
      <c r="A6" s="48"/>
      <c r="B6" s="47"/>
      <c r="C6" s="49"/>
      <c r="D6" s="46"/>
      <c r="E6" s="47"/>
      <c r="F6" s="49"/>
      <c r="G6" s="46"/>
      <c r="H6" s="47"/>
      <c r="I6" s="49"/>
      <c r="J6" s="47"/>
      <c r="K6" s="10"/>
    </row>
    <row r="7" spans="1:11" ht="48.95" customHeight="1" x14ac:dyDescent="0.25">
      <c r="A7" s="48"/>
      <c r="B7" s="47"/>
      <c r="C7" s="49"/>
      <c r="D7" s="46"/>
      <c r="E7" s="47"/>
      <c r="F7" s="49"/>
      <c r="G7" s="46"/>
      <c r="H7" s="47"/>
      <c r="I7" s="49"/>
      <c r="J7" s="47"/>
      <c r="K7" s="10"/>
    </row>
    <row r="8" spans="1:11" ht="48.95" customHeight="1" x14ac:dyDescent="0.25">
      <c r="A8" s="48"/>
      <c r="B8" s="47"/>
      <c r="C8" s="49"/>
      <c r="D8" s="46"/>
      <c r="E8" s="47"/>
      <c r="F8" s="49"/>
      <c r="G8" s="46"/>
      <c r="H8" s="47"/>
      <c r="I8" s="49"/>
      <c r="J8" s="47"/>
      <c r="K8" s="10"/>
    </row>
    <row r="9" spans="1:11" ht="48.95" customHeight="1" x14ac:dyDescent="0.25">
      <c r="A9" s="48"/>
      <c r="B9" s="47"/>
      <c r="C9" s="49"/>
      <c r="D9" s="46"/>
      <c r="E9" s="47"/>
      <c r="F9" s="49"/>
      <c r="G9" s="46"/>
      <c r="H9" s="47"/>
      <c r="I9" s="49"/>
      <c r="J9" s="47"/>
      <c r="K9" s="10"/>
    </row>
    <row r="10" spans="1:11" ht="48.95" customHeight="1" x14ac:dyDescent="0.25">
      <c r="A10" s="48"/>
      <c r="B10" s="47"/>
      <c r="C10" s="49"/>
      <c r="D10" s="46"/>
      <c r="E10" s="47"/>
      <c r="F10" s="49"/>
      <c r="G10" s="46"/>
      <c r="H10" s="47"/>
      <c r="I10" s="49"/>
      <c r="J10" s="47"/>
      <c r="K10" s="10"/>
    </row>
    <row r="11" spans="1:11" ht="48.95" customHeight="1" x14ac:dyDescent="0.25">
      <c r="A11" s="48"/>
      <c r="B11" s="47"/>
      <c r="C11" s="49"/>
      <c r="D11" s="46"/>
      <c r="E11" s="47"/>
      <c r="F11" s="49"/>
      <c r="G11" s="46"/>
      <c r="H11" s="47"/>
      <c r="I11" s="49"/>
      <c r="J11" s="47"/>
      <c r="K11" s="10"/>
    </row>
    <row r="12" spans="1:11" ht="48.95" customHeight="1" x14ac:dyDescent="0.25">
      <c r="A12" s="48"/>
      <c r="B12" s="47"/>
      <c r="C12" s="49"/>
      <c r="D12" s="46"/>
      <c r="E12" s="47"/>
      <c r="F12" s="49"/>
      <c r="G12" s="46"/>
      <c r="H12" s="47"/>
      <c r="I12" s="49"/>
      <c r="J12" s="47"/>
      <c r="K12" s="10"/>
    </row>
    <row r="13" spans="1:11" ht="48.95" customHeight="1" x14ac:dyDescent="0.25">
      <c r="A13" s="48"/>
      <c r="B13" s="47"/>
      <c r="C13" s="49"/>
      <c r="D13" s="46"/>
      <c r="E13" s="47"/>
      <c r="F13" s="49"/>
      <c r="G13" s="46"/>
      <c r="H13" s="47"/>
      <c r="I13" s="49"/>
      <c r="J13" s="47"/>
      <c r="K13" s="10"/>
    </row>
    <row r="14" spans="1:11" ht="48.95" customHeight="1" x14ac:dyDescent="0.25">
      <c r="A14" s="48"/>
      <c r="B14" s="47"/>
      <c r="C14" s="49"/>
      <c r="D14" s="46"/>
      <c r="E14" s="47"/>
      <c r="F14" s="49"/>
      <c r="G14" s="46"/>
      <c r="H14" s="47"/>
      <c r="I14" s="49"/>
      <c r="J14" s="47"/>
      <c r="K14" s="10"/>
    </row>
    <row r="15" spans="1:11" ht="48" customHeight="1" thickBot="1" x14ac:dyDescent="0.3">
      <c r="A15" s="72"/>
      <c r="B15" s="61"/>
      <c r="C15" s="66"/>
      <c r="D15" s="60"/>
      <c r="E15" s="61"/>
      <c r="F15" s="66"/>
      <c r="G15" s="60"/>
      <c r="H15" s="61"/>
      <c r="I15" s="66"/>
      <c r="J15" s="61"/>
      <c r="K15" s="11"/>
    </row>
    <row r="16" spans="1:11" ht="18.95" customHeight="1" x14ac:dyDescent="0.25">
      <c r="A16" s="7"/>
      <c r="B16" s="7"/>
      <c r="C16" s="7"/>
      <c r="D16" s="7"/>
      <c r="E16" s="7"/>
      <c r="F16" s="7"/>
      <c r="G16" s="7"/>
      <c r="H16" s="7"/>
      <c r="I16" s="7"/>
      <c r="J16" s="7"/>
      <c r="K16" s="8"/>
    </row>
    <row r="17" spans="1:11" ht="48.95" customHeight="1" x14ac:dyDescent="0.25">
      <c r="A17" s="57" t="s">
        <v>466</v>
      </c>
      <c r="B17" s="44"/>
      <c r="C17" s="44"/>
      <c r="D17" s="44"/>
      <c r="E17" s="44"/>
      <c r="F17" s="44"/>
      <c r="G17" s="44"/>
      <c r="H17" s="44"/>
      <c r="I17" s="44"/>
      <c r="J17" s="44"/>
      <c r="K17" s="44"/>
    </row>
    <row r="18" spans="1:11" ht="15.95" customHeight="1" thickBot="1" x14ac:dyDescent="0.3">
      <c r="A18" s="7"/>
      <c r="B18" s="7"/>
      <c r="C18" s="7"/>
      <c r="D18" s="7"/>
      <c r="E18" s="7"/>
      <c r="F18" s="7"/>
      <c r="G18" s="7"/>
      <c r="H18" s="7"/>
      <c r="I18" s="7"/>
      <c r="J18" s="7"/>
      <c r="K18" s="8"/>
    </row>
    <row r="19" spans="1:11" ht="48.95" customHeight="1" x14ac:dyDescent="0.25">
      <c r="A19" s="67" t="s">
        <v>22</v>
      </c>
      <c r="B19" s="56"/>
      <c r="C19" s="54" t="s">
        <v>462</v>
      </c>
      <c r="D19" s="55"/>
      <c r="E19" s="56"/>
      <c r="F19" s="54" t="s">
        <v>467</v>
      </c>
      <c r="G19" s="55"/>
      <c r="H19" s="56"/>
      <c r="I19" s="70" t="s">
        <v>464</v>
      </c>
      <c r="J19" s="71"/>
      <c r="K19" s="8"/>
    </row>
    <row r="20" spans="1:11" ht="48.95" customHeight="1" x14ac:dyDescent="0.25">
      <c r="A20" s="48"/>
      <c r="B20" s="47"/>
      <c r="C20" s="49"/>
      <c r="D20" s="46"/>
      <c r="E20" s="47"/>
      <c r="F20" s="49"/>
      <c r="G20" s="46"/>
      <c r="H20" s="47"/>
      <c r="I20" s="53"/>
      <c r="J20" s="52"/>
      <c r="K20" s="8"/>
    </row>
    <row r="21" spans="1:11" ht="48.95" customHeight="1" x14ac:dyDescent="0.25">
      <c r="A21" s="48"/>
      <c r="B21" s="47"/>
      <c r="C21" s="49"/>
      <c r="D21" s="46"/>
      <c r="E21" s="47"/>
      <c r="F21" s="49"/>
      <c r="G21" s="46"/>
      <c r="H21" s="47"/>
      <c r="I21" s="53"/>
      <c r="J21" s="52"/>
      <c r="K21" s="8"/>
    </row>
    <row r="22" spans="1:11" ht="48.95" customHeight="1" x14ac:dyDescent="0.25">
      <c r="A22" s="48"/>
      <c r="B22" s="47"/>
      <c r="C22" s="49"/>
      <c r="D22" s="46"/>
      <c r="E22" s="47"/>
      <c r="F22" s="49"/>
      <c r="G22" s="46"/>
      <c r="H22" s="47"/>
      <c r="I22" s="53"/>
      <c r="J22" s="52"/>
      <c r="K22" s="8"/>
    </row>
    <row r="23" spans="1:11" ht="48.95" customHeight="1" x14ac:dyDescent="0.25">
      <c r="A23" s="48"/>
      <c r="B23" s="47"/>
      <c r="C23" s="49"/>
      <c r="D23" s="46"/>
      <c r="E23" s="47"/>
      <c r="F23" s="49"/>
      <c r="G23" s="46"/>
      <c r="H23" s="47"/>
      <c r="I23" s="53"/>
      <c r="J23" s="52"/>
      <c r="K23" s="8"/>
    </row>
    <row r="24" spans="1:11" ht="48.95" customHeight="1" x14ac:dyDescent="0.25">
      <c r="A24" s="48"/>
      <c r="B24" s="47"/>
      <c r="C24" s="49"/>
      <c r="D24" s="46"/>
      <c r="E24" s="47"/>
      <c r="F24" s="49"/>
      <c r="G24" s="46"/>
      <c r="H24" s="47"/>
      <c r="I24" s="53"/>
      <c r="J24" s="52"/>
      <c r="K24" s="8"/>
    </row>
    <row r="25" spans="1:11" ht="48.95" customHeight="1" x14ac:dyDescent="0.25">
      <c r="A25" s="48"/>
      <c r="B25" s="47"/>
      <c r="C25" s="49"/>
      <c r="D25" s="46"/>
      <c r="E25" s="47"/>
      <c r="F25" s="49"/>
      <c r="G25" s="46"/>
      <c r="H25" s="47"/>
      <c r="I25" s="53"/>
      <c r="J25" s="52"/>
      <c r="K25" s="8"/>
    </row>
    <row r="26" spans="1:11" ht="48.95" customHeight="1" x14ac:dyDescent="0.25">
      <c r="A26" s="48"/>
      <c r="B26" s="47"/>
      <c r="C26" s="49"/>
      <c r="D26" s="46"/>
      <c r="E26" s="47"/>
      <c r="F26" s="49"/>
      <c r="G26" s="46"/>
      <c r="H26" s="47"/>
      <c r="I26" s="53"/>
      <c r="J26" s="52"/>
      <c r="K26" s="8"/>
    </row>
    <row r="27" spans="1:11" ht="48.95" customHeight="1" x14ac:dyDescent="0.25">
      <c r="A27" s="48"/>
      <c r="B27" s="47"/>
      <c r="C27" s="49"/>
      <c r="D27" s="46"/>
      <c r="E27" s="47"/>
      <c r="F27" s="49"/>
      <c r="G27" s="46"/>
      <c r="H27" s="47"/>
      <c r="I27" s="53"/>
      <c r="J27" s="52"/>
      <c r="K27" s="8"/>
    </row>
    <row r="28" spans="1:11" ht="48.95" customHeight="1" x14ac:dyDescent="0.25">
      <c r="A28" s="48"/>
      <c r="B28" s="47"/>
      <c r="C28" s="49"/>
      <c r="D28" s="46"/>
      <c r="E28" s="47"/>
      <c r="F28" s="49"/>
      <c r="G28" s="46"/>
      <c r="H28" s="47"/>
      <c r="I28" s="53"/>
      <c r="J28" s="52"/>
      <c r="K28" s="8"/>
    </row>
    <row r="29" spans="1:11" ht="48.95" customHeight="1" x14ac:dyDescent="0.25">
      <c r="A29" s="48"/>
      <c r="B29" s="47"/>
      <c r="C29" s="49"/>
      <c r="D29" s="46"/>
      <c r="E29" s="47"/>
      <c r="F29" s="49"/>
      <c r="G29" s="46"/>
      <c r="H29" s="47"/>
      <c r="I29" s="53"/>
      <c r="J29" s="52"/>
      <c r="K29" s="8"/>
    </row>
    <row r="31" spans="1:11" ht="33" customHeight="1" x14ac:dyDescent="0.25">
      <c r="A31" s="58"/>
      <c r="B31" s="44"/>
      <c r="C31" s="44"/>
      <c r="D31" s="44"/>
      <c r="E31" s="44"/>
      <c r="F31" s="44"/>
      <c r="G31" s="44"/>
      <c r="H31" s="44"/>
      <c r="I31" s="44"/>
      <c r="J31" s="44"/>
    </row>
    <row r="33" spans="1:10" ht="15.95" customHeight="1" x14ac:dyDescent="0.25">
      <c r="A33" s="69" t="s">
        <v>468</v>
      </c>
      <c r="B33" s="44"/>
      <c r="C33" s="44"/>
      <c r="D33" s="44"/>
      <c r="E33" s="44"/>
      <c r="F33" s="44"/>
      <c r="G33" s="44"/>
      <c r="H33" s="44"/>
      <c r="I33" s="44"/>
      <c r="J33" s="44"/>
    </row>
    <row r="34" spans="1:10" ht="15.95" customHeight="1" thickBot="1" x14ac:dyDescent="0.3"/>
    <row r="35" spans="1:10" ht="15.95" customHeight="1" x14ac:dyDescent="0.25">
      <c r="A35" s="5" t="s">
        <v>21</v>
      </c>
      <c r="B35" s="73" t="s">
        <v>469</v>
      </c>
      <c r="C35" s="55"/>
      <c r="D35" s="55"/>
      <c r="E35" s="55"/>
      <c r="F35" s="55"/>
      <c r="G35" s="56"/>
      <c r="H35" s="74" t="s">
        <v>470</v>
      </c>
      <c r="I35" s="55"/>
      <c r="J35" s="71"/>
    </row>
    <row r="36" spans="1:10" ht="48" customHeight="1" x14ac:dyDescent="0.25">
      <c r="A36" s="12" t="s">
        <v>471</v>
      </c>
      <c r="B36" s="50" t="s">
        <v>472</v>
      </c>
      <c r="C36" s="46"/>
      <c r="D36" s="46"/>
      <c r="E36" s="46"/>
      <c r="F36" s="46"/>
      <c r="G36" s="47"/>
      <c r="H36" s="51"/>
      <c r="I36" s="46"/>
      <c r="J36" s="52"/>
    </row>
    <row r="37" spans="1:10" ht="48" customHeight="1" x14ac:dyDescent="0.25">
      <c r="A37" s="12" t="s">
        <v>473</v>
      </c>
      <c r="B37" s="50" t="s">
        <v>474</v>
      </c>
      <c r="C37" s="46"/>
      <c r="D37" s="46"/>
      <c r="E37" s="46"/>
      <c r="F37" s="46"/>
      <c r="G37" s="47"/>
      <c r="H37" s="51" t="s">
        <v>491</v>
      </c>
      <c r="I37" s="46"/>
      <c r="J37" s="52"/>
    </row>
    <row r="38" spans="1:10" ht="48" customHeight="1" x14ac:dyDescent="0.25">
      <c r="A38" s="12" t="s">
        <v>475</v>
      </c>
      <c r="B38" s="50" t="s">
        <v>476</v>
      </c>
      <c r="C38" s="46"/>
      <c r="D38" s="46"/>
      <c r="E38" s="46"/>
      <c r="F38" s="46"/>
      <c r="G38" s="47"/>
      <c r="H38" s="51"/>
      <c r="I38" s="46"/>
      <c r="J38" s="52"/>
    </row>
    <row r="39" spans="1:10" ht="48" customHeight="1" x14ac:dyDescent="0.25">
      <c r="A39" s="13"/>
      <c r="B39" s="45"/>
      <c r="C39" s="46"/>
      <c r="D39" s="46"/>
      <c r="E39" s="46"/>
      <c r="F39" s="46"/>
      <c r="G39" s="47"/>
      <c r="H39" s="51"/>
      <c r="I39" s="46"/>
      <c r="J39" s="52"/>
    </row>
    <row r="40" spans="1:10" ht="48" customHeight="1" x14ac:dyDescent="0.25">
      <c r="A40" s="13"/>
      <c r="B40" s="45"/>
      <c r="C40" s="46"/>
      <c r="D40" s="46"/>
      <c r="E40" s="46"/>
      <c r="F40" s="46"/>
      <c r="G40" s="47"/>
      <c r="H40" s="51"/>
      <c r="I40" s="46"/>
      <c r="J40" s="52"/>
    </row>
    <row r="41" spans="1:10" ht="48" customHeight="1" x14ac:dyDescent="0.25">
      <c r="A41" s="13"/>
      <c r="B41" s="45"/>
      <c r="C41" s="46"/>
      <c r="D41" s="46"/>
      <c r="E41" s="46"/>
      <c r="F41" s="46"/>
      <c r="G41" s="47"/>
      <c r="H41" s="51"/>
      <c r="I41" s="46"/>
      <c r="J41" s="52"/>
    </row>
    <row r="42" spans="1:10" ht="48" customHeight="1" x14ac:dyDescent="0.25">
      <c r="A42" s="13"/>
      <c r="B42" s="45"/>
      <c r="C42" s="46"/>
      <c r="D42" s="46"/>
      <c r="E42" s="46"/>
      <c r="F42" s="46"/>
      <c r="G42" s="47"/>
      <c r="H42" s="51"/>
      <c r="I42" s="46"/>
      <c r="J42" s="52"/>
    </row>
    <row r="43" spans="1:10" ht="48" customHeight="1" x14ac:dyDescent="0.25">
      <c r="A43" s="13"/>
      <c r="B43" s="45"/>
      <c r="C43" s="46"/>
      <c r="D43" s="46"/>
      <c r="E43" s="46"/>
      <c r="F43" s="46"/>
      <c r="G43" s="47"/>
      <c r="H43" s="51"/>
      <c r="I43" s="46"/>
      <c r="J43" s="52"/>
    </row>
    <row r="44" spans="1:10" ht="48" customHeight="1" x14ac:dyDescent="0.25">
      <c r="A44" s="13"/>
      <c r="B44" s="45"/>
      <c r="C44" s="46"/>
      <c r="D44" s="46"/>
      <c r="E44" s="46"/>
      <c r="F44" s="46"/>
      <c r="G44" s="47"/>
      <c r="H44" s="51"/>
      <c r="I44" s="46"/>
      <c r="J44" s="52"/>
    </row>
    <row r="45" spans="1:10" ht="48" customHeight="1" x14ac:dyDescent="0.25">
      <c r="A45" s="13"/>
      <c r="B45" s="45"/>
      <c r="C45" s="46"/>
      <c r="D45" s="46"/>
      <c r="E45" s="46"/>
      <c r="F45" s="46"/>
      <c r="G45" s="47"/>
      <c r="H45" s="51"/>
      <c r="I45" s="46"/>
      <c r="J45" s="52"/>
    </row>
    <row r="46" spans="1:10" ht="48.95" customHeight="1" thickBot="1" x14ac:dyDescent="0.3">
      <c r="A46" s="14"/>
      <c r="B46" s="59"/>
      <c r="C46" s="60"/>
      <c r="D46" s="60"/>
      <c r="E46" s="60"/>
      <c r="F46" s="60"/>
      <c r="G46" s="61"/>
      <c r="H46" s="62"/>
      <c r="I46" s="63"/>
      <c r="J46" s="64"/>
    </row>
    <row r="48" spans="1:10" ht="102" customHeight="1" x14ac:dyDescent="0.25">
      <c r="A48" s="58" t="s">
        <v>477</v>
      </c>
      <c r="B48" s="44"/>
      <c r="C48" s="44"/>
      <c r="D48" s="44"/>
      <c r="E48" s="44"/>
      <c r="F48" s="44"/>
      <c r="G48" s="44"/>
      <c r="H48" s="44"/>
      <c r="I48" s="44"/>
      <c r="J48" s="44"/>
    </row>
    <row r="51" spans="1:10" x14ac:dyDescent="0.25">
      <c r="A51" s="65" t="s">
        <v>478</v>
      </c>
      <c r="B51" s="44"/>
      <c r="C51" s="44"/>
      <c r="D51" s="44"/>
      <c r="E51" s="68" t="s">
        <v>492</v>
      </c>
      <c r="F51" s="44"/>
      <c r="G51" s="44"/>
      <c r="H51" s="44"/>
      <c r="I51" s="44"/>
      <c r="J51" s="44"/>
    </row>
    <row r="53" spans="1:10" x14ac:dyDescent="0.25">
      <c r="A53" s="65" t="s">
        <v>479</v>
      </c>
      <c r="B53" s="44"/>
      <c r="C53" s="44"/>
      <c r="D53" s="44"/>
      <c r="E53" s="68" t="s">
        <v>490</v>
      </c>
      <c r="F53" s="44"/>
      <c r="G53" s="44"/>
      <c r="H53" s="44"/>
      <c r="I53" s="44"/>
      <c r="J53" s="44"/>
    </row>
    <row r="100" spans="1:1" ht="15.75" x14ac:dyDescent="0.25">
      <c r="A100" t="s">
        <v>480</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2025-07-29T07:54:01Z</cp:lastPrinted>
  <dcterms:created xsi:type="dcterms:W3CDTF">2023-04-04T12:16:45Z</dcterms:created>
  <dcterms:modified xsi:type="dcterms:W3CDTF">2025-10-22T10:13:56Z</dcterms:modified>
</cp:coreProperties>
</file>