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2848Elektrofiziologinės priemonės (priemonės radijo dažnio abliacijai)\Sutartys viešinimui\Johnson\"/>
    </mc:Choice>
  </mc:AlternateContent>
  <xr:revisionPtr revIDLastSave="0" documentId="13_ncr:1_{B41F74C6-AE7C-4517-8E83-A8EFD423D33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F40" i="1" l="1"/>
  <c r="G43" i="1" s="1"/>
  <c r="G44" i="1"/>
  <c r="F54" i="1"/>
  <c r="G57" i="1" s="1"/>
  <c r="G58" i="1"/>
  <c r="G149" i="1"/>
  <c r="F145" i="1"/>
  <c r="F148" i="1" s="1"/>
  <c r="F149" i="1" s="1"/>
  <c r="F150" i="1" s="1"/>
  <c r="G135" i="1"/>
  <c r="F131" i="1"/>
  <c r="G134" i="1" s="1"/>
  <c r="G121" i="1"/>
  <c r="F108" i="1"/>
  <c r="G120" i="1" s="1"/>
  <c r="G98" i="1"/>
  <c r="F93" i="1"/>
  <c r="G97" i="1" s="1"/>
  <c r="G83" i="1"/>
  <c r="F70" i="1"/>
  <c r="F82" i="1" s="1"/>
  <c r="F83" i="1" s="1"/>
  <c r="F84" i="1" s="1"/>
  <c r="G21" i="1"/>
  <c r="F57" i="1" l="1"/>
  <c r="F58" i="1" s="1"/>
  <c r="F59" i="1" s="1"/>
  <c r="F43" i="1"/>
  <c r="F44" i="1" s="1"/>
  <c r="F45" i="1" s="1"/>
  <c r="G148" i="1"/>
  <c r="G82" i="1"/>
  <c r="F120" i="1"/>
  <c r="F121" i="1" s="1"/>
  <c r="F122" i="1" s="1"/>
  <c r="F97" i="1"/>
  <c r="F98" i="1" s="1"/>
  <c r="F99" i="1" s="1"/>
  <c r="F134" i="1"/>
  <c r="F135" i="1" s="1"/>
  <c r="F136" i="1" s="1"/>
</calcChain>
</file>

<file path=xl/sharedStrings.xml><?xml version="1.0" encoding="utf-8"?>
<sst xmlns="http://schemas.openxmlformats.org/spreadsheetml/2006/main" count="338" uniqueCount="197">
  <si>
    <t>PIRKIMO SĄLYGŲ PRIEDAS "PASIŪLYMO FORMA"</t>
  </si>
  <si>
    <t>ELEKTROFIZIOLOGINĖS PRIEMONĖS (PRIEMONĖS RADIJO DAŽNIO ABLIACIJAI)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</si>
  <si>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</si>
  <si>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</si>
  <si>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</si>
  <si>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</si>
  <si>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</si>
  <si>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</si>
  <si>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</si>
  <si>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</si>
  <si>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</si>
  <si>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</si>
  <si>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</si>
  <si>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</si>
  <si>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</si>
  <si>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</si>
  <si>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</si>
  <si>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</si>
  <si>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</si>
  <si>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</si>
  <si>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</si>
  <si>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</si>
  <si>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</si>
  <si>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</si>
  <si>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</si>
  <si>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</si>
  <si>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</si>
  <si>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</si>
  <si>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</si>
  <si>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</si>
  <si>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</si>
  <si>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</si>
  <si>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</si>
  <si>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</si>
  <si>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</si>
  <si>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</si>
  <si>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Vnt.</t>
  </si>
  <si>
    <t>Būtinas prietaisų žymėjimas CE ženklu (sutarties vykdymo metu pristatomos prekes turi būti pažymėtos CE ženklu).</t>
  </si>
  <si>
    <t>Suma be PVM</t>
  </si>
  <si>
    <t>Taikomas PVM dydis (%)</t>
  </si>
  <si>
    <t>PVM suma</t>
  </si>
  <si>
    <t>Suma su PVM</t>
  </si>
  <si>
    <t>KABELIS, SKIRTAS PRIJUNGTI ELEKTRODĄ PRIE BIOSENSE WEBSTER RADIODAŽNINĖS ENERGIJOS GENERATORIAUS „SMART ABLATE“</t>
  </si>
  <si>
    <t>Kabelis, skirtas prijungti elektrodą prie Biosense Webster radiodažninės energijos generatoriaus „Smart Ablate“</t>
  </si>
  <si>
    <t>Skirtas prijungti elektrodą prie Biosense Webster radiodažninės energijos generatoriaus „Smart Ablate“</t>
  </si>
  <si>
    <t>7. DALIS</t>
  </si>
  <si>
    <t>4 MM ELEKTRODAI RADIODAŽNINEI ABLIACIJAI IR KABELIAI PRIJUNGIMUI</t>
  </si>
  <si>
    <t>7.</t>
  </si>
  <si>
    <t>4 mm elektrodai radiodažninei abliacijai ir kabeliai prijungimui</t>
  </si>
  <si>
    <t>7.1.</t>
  </si>
  <si>
    <t xml:space="preserve">4 mm elektrodai radiodažninei abliacijai </t>
  </si>
  <si>
    <t>7.1.1.</t>
  </si>
  <si>
    <t>Diametras 6-7F, ilgis 90-125 cm, distalinis elektrodas 4 mm, tarpai tarp elektrodų 2-5-2mm,  elektrodai ypač gerai perduoda sukamąjį judesį (torque control), pakankamo stangrumo. Elektrodo linkis valdomas proksimalinėje rankenėlėje stumdomu žiedu, kurio valdymas nepasikeičia pasukus elektrodą. Linkios dalies ilgis 6 - 7 cm, linkis yra tolygus,  distalinė dalis išlinksta apskritimo forma. Temperatūros sensorius - termopora. Elektrodo proksimalinė dalis iki linkio - padidinto stangrumo, kurį suteikia viduje esantis pintos plieninės vielos arba lygiavertis karkasas. Turi būti galimybė pasirinkti iš mažiausiai 5 skirtingų dydžių linkių nuo mažos iki labai didelės.</t>
  </si>
  <si>
    <t>7.1.2.</t>
  </si>
  <si>
    <t>8. DALIS</t>
  </si>
  <si>
    <t>8.</t>
  </si>
  <si>
    <t>8.1.</t>
  </si>
  <si>
    <t>8.1.1.</t>
  </si>
  <si>
    <t>8.1.2.</t>
  </si>
  <si>
    <t>13. DALIS</t>
  </si>
  <si>
    <t>DRĖKINAMAS 4 MM ABLIACINIS ELEKTRODAS SU JĖGOS JUTIKLIU, SUDERINAMAS SU CARTO TRIMATĖS NAVIGACIJOS SISTEMA</t>
  </si>
  <si>
    <t>13.</t>
  </si>
  <si>
    <t>Drėkinamas 4 mm abliacinis elektrodas su jėgos jutikliu, suderinamas su CARTO trimatės navigacijos sistema</t>
  </si>
  <si>
    <t>13.1.</t>
  </si>
  <si>
    <t>13.1.1.</t>
  </si>
  <si>
    <t>Diametras 8 F</t>
  </si>
  <si>
    <t>13.1.2.</t>
  </si>
  <si>
    <t>Dvikryptis</t>
  </si>
  <si>
    <t>13.1.3.</t>
  </si>
  <si>
    <t>Ilgis 115 cm</t>
  </si>
  <si>
    <t>13.1.4.</t>
  </si>
  <si>
    <t>Elektrodo galiukas 3.5 mm, tarpai tarp elektrodų 2-5-2 mm</t>
  </si>
  <si>
    <t>13.1.5.</t>
  </si>
  <si>
    <t>Aušinamas skysčiu</t>
  </si>
  <si>
    <t>13.1.6.</t>
  </si>
  <si>
    <t>Elektrodai gerai perduoda sukamąjį judesį</t>
  </si>
  <si>
    <t>13.1.7.</t>
  </si>
  <si>
    <t>Elektrodo linkis valdomas proksimalinėje rankenėlėje esančia rankenėle, kurio valdymas nepasikeičia pasukus elektrodą</t>
  </si>
  <si>
    <t>13.1.8.</t>
  </si>
  <si>
    <t>Galimi linkiai UNI (B, C, D, F, J); BI (D-D; D-F; F-F; F-J; J-J)</t>
  </si>
  <si>
    <t>13.1.9.</t>
  </si>
  <si>
    <t>Jėgos jutiklis</t>
  </si>
  <si>
    <t>13.1.10.</t>
  </si>
  <si>
    <t xml:space="preserve"> Suderinamas su CARTO sistema</t>
  </si>
  <si>
    <t>13.1.11.</t>
  </si>
  <si>
    <t>14. DALIS</t>
  </si>
  <si>
    <t>10 POLIS DIAGNOSTINIS KATETERIS, SUDERINAMAS SU CARTO TRIMATĖS NAVIGACIJOS SISTEMA</t>
  </si>
  <si>
    <t>14.</t>
  </si>
  <si>
    <t>10 polis diagnostinis kateteris, suderinamas su CARTO trimatės navigacijos sistema</t>
  </si>
  <si>
    <t>14.1.</t>
  </si>
  <si>
    <t>14.1.1.</t>
  </si>
  <si>
    <t>10 polis</t>
  </si>
  <si>
    <t>14.1.2.</t>
  </si>
  <si>
    <t>Suderinamas su CARTO trimatės navigacijos sistema</t>
  </si>
  <si>
    <t>14.1.3.</t>
  </si>
  <si>
    <t>15. DALIS</t>
  </si>
  <si>
    <t>DIDELĖS RAIŠKOS DAUGIAELEKTRODINIS KONTAKTINIS KARTOGRAFINIS KATETERIS, SUDERINAMAS SU CARTO TRIMATĖS NAVIGACIJOS SISTEMA</t>
  </si>
  <si>
    <t>15.</t>
  </si>
  <si>
    <t>Didelės raiškos daugiaelektrodinis kontaktinis kartografinis kateteris, suderinamas su CARTO trimatės navigacijos sistema</t>
  </si>
  <si>
    <t>15.1.</t>
  </si>
  <si>
    <t>15.1.1.</t>
  </si>
  <si>
    <t>8 minkštos ir lanksčios atšakos</t>
  </si>
  <si>
    <t>15.1.2.</t>
  </si>
  <si>
    <t>Kiekviena atšaka turi keturis1 mm platinos elektrodus, skirtus stimuliavimui ir įrašymui</t>
  </si>
  <si>
    <t>15.1.3.</t>
  </si>
  <si>
    <t>Dviejose atšakose yra žymekliai, nustatantys kateterio kryptį</t>
  </si>
  <si>
    <t>15.1.4.</t>
  </si>
  <si>
    <t>Diametras 8 Fr</t>
  </si>
  <si>
    <t>15.1.5.</t>
  </si>
  <si>
    <t>Kryptys D ir F</t>
  </si>
  <si>
    <t>15.1.6.</t>
  </si>
  <si>
    <t>48 elektrodai</t>
  </si>
  <si>
    <t>15.1.7.</t>
  </si>
  <si>
    <t>Tarpai tarp elektrodų 2-2-2 mm, 2-5-2 mm, 3-3-3 mm</t>
  </si>
  <si>
    <t>15.1.8.</t>
  </si>
  <si>
    <t>15.1.9.</t>
  </si>
  <si>
    <t>15.1.10.</t>
  </si>
  <si>
    <t>Prijungimas prie CARTO elektroanatominės sistemos</t>
  </si>
  <si>
    <t>15.1.11.</t>
  </si>
  <si>
    <t>16. DALIS</t>
  </si>
  <si>
    <t>IŠORINIŲ ELEKTRODŲ KOMPLEKTAS CARTO TRIMATEI ELEKTROANATOMINEI NAVIGACIJOS SISTEMAI</t>
  </si>
  <si>
    <t>16.</t>
  </si>
  <si>
    <t>Išorinių elektrodų komplektas CARTO trimatei elektroanatominei navigacijos sistemai</t>
  </si>
  <si>
    <t>16.1.</t>
  </si>
  <si>
    <t>16.1.1.</t>
  </si>
  <si>
    <t>Šešių klijuojamų referentinių elektrodų komplektas CARTO 3 sistemai</t>
  </si>
  <si>
    <t>16.1.2.</t>
  </si>
  <si>
    <t>17. DALIS</t>
  </si>
  <si>
    <t>KABELIAI, NAUDOJAMI ATLIEKANT RADIODAŽNINĘ ABLIACIJĄ SU CARTO TRIMATE SISTEMA</t>
  </si>
  <si>
    <t>17.</t>
  </si>
  <si>
    <t>Kabeliai, naudojami atliekant radiodažninę abliaciją su CARTO trimate sistema</t>
  </si>
  <si>
    <t>17.1.</t>
  </si>
  <si>
    <t>17.1.1.</t>
  </si>
  <si>
    <t>Turi būti pasiūlyti mažiausiai 5 vnt. skirtingų kabelių, reikalingų naudojant CARTO trimatę sistemą</t>
  </si>
  <si>
    <t>17.1.2.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</si>
  <si>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</si>
  <si>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</si>
  <si>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</si>
  <si>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</si>
  <si>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</si>
  <si>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</si>
  <si>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</si>
  <si>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</si>
  <si>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</si>
  <si>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</si>
  <si>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</si>
  <si>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</si>
  <si>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</si>
  <si>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</si>
  <si>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</si>
  <si>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</si>
  <si>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</si>
  <si>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</si>
  <si>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</si>
  <si>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</si>
  <si>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</si>
  <si>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</si>
  <si>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2848 2025-06-17 15:36:34</t>
  </si>
  <si>
    <t>Jurgita Bakanienė</t>
  </si>
  <si>
    <t>37068745000, jkielait@its.jnj.com</t>
  </si>
  <si>
    <t>Vilnius</t>
  </si>
  <si>
    <t>Diametras 7F, ilgis 125 cm, distalinis elektrodas 4 mm, tarpai tarp elektrodų 2-5-2 mm. Linkios dalies ilgis 6 - 7 cm, linkis yra tolygus,  distalinė dalis išlinksta apskritimo forma. Temperatūros sensorius - termopora. Elektrodo proksimalinė dalis iki linkio - padidinto stangrumo, kurį suteikia viduje esantis pintos plieninės vielos karkasas.5 skirtingų dydžių linkių nuo mažos iki labai didelės.</t>
  </si>
  <si>
    <t>CELSIUS™ 4 mm Braided Tip Catheter, CELSIUS™ 4 mm Catheter Thermocouple katalogas psl. 32-33</t>
  </si>
  <si>
    <t>Johnson and Johnson, Biosense Webster, Cable D130302</t>
  </si>
  <si>
    <t>Katalogas, psl. 32</t>
  </si>
  <si>
    <t>Johnson and Johnson, Biosense Webster, THERMOCOOL SMARTTOUCH™ SF Uni-Directional Catheter  D134701, D134702, D134703 ir Bi-Directional Catheter D134801, D134802, D134803, D134804, D134805</t>
  </si>
  <si>
    <t>8F</t>
  </si>
  <si>
    <t>3.5 mm, tarpai 1-6-2 mm</t>
  </si>
  <si>
    <t>Jėgos juttikslis</t>
  </si>
  <si>
    <t>Suderinama su Carto sistema</t>
  </si>
  <si>
    <t>Katalogas THERMOCOOL SMARTTOUCH™ SF Uni-Directional Catheter ir Bi-Directional Catheter, psl. 21</t>
  </si>
  <si>
    <t>Johnson and Johnson, Biosense Webster,  WEBSTER™ CS Uni-Directional Catheter, D135303, D135304</t>
  </si>
  <si>
    <t xml:space="preserve">WEBSTER™ CS Uni-Directional Catheter, Katalogas 42 psl. </t>
  </si>
  <si>
    <t>Suderinamas su Carto 3 sistema</t>
  </si>
  <si>
    <t>Elektrodas skirtas sudaryti detalų trimatį elektroanatominį žemėlapį</t>
  </si>
  <si>
    <t>Katalogas OCTARAY™ Mapping Catheter, 39 psl.</t>
  </si>
  <si>
    <t>Johnson and Johnson, Biosense Webster, OctaRay D160901, D160902, D160903, D160904, D160905, D160906, D128208, D128211</t>
  </si>
  <si>
    <t>Pasiūlyta</t>
  </si>
  <si>
    <t>Johnson and Johnson, Biosense Webster, CARTO™ 3 System External Reference Patch kodas CREFP6</t>
  </si>
  <si>
    <t>CARTO™ 3 System External Reference Patch, Katalogas psl. 85</t>
  </si>
  <si>
    <t>Cables. Katalogas, psl. 87</t>
  </si>
  <si>
    <t>UAB Johnson &amp; Johnson</t>
  </si>
  <si>
    <t>Konstitucijos pr. 21C, LT-08130 Vilnius</t>
  </si>
  <si>
    <t xml:space="preserve"> LT117784515</t>
  </si>
  <si>
    <t>A.s. LT09 2140 0300 0398 3081
AB Luminor bankas, b. k. 21400</t>
  </si>
  <si>
    <t>Viešųjų pirkimų specialistė Sandra Čaikė</t>
  </si>
  <si>
    <t>Jurgita Bakanienė, 37068745000, jkielait@its.jnj.com</t>
  </si>
  <si>
    <t>Kęstutis Česevičius, Regimantas Andreika, Andrew Michael Zwolinski</t>
  </si>
  <si>
    <t>Ne</t>
  </si>
  <si>
    <t>Taip</t>
  </si>
  <si>
    <t>POA Sandrai</t>
  </si>
  <si>
    <t>Viešųjų pirkimų specialistė</t>
  </si>
  <si>
    <t>Sandra Čaikė</t>
  </si>
  <si>
    <t>Yra žymėjimas CE ženklu</t>
  </si>
  <si>
    <t>CE, sertifikatai</t>
  </si>
  <si>
    <t>Johnson and Johnson, Biosense Webster, CELSIUS™ 4 mm Braided Tip Catheter, 34D37R, 34D57R CELSIUS™ 4 mm Catheter Thermocouple, 36N07R, 36N17R, 36N27R, 36N37R, 36N47R, 36N57R</t>
  </si>
  <si>
    <t>Johnson and Johnson, Biosense Webster, cables CB3412CT, CY1212CT, D128709, CR3434CT, D134401, D129704, CB3410CT, 39F41R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</si>
</sst>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0" fontId="3" fillId="5" borderId="1" xfId="0" applyFont="1" applyFill="1" applyBorder="1" applyProtection="1">
      <protection locked="0"/>
    </xf>
    <xf numFmtId="0" fontId="2"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14" fontId="4" fillId="5" borderId="1" xfId="0" applyNumberFormat="1" applyFont="1" applyFill="1" applyBorder="1" applyProtection="1">
      <protection locked="0"/>
    </xf>
    <xf numFmtId="0" fontId="1" fillId="0" borderId="23" xfId="0" applyFont="1" applyBorder="1" applyAlignment="1">
      <alignment wrapText="1"/>
    </xf>
    <xf numFmtId="0" fontId="4" fillId="0" borderId="23" xfId="0" applyFont="1" applyBorder="1" applyAlignment="1">
      <alignment wrapText="1"/>
    </xf>
    <xf numFmtId="0" fontId="4"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0" xfId="0" applyFont="1" applyFill="1" applyAlignment="1">
      <alignment wrapText="1"/>
    </xf>
    <xf numFmtId="0" fontId="0" fillId="0" borderId="0" xfId="0"/>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4"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0" fillId="0" borderId="20" xfId="0" applyBorder="1"/>
    <xf numFmtId="0" fontId="4" fillId="3"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0" fillId="0" borderId="13" xfId="0" applyBorder="1"/>
    <xf numFmtId="0" fontId="0" fillId="0" borderId="12" xfId="0" applyBorder="1"/>
    <xf numFmtId="0" fontId="4" fillId="2" borderId="14" xfId="0" applyFont="1" applyFill="1" applyBorder="1" applyAlignment="1">
      <alignment horizontal="center" vertical="center" wrapText="1"/>
    </xf>
    <xf numFmtId="0" fontId="4" fillId="3" borderId="10" xfId="0" applyFont="1" applyFill="1" applyBorder="1" applyAlignment="1" applyProtection="1">
      <alignment horizontal="center" vertical="center" wrapText="1"/>
      <protection locked="0"/>
    </xf>
    <xf numFmtId="0" fontId="0" fillId="0" borderId="19" xfId="0" applyBorder="1"/>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1" fillId="5" borderId="17"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5" fillId="2" borderId="0" xfId="0" applyFont="1" applyFill="1" applyAlignment="1">
      <alignment horizontal="left" wrapText="1"/>
    </xf>
    <xf numFmtId="0" fontId="4" fillId="2" borderId="5"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left"/>
    </xf>
    <xf numFmtId="0" fontId="1" fillId="5" borderId="1"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50"/>
  <sheetViews>
    <sheetView tabSelected="1" topLeftCell="A146" workbookViewId="0">
      <selection activeCell="C169" sqref="C169"/>
    </sheetView>
  </sheetViews>
  <sheetFormatPr defaultColWidth="10.875" defaultRowHeight="15" x14ac:dyDescent="0.25"/>
  <cols>
    <col min="1" max="1" width="9.125" style="1" customWidth="1"/>
    <col min="2" max="2" width="51.5" style="1" customWidth="1"/>
    <col min="3" max="3" width="16.5" style="1" customWidth="1"/>
    <col min="4" max="4" width="13.875" style="1" customWidth="1"/>
    <col min="5" max="5" width="12" style="1" customWidth="1"/>
    <col min="6" max="6" width="12.625" style="1" customWidth="1"/>
    <col min="7" max="7" width="20.5" style="1" customWidth="1"/>
    <col min="8" max="8" width="33.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5">
        <v>45877</v>
      </c>
    </row>
    <row r="9" spans="1:6" x14ac:dyDescent="0.25">
      <c r="A9" s="4" t="s">
        <v>5</v>
      </c>
      <c r="B9" s="14">
        <v>1</v>
      </c>
    </row>
    <row r="10" spans="1:6" x14ac:dyDescent="0.25">
      <c r="A10" s="4" t="s">
        <v>6</v>
      </c>
      <c r="B10" s="30" t="s">
        <v>160</v>
      </c>
    </row>
    <row r="12" spans="1:6" ht="15.75" x14ac:dyDescent="0.25">
      <c r="A12" s="46" t="s">
        <v>7</v>
      </c>
      <c r="B12" s="47"/>
      <c r="C12" s="39" t="s">
        <v>181</v>
      </c>
      <c r="D12" s="40"/>
      <c r="E12" s="40"/>
      <c r="F12" s="41"/>
    </row>
    <row r="13" spans="1:6" ht="15.95" customHeight="1" x14ac:dyDescent="0.25">
      <c r="A13" s="53" t="s">
        <v>8</v>
      </c>
      <c r="B13" s="44"/>
      <c r="C13" s="42">
        <v>111778459</v>
      </c>
      <c r="D13" s="40"/>
      <c r="E13" s="40"/>
      <c r="F13" s="41"/>
    </row>
    <row r="14" spans="1:6" ht="15.95" customHeight="1" x14ac:dyDescent="0.25">
      <c r="A14" s="53" t="s">
        <v>9</v>
      </c>
      <c r="B14" s="44"/>
      <c r="C14" s="39" t="s">
        <v>182</v>
      </c>
      <c r="D14" s="40"/>
      <c r="E14" s="40"/>
      <c r="F14" s="41"/>
    </row>
    <row r="15" spans="1:6" ht="15.95" customHeight="1" x14ac:dyDescent="0.25">
      <c r="A15" s="46" t="s">
        <v>10</v>
      </c>
      <c r="B15" s="47"/>
      <c r="C15" s="39" t="s">
        <v>183</v>
      </c>
      <c r="D15" s="40"/>
      <c r="E15" s="40"/>
      <c r="F15" s="41"/>
    </row>
    <row r="16" spans="1:6" ht="63" customHeight="1" x14ac:dyDescent="0.25">
      <c r="A16" s="43" t="s">
        <v>11</v>
      </c>
      <c r="B16" s="44"/>
      <c r="C16" s="39" t="s">
        <v>184</v>
      </c>
      <c r="D16" s="40"/>
      <c r="E16" s="40"/>
      <c r="F16" s="41"/>
    </row>
    <row r="17" spans="1:7" ht="15.95" customHeight="1" x14ac:dyDescent="0.25">
      <c r="A17" s="46" t="s">
        <v>12</v>
      </c>
      <c r="B17" s="47"/>
      <c r="C17" s="39" t="s">
        <v>158</v>
      </c>
      <c r="D17" s="40"/>
      <c r="E17" s="40"/>
      <c r="F17" s="41"/>
    </row>
    <row r="18" spans="1:7" ht="15.95" customHeight="1" x14ac:dyDescent="0.25">
      <c r="A18" s="46" t="s">
        <v>13</v>
      </c>
      <c r="B18" s="47"/>
      <c r="C18" s="39" t="s">
        <v>159</v>
      </c>
      <c r="D18" s="40"/>
      <c r="E18" s="40"/>
      <c r="F18" s="41"/>
    </row>
    <row r="19" spans="1:7" ht="48" customHeight="1" x14ac:dyDescent="0.25">
      <c r="A19" s="46" t="s">
        <v>14</v>
      </c>
      <c r="B19" s="47"/>
      <c r="C19" s="39" t="s">
        <v>185</v>
      </c>
      <c r="D19" s="40"/>
      <c r="E19" s="40"/>
      <c r="F19" s="41"/>
    </row>
    <row r="20" spans="1:7" ht="54.95" customHeight="1" x14ac:dyDescent="0.25">
      <c r="A20" s="46" t="s">
        <v>15</v>
      </c>
      <c r="B20" s="47"/>
      <c r="C20" s="39" t="s">
        <v>186</v>
      </c>
      <c r="D20" s="40"/>
      <c r="E20" s="40"/>
      <c r="F20" s="41"/>
    </row>
    <row r="21" spans="1:7" ht="71.099999999999994" customHeight="1" x14ac:dyDescent="0.25">
      <c r="A21" s="50" t="s">
        <v>16</v>
      </c>
      <c r="B21" s="51"/>
      <c r="C21" s="54" t="s">
        <v>187</v>
      </c>
      <c r="D21" s="55"/>
      <c r="E21" s="55"/>
      <c r="F21" s="55"/>
      <c r="G21" s="15" t="str">
        <f>IF((SUMPRODUCT(--(C21=""))&gt;0), "Privaloma užpildyti, kai taikomi pašalinimo pagrindai", "")</f>
        <v/>
      </c>
    </row>
    <row r="22" spans="1:7" ht="18" customHeight="1" x14ac:dyDescent="0.25">
      <c r="A22" s="5"/>
      <c r="B22" s="5"/>
      <c r="C22" s="6"/>
      <c r="D22" s="6"/>
      <c r="E22" s="6"/>
      <c r="F22" s="6"/>
    </row>
    <row r="23" spans="1:7" x14ac:dyDescent="0.25">
      <c r="A23" s="45"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52" t="s">
        <v>22</v>
      </c>
      <c r="B28" s="38"/>
      <c r="C28" s="38"/>
      <c r="D28" s="38"/>
      <c r="E28" s="38"/>
      <c r="F28" s="38"/>
    </row>
    <row r="29" spans="1:7" x14ac:dyDescent="0.25">
      <c r="A29" s="38" t="s">
        <v>23</v>
      </c>
      <c r="B29" s="38"/>
      <c r="C29" s="38"/>
      <c r="D29" s="38"/>
      <c r="E29" s="38"/>
      <c r="F29" s="38"/>
    </row>
    <row r="30" spans="1:7" ht="15.75" x14ac:dyDescent="0.25">
      <c r="A30" s="48" t="s">
        <v>24</v>
      </c>
      <c r="B30" s="49"/>
      <c r="C30" s="49"/>
      <c r="D30" s="16"/>
    </row>
    <row r="31" spans="1:7" x14ac:dyDescent="0.25">
      <c r="A31" s="15" t="s">
        <v>25</v>
      </c>
    </row>
    <row r="35" spans="1:9" x14ac:dyDescent="0.25">
      <c r="A35" s="13" t="s">
        <v>45</v>
      </c>
      <c r="B35" s="13" t="s">
        <v>46</v>
      </c>
    </row>
    <row r="37" spans="1:9" x14ac:dyDescent="0.25">
      <c r="A37" s="13" t="s">
        <v>26</v>
      </c>
    </row>
    <row r="38" spans="1:9" ht="45" x14ac:dyDescent="0.25">
      <c r="A38" s="26" t="s">
        <v>27</v>
      </c>
      <c r="B38" s="26" t="s">
        <v>28</v>
      </c>
      <c r="C38" s="26" t="s">
        <v>29</v>
      </c>
      <c r="D38" s="26" t="s">
        <v>30</v>
      </c>
      <c r="E38" s="26" t="s">
        <v>31</v>
      </c>
      <c r="F38" s="26" t="s">
        <v>32</v>
      </c>
      <c r="G38" s="26" t="s">
        <v>33</v>
      </c>
      <c r="H38" s="26" t="s">
        <v>34</v>
      </c>
      <c r="I38" s="26" t="s">
        <v>35</v>
      </c>
    </row>
    <row r="39" spans="1:9" x14ac:dyDescent="0.25">
      <c r="A39" s="26" t="s">
        <v>47</v>
      </c>
      <c r="B39" s="26" t="s">
        <v>48</v>
      </c>
      <c r="C39" s="27"/>
      <c r="D39" s="27"/>
      <c r="E39" s="27"/>
      <c r="F39" s="27"/>
      <c r="G39" s="27"/>
      <c r="H39" s="27"/>
      <c r="I39" s="27"/>
    </row>
    <row r="40" spans="1:9" ht="135" x14ac:dyDescent="0.25">
      <c r="A40" s="27" t="s">
        <v>49</v>
      </c>
      <c r="B40" s="27" t="s">
        <v>50</v>
      </c>
      <c r="C40" s="27">
        <v>120</v>
      </c>
      <c r="D40" s="27" t="s">
        <v>36</v>
      </c>
      <c r="E40" s="28">
        <v>1000</v>
      </c>
      <c r="F40" s="27">
        <f>IF(ISBLANK(E40),"", PRODUCT(C40,E40))</f>
        <v>120000</v>
      </c>
      <c r="G40" s="33" t="s">
        <v>195</v>
      </c>
      <c r="H40" s="27"/>
      <c r="I40" s="27"/>
    </row>
    <row r="41" spans="1:9" ht="180" x14ac:dyDescent="0.25">
      <c r="A41" s="27" t="s">
        <v>51</v>
      </c>
      <c r="B41" s="27" t="s">
        <v>52</v>
      </c>
      <c r="C41" s="27"/>
      <c r="D41" s="27"/>
      <c r="E41" s="27"/>
      <c r="F41" s="27"/>
      <c r="G41" s="27"/>
      <c r="H41" s="34" t="s">
        <v>161</v>
      </c>
      <c r="I41" s="31" t="s">
        <v>162</v>
      </c>
    </row>
    <row r="42" spans="1:9" ht="30" x14ac:dyDescent="0.25">
      <c r="A42" s="27" t="s">
        <v>53</v>
      </c>
      <c r="B42" s="34" t="s">
        <v>37</v>
      </c>
      <c r="C42" s="27"/>
      <c r="D42" s="27"/>
      <c r="E42" s="27"/>
      <c r="F42" s="27"/>
      <c r="G42" s="27"/>
      <c r="H42" s="33" t="s">
        <v>193</v>
      </c>
      <c r="I42" s="33" t="s">
        <v>194</v>
      </c>
    </row>
    <row r="43" spans="1:9" x14ac:dyDescent="0.25">
      <c r="E43" s="17" t="s">
        <v>38</v>
      </c>
      <c r="F43" s="17">
        <f>IF((COUNT(C40:C42)&lt;&gt;COUNT(F40:F42)),"", ROUND(SUM(F40:F42),2))</f>
        <v>120000</v>
      </c>
      <c r="G43" s="15" t="str">
        <f>IF((COUNT(C40:C42)&lt;&gt;COUNT(F40:F42)),"Neužpildytos visų objektų kainos", "")</f>
        <v/>
      </c>
    </row>
    <row r="44" spans="1:9" ht="30" x14ac:dyDescent="0.25">
      <c r="C44" s="26" t="s">
        <v>39</v>
      </c>
      <c r="D44" s="20">
        <v>5</v>
      </c>
      <c r="E44" s="17" t="s">
        <v>40</v>
      </c>
      <c r="F44" s="17">
        <f>IF(OR(F43="",D44=""),"", ROUND(PRODUCT(D44,F43)/100,2))</f>
        <v>6000</v>
      </c>
      <c r="G44" s="15" t="str">
        <f>IF(D44="", "Nurodykite taikomą PVM dydį", "")</f>
        <v/>
      </c>
    </row>
    <row r="45" spans="1:9" x14ac:dyDescent="0.25">
      <c r="E45" s="17" t="s">
        <v>41</v>
      </c>
      <c r="F45" s="17">
        <f>IF(ISBLANK(F44), "", ROUND(SUM(F43:F44),2))</f>
        <v>126000</v>
      </c>
    </row>
    <row r="49" spans="1:9" x14ac:dyDescent="0.25">
      <c r="A49" s="13" t="s">
        <v>54</v>
      </c>
      <c r="B49" s="13" t="s">
        <v>42</v>
      </c>
    </row>
    <row r="51" spans="1:9" x14ac:dyDescent="0.25">
      <c r="A51" s="13" t="s">
        <v>26</v>
      </c>
    </row>
    <row r="52" spans="1:9" ht="45" x14ac:dyDescent="0.25">
      <c r="A52" s="17" t="s">
        <v>27</v>
      </c>
      <c r="B52" s="17" t="s">
        <v>28</v>
      </c>
      <c r="C52" s="17" t="s">
        <v>29</v>
      </c>
      <c r="D52" s="17" t="s">
        <v>30</v>
      </c>
      <c r="E52" s="17" t="s">
        <v>31</v>
      </c>
      <c r="F52" s="17" t="s">
        <v>32</v>
      </c>
      <c r="G52" s="17" t="s">
        <v>33</v>
      </c>
      <c r="H52" s="17" t="s">
        <v>34</v>
      </c>
      <c r="I52" s="26" t="s">
        <v>35</v>
      </c>
    </row>
    <row r="53" spans="1:9" ht="30" x14ac:dyDescent="0.25">
      <c r="A53" s="17" t="s">
        <v>55</v>
      </c>
      <c r="B53" s="26" t="s">
        <v>43</v>
      </c>
      <c r="C53" s="18"/>
      <c r="D53" s="18"/>
      <c r="E53" s="18"/>
      <c r="F53" s="18"/>
      <c r="G53" s="18"/>
      <c r="H53" s="18"/>
      <c r="I53" s="27"/>
    </row>
    <row r="54" spans="1:9" ht="45" x14ac:dyDescent="0.25">
      <c r="A54" s="18" t="s">
        <v>56</v>
      </c>
      <c r="B54" s="27" t="s">
        <v>43</v>
      </c>
      <c r="C54" s="18">
        <v>15</v>
      </c>
      <c r="D54" s="18" t="s">
        <v>36</v>
      </c>
      <c r="E54" s="19">
        <v>988</v>
      </c>
      <c r="F54" s="18">
        <f>IF(ISBLANK(E54),"", PRODUCT(C54,E54))</f>
        <v>14820</v>
      </c>
      <c r="G54" s="33" t="s">
        <v>163</v>
      </c>
      <c r="H54" s="18"/>
      <c r="I54" s="27"/>
    </row>
    <row r="55" spans="1:9" ht="45" x14ac:dyDescent="0.25">
      <c r="A55" s="18" t="s">
        <v>57</v>
      </c>
      <c r="B55" s="27" t="s">
        <v>44</v>
      </c>
      <c r="C55" s="18"/>
      <c r="D55" s="18"/>
      <c r="E55" s="18"/>
      <c r="F55" s="18"/>
      <c r="G55" s="18"/>
      <c r="H55" s="27" t="s">
        <v>44</v>
      </c>
      <c r="I55" s="32" t="s">
        <v>164</v>
      </c>
    </row>
    <row r="56" spans="1:9" ht="30" x14ac:dyDescent="0.25">
      <c r="A56" s="18" t="s">
        <v>58</v>
      </c>
      <c r="B56" s="27" t="s">
        <v>37</v>
      </c>
      <c r="C56" s="18"/>
      <c r="D56" s="18"/>
      <c r="E56" s="18"/>
      <c r="F56" s="18"/>
      <c r="G56" s="18"/>
      <c r="H56" s="33" t="s">
        <v>193</v>
      </c>
      <c r="I56" s="33" t="s">
        <v>194</v>
      </c>
    </row>
    <row r="57" spans="1:9" x14ac:dyDescent="0.25">
      <c r="E57" s="17" t="s">
        <v>38</v>
      </c>
      <c r="F57" s="17">
        <f>IF((COUNT(C54:C56)&lt;&gt;COUNT(F54:F56)),"", ROUND(SUM(F54:F56),2))</f>
        <v>14820</v>
      </c>
      <c r="G57" s="15" t="str">
        <f>IF((COUNT(C54:C56)&lt;&gt;COUNT(F54:F56)),"Neužpildytos visų objektų kainos", "")</f>
        <v/>
      </c>
    </row>
    <row r="58" spans="1:9" ht="30" x14ac:dyDescent="0.25">
      <c r="C58" s="26" t="s">
        <v>39</v>
      </c>
      <c r="D58" s="20">
        <v>21</v>
      </c>
      <c r="E58" s="17" t="s">
        <v>40</v>
      </c>
      <c r="F58" s="17">
        <f>IF(OR(F57="",D58=""),"", ROUND(PRODUCT(D58,F57)/100,2))</f>
        <v>3112.2</v>
      </c>
      <c r="G58" s="15" t="str">
        <f>IF(D58="", "Nurodykite taikomą PVM dydį", "")</f>
        <v/>
      </c>
    </row>
    <row r="59" spans="1:9" x14ac:dyDescent="0.25">
      <c r="E59" s="17" t="s">
        <v>41</v>
      </c>
      <c r="F59" s="17">
        <f>IF(ISBLANK(F58), "", ROUND(SUM(F57:F58),2))</f>
        <v>17932.2</v>
      </c>
    </row>
    <row r="65" spans="1:9" x14ac:dyDescent="0.25">
      <c r="A65" s="13" t="s">
        <v>59</v>
      </c>
      <c r="B65" s="13" t="s">
        <v>60</v>
      </c>
    </row>
    <row r="67" spans="1:9" x14ac:dyDescent="0.25">
      <c r="A67" s="13" t="s">
        <v>26</v>
      </c>
    </row>
    <row r="68" spans="1:9" ht="45" x14ac:dyDescent="0.25">
      <c r="A68" s="26" t="s">
        <v>27</v>
      </c>
      <c r="B68" s="26" t="s">
        <v>28</v>
      </c>
      <c r="C68" s="26" t="s">
        <v>29</v>
      </c>
      <c r="D68" s="26" t="s">
        <v>30</v>
      </c>
      <c r="E68" s="26" t="s">
        <v>31</v>
      </c>
      <c r="F68" s="26" t="s">
        <v>32</v>
      </c>
      <c r="G68" s="26" t="s">
        <v>33</v>
      </c>
      <c r="H68" s="26" t="s">
        <v>34</v>
      </c>
      <c r="I68" s="26" t="s">
        <v>35</v>
      </c>
    </row>
    <row r="69" spans="1:9" ht="30" x14ac:dyDescent="0.25">
      <c r="A69" s="26" t="s">
        <v>61</v>
      </c>
      <c r="B69" s="26" t="s">
        <v>62</v>
      </c>
      <c r="C69" s="27"/>
      <c r="D69" s="27"/>
      <c r="E69" s="27"/>
      <c r="F69" s="27"/>
      <c r="G69" s="27"/>
      <c r="H69" s="27"/>
      <c r="I69" s="18"/>
    </row>
    <row r="70" spans="1:9" ht="150" x14ac:dyDescent="0.25">
      <c r="A70" s="27" t="s">
        <v>63</v>
      </c>
      <c r="B70" s="27" t="s">
        <v>62</v>
      </c>
      <c r="C70" s="27">
        <v>30</v>
      </c>
      <c r="D70" s="27" t="s">
        <v>36</v>
      </c>
      <c r="E70" s="28">
        <v>2200</v>
      </c>
      <c r="F70" s="27">
        <f>IF(ISBLANK(E70),"", PRODUCT(C70,E70))</f>
        <v>66000</v>
      </c>
      <c r="G70" s="33" t="s">
        <v>165</v>
      </c>
      <c r="H70" s="27"/>
      <c r="I70" s="18"/>
    </row>
    <row r="71" spans="1:9" ht="60" x14ac:dyDescent="0.25">
      <c r="A71" s="27" t="s">
        <v>64</v>
      </c>
      <c r="B71" s="27" t="s">
        <v>65</v>
      </c>
      <c r="C71" s="27"/>
      <c r="D71" s="27"/>
      <c r="E71" s="27"/>
      <c r="F71" s="27"/>
      <c r="G71" s="27"/>
      <c r="H71" s="33" t="s">
        <v>166</v>
      </c>
      <c r="I71" s="33" t="s">
        <v>170</v>
      </c>
    </row>
    <row r="72" spans="1:9" x14ac:dyDescent="0.25">
      <c r="A72" s="27" t="s">
        <v>66</v>
      </c>
      <c r="B72" s="34" t="s">
        <v>67</v>
      </c>
      <c r="C72" s="27"/>
      <c r="D72" s="27"/>
      <c r="E72" s="27"/>
      <c r="F72" s="27"/>
      <c r="G72" s="27"/>
      <c r="H72" s="33" t="s">
        <v>67</v>
      </c>
      <c r="I72" s="29"/>
    </row>
    <row r="73" spans="1:9" x14ac:dyDescent="0.25">
      <c r="A73" s="27" t="s">
        <v>68</v>
      </c>
      <c r="B73" s="27" t="s">
        <v>69</v>
      </c>
      <c r="C73" s="27"/>
      <c r="D73" s="27"/>
      <c r="E73" s="27"/>
      <c r="F73" s="27"/>
      <c r="G73" s="27"/>
      <c r="H73" s="33" t="s">
        <v>69</v>
      </c>
      <c r="I73" s="29"/>
    </row>
    <row r="74" spans="1:9" x14ac:dyDescent="0.25">
      <c r="A74" s="27" t="s">
        <v>70</v>
      </c>
      <c r="B74" s="27" t="s">
        <v>71</v>
      </c>
      <c r="C74" s="27"/>
      <c r="D74" s="27"/>
      <c r="E74" s="27"/>
      <c r="F74" s="27"/>
      <c r="G74" s="27"/>
      <c r="H74" s="33" t="s">
        <v>167</v>
      </c>
      <c r="I74" s="29"/>
    </row>
    <row r="75" spans="1:9" x14ac:dyDescent="0.25">
      <c r="A75" s="27" t="s">
        <v>72</v>
      </c>
      <c r="B75" s="27" t="s">
        <v>73</v>
      </c>
      <c r="C75" s="27"/>
      <c r="D75" s="27"/>
      <c r="E75" s="27"/>
      <c r="F75" s="27"/>
      <c r="G75" s="27"/>
      <c r="H75" s="37" t="s">
        <v>73</v>
      </c>
      <c r="I75" s="29"/>
    </row>
    <row r="76" spans="1:9" ht="30" x14ac:dyDescent="0.25">
      <c r="A76" s="27" t="s">
        <v>74</v>
      </c>
      <c r="B76" s="27" t="s">
        <v>75</v>
      </c>
      <c r="C76" s="27"/>
      <c r="D76" s="27"/>
      <c r="E76" s="27"/>
      <c r="F76" s="27"/>
      <c r="G76" s="27"/>
      <c r="H76" s="33" t="s">
        <v>75</v>
      </c>
      <c r="I76" s="29"/>
    </row>
    <row r="77" spans="1:9" ht="45" x14ac:dyDescent="0.25">
      <c r="A77" s="27" t="s">
        <v>76</v>
      </c>
      <c r="B77" s="27" t="s">
        <v>77</v>
      </c>
      <c r="C77" s="27"/>
      <c r="D77" s="27"/>
      <c r="E77" s="27"/>
      <c r="F77" s="27"/>
      <c r="G77" s="27"/>
      <c r="H77" s="36" t="s">
        <v>77</v>
      </c>
      <c r="I77" s="29"/>
    </row>
    <row r="78" spans="1:9" ht="30" x14ac:dyDescent="0.25">
      <c r="A78" s="27" t="s">
        <v>78</v>
      </c>
      <c r="B78" s="27" t="s">
        <v>79</v>
      </c>
      <c r="C78" s="27"/>
      <c r="D78" s="27"/>
      <c r="E78" s="27"/>
      <c r="F78" s="27"/>
      <c r="G78" s="27"/>
      <c r="H78" s="37" t="s">
        <v>79</v>
      </c>
      <c r="I78" s="29"/>
    </row>
    <row r="79" spans="1:9" x14ac:dyDescent="0.25">
      <c r="A79" s="27" t="s">
        <v>80</v>
      </c>
      <c r="B79" s="27" t="s">
        <v>81</v>
      </c>
      <c r="C79" s="27"/>
      <c r="D79" s="27"/>
      <c r="E79" s="27"/>
      <c r="F79" s="27"/>
      <c r="G79" s="27"/>
      <c r="H79" s="33" t="s">
        <v>168</v>
      </c>
      <c r="I79" s="29"/>
    </row>
    <row r="80" spans="1:9" x14ac:dyDescent="0.25">
      <c r="A80" s="27" t="s">
        <v>82</v>
      </c>
      <c r="B80" s="27" t="s">
        <v>83</v>
      </c>
      <c r="C80" s="27"/>
      <c r="D80" s="27"/>
      <c r="E80" s="27"/>
      <c r="F80" s="27"/>
      <c r="G80" s="27"/>
      <c r="H80" s="33" t="s">
        <v>169</v>
      </c>
      <c r="I80" s="29"/>
    </row>
    <row r="81" spans="1:9" ht="30" x14ac:dyDescent="0.25">
      <c r="A81" s="27" t="s">
        <v>84</v>
      </c>
      <c r="B81" s="27" t="s">
        <v>37</v>
      </c>
      <c r="C81" s="27"/>
      <c r="D81" s="27"/>
      <c r="E81" s="27"/>
      <c r="F81" s="27"/>
      <c r="G81" s="27"/>
      <c r="H81" s="33" t="s">
        <v>193</v>
      </c>
      <c r="I81" s="33" t="s">
        <v>194</v>
      </c>
    </row>
    <row r="82" spans="1:9" x14ac:dyDescent="0.25">
      <c r="E82" s="17" t="s">
        <v>38</v>
      </c>
      <c r="F82" s="17">
        <f>IF((COUNT(C70:C81)&lt;&gt;COUNT(F70:F81)),"", ROUND(SUM(F70:F81),2))</f>
        <v>66000</v>
      </c>
      <c r="G82" s="15" t="str">
        <f>IF((COUNT(C70:C81)&lt;&gt;COUNT(F70:F81)),"Neužpildytos visų objektų kainos", "")</f>
        <v/>
      </c>
    </row>
    <row r="83" spans="1:9" ht="30" x14ac:dyDescent="0.25">
      <c r="C83" s="26" t="s">
        <v>39</v>
      </c>
      <c r="D83" s="20">
        <v>5</v>
      </c>
      <c r="E83" s="17" t="s">
        <v>40</v>
      </c>
      <c r="F83" s="17">
        <f>IF(OR(F82="",D83=""),"", ROUND(PRODUCT(D83,F82)/100,2))</f>
        <v>3300</v>
      </c>
      <c r="G83" s="15" t="str">
        <f>IF(D83="", "Nurodykite taikomą PVM dydį", "")</f>
        <v/>
      </c>
    </row>
    <row r="84" spans="1:9" x14ac:dyDescent="0.25">
      <c r="E84" s="17" t="s">
        <v>41</v>
      </c>
      <c r="F84" s="17">
        <f>IF(ISBLANK(F83), "", ROUND(SUM(F82:F83),2))</f>
        <v>69300</v>
      </c>
    </row>
    <row r="88" spans="1:9" x14ac:dyDescent="0.25">
      <c r="A88" s="13" t="s">
        <v>85</v>
      </c>
      <c r="B88" s="13" t="s">
        <v>86</v>
      </c>
    </row>
    <row r="90" spans="1:9" x14ac:dyDescent="0.25">
      <c r="A90" s="13" t="s">
        <v>26</v>
      </c>
    </row>
    <row r="91" spans="1:9" ht="45" x14ac:dyDescent="0.25">
      <c r="A91" s="17" t="s">
        <v>27</v>
      </c>
      <c r="B91" s="17" t="s">
        <v>28</v>
      </c>
      <c r="C91" s="26" t="s">
        <v>29</v>
      </c>
      <c r="D91" s="26" t="s">
        <v>30</v>
      </c>
      <c r="E91" s="26" t="s">
        <v>31</v>
      </c>
      <c r="F91" s="26" t="s">
        <v>32</v>
      </c>
      <c r="G91" s="26" t="s">
        <v>33</v>
      </c>
      <c r="H91" s="26" t="s">
        <v>34</v>
      </c>
      <c r="I91" s="26" t="s">
        <v>35</v>
      </c>
    </row>
    <row r="92" spans="1:9" ht="30" x14ac:dyDescent="0.25">
      <c r="A92" s="17" t="s">
        <v>87</v>
      </c>
      <c r="B92" s="26" t="s">
        <v>88</v>
      </c>
      <c r="C92" s="27"/>
      <c r="D92" s="27"/>
      <c r="E92" s="27"/>
      <c r="F92" s="27"/>
      <c r="G92" s="27"/>
      <c r="H92" s="27"/>
      <c r="I92" s="27"/>
    </row>
    <row r="93" spans="1:9" ht="75" x14ac:dyDescent="0.25">
      <c r="A93" s="18" t="s">
        <v>89</v>
      </c>
      <c r="B93" s="27" t="s">
        <v>88</v>
      </c>
      <c r="C93" s="27">
        <v>15</v>
      </c>
      <c r="D93" s="27" t="s">
        <v>36</v>
      </c>
      <c r="E93" s="28">
        <v>550</v>
      </c>
      <c r="F93" s="27">
        <f>IF(ISBLANK(E93),"", PRODUCT(C93,E93))</f>
        <v>8250</v>
      </c>
      <c r="G93" s="33" t="s">
        <v>171</v>
      </c>
      <c r="H93" s="27"/>
      <c r="I93" s="27"/>
    </row>
    <row r="94" spans="1:9" ht="30" x14ac:dyDescent="0.25">
      <c r="A94" s="18" t="s">
        <v>90</v>
      </c>
      <c r="B94" s="27" t="s">
        <v>91</v>
      </c>
      <c r="C94" s="27"/>
      <c r="D94" s="27"/>
      <c r="E94" s="27"/>
      <c r="F94" s="27"/>
      <c r="G94" s="27"/>
      <c r="H94" s="33" t="s">
        <v>91</v>
      </c>
      <c r="I94" s="33" t="s">
        <v>172</v>
      </c>
    </row>
    <row r="95" spans="1:9" x14ac:dyDescent="0.25">
      <c r="A95" s="18" t="s">
        <v>92</v>
      </c>
      <c r="B95" s="27" t="s">
        <v>93</v>
      </c>
      <c r="C95" s="27"/>
      <c r="D95" s="27"/>
      <c r="E95" s="27"/>
      <c r="F95" s="27"/>
      <c r="G95" s="27"/>
      <c r="H95" s="33" t="s">
        <v>173</v>
      </c>
      <c r="I95" s="29"/>
    </row>
    <row r="96" spans="1:9" ht="30" x14ac:dyDescent="0.25">
      <c r="A96" s="18" t="s">
        <v>94</v>
      </c>
      <c r="B96" s="27" t="s">
        <v>37</v>
      </c>
      <c r="C96" s="27"/>
      <c r="D96" s="27"/>
      <c r="E96" s="27"/>
      <c r="F96" s="27"/>
      <c r="G96" s="27"/>
      <c r="H96" s="33" t="s">
        <v>193</v>
      </c>
      <c r="I96" s="33" t="s">
        <v>194</v>
      </c>
    </row>
    <row r="97" spans="1:9" x14ac:dyDescent="0.25">
      <c r="E97" s="17" t="s">
        <v>38</v>
      </c>
      <c r="F97" s="17">
        <f>IF((COUNT(C93:C96)&lt;&gt;COUNT(F93:F96)),"", ROUND(SUM(F93:F96),2))</f>
        <v>8250</v>
      </c>
      <c r="G97" s="15" t="str">
        <f>IF((COUNT(C93:C96)&lt;&gt;COUNT(F93:F96)),"Neužpildytos visų objektų kainos", "")</f>
        <v/>
      </c>
    </row>
    <row r="98" spans="1:9" ht="30" x14ac:dyDescent="0.25">
      <c r="C98" s="26" t="s">
        <v>39</v>
      </c>
      <c r="D98" s="20">
        <v>5</v>
      </c>
      <c r="E98" s="17" t="s">
        <v>40</v>
      </c>
      <c r="F98" s="17">
        <f>IF(OR(F97="",D98=""),"", ROUND(PRODUCT(D98,F97)/100,2))</f>
        <v>412.5</v>
      </c>
      <c r="G98" s="15" t="str">
        <f>IF(D98="", "Nurodykite taikomą PVM dydį", "")</f>
        <v/>
      </c>
    </row>
    <row r="99" spans="1:9" x14ac:dyDescent="0.25">
      <c r="E99" s="17" t="s">
        <v>41</v>
      </c>
      <c r="F99" s="17">
        <f>IF(ISBLANK(F98), "", ROUND(SUM(F97:F98),2))</f>
        <v>8662.5</v>
      </c>
    </row>
    <row r="103" spans="1:9" x14ac:dyDescent="0.25">
      <c r="A103" s="13" t="s">
        <v>95</v>
      </c>
      <c r="B103" s="13" t="s">
        <v>96</v>
      </c>
    </row>
    <row r="105" spans="1:9" x14ac:dyDescent="0.25">
      <c r="A105" s="13" t="s">
        <v>26</v>
      </c>
    </row>
    <row r="106" spans="1:9" ht="45" x14ac:dyDescent="0.25">
      <c r="A106" s="17" t="s">
        <v>27</v>
      </c>
      <c r="B106" s="17" t="s">
        <v>28</v>
      </c>
      <c r="C106" s="26" t="s">
        <v>29</v>
      </c>
      <c r="D106" s="26" t="s">
        <v>30</v>
      </c>
      <c r="E106" s="26" t="s">
        <v>31</v>
      </c>
      <c r="F106" s="26" t="s">
        <v>32</v>
      </c>
      <c r="G106" s="26" t="s">
        <v>33</v>
      </c>
      <c r="H106" s="26" t="s">
        <v>34</v>
      </c>
      <c r="I106" s="26" t="s">
        <v>35</v>
      </c>
    </row>
    <row r="107" spans="1:9" ht="30" x14ac:dyDescent="0.25">
      <c r="A107" s="17" t="s">
        <v>97</v>
      </c>
      <c r="B107" s="26" t="s">
        <v>98</v>
      </c>
      <c r="C107" s="27"/>
      <c r="D107" s="27"/>
      <c r="E107" s="27"/>
      <c r="F107" s="27"/>
      <c r="G107" s="27"/>
      <c r="H107" s="27"/>
      <c r="I107" s="27"/>
    </row>
    <row r="108" spans="1:9" ht="105" x14ac:dyDescent="0.25">
      <c r="A108" s="18" t="s">
        <v>99</v>
      </c>
      <c r="B108" s="27" t="s">
        <v>98</v>
      </c>
      <c r="C108" s="27">
        <v>15</v>
      </c>
      <c r="D108" s="27" t="s">
        <v>36</v>
      </c>
      <c r="E108" s="28">
        <v>1800</v>
      </c>
      <c r="F108" s="27">
        <f>IF(ISBLANK(E108),"", PRODUCT(C108,E108))</f>
        <v>27000</v>
      </c>
      <c r="G108" s="33" t="s">
        <v>176</v>
      </c>
      <c r="H108" s="27"/>
      <c r="I108" s="27"/>
    </row>
    <row r="109" spans="1:9" ht="30" x14ac:dyDescent="0.25">
      <c r="A109" s="18" t="s">
        <v>100</v>
      </c>
      <c r="B109" s="27" t="s">
        <v>101</v>
      </c>
      <c r="C109" s="27"/>
      <c r="D109" s="27"/>
      <c r="E109" s="27"/>
      <c r="F109" s="27"/>
      <c r="G109" s="27"/>
      <c r="H109" s="27" t="s">
        <v>101</v>
      </c>
      <c r="I109" s="33" t="s">
        <v>175</v>
      </c>
    </row>
    <row r="110" spans="1:9" ht="45" x14ac:dyDescent="0.25">
      <c r="A110" s="18" t="s">
        <v>102</v>
      </c>
      <c r="B110" s="27" t="s">
        <v>103</v>
      </c>
      <c r="C110" s="27"/>
      <c r="D110" s="27"/>
      <c r="E110" s="27"/>
      <c r="F110" s="27"/>
      <c r="G110" s="27"/>
      <c r="H110" s="27" t="s">
        <v>103</v>
      </c>
      <c r="I110" s="29"/>
    </row>
    <row r="111" spans="1:9" ht="30" x14ac:dyDescent="0.25">
      <c r="A111" s="18" t="s">
        <v>104</v>
      </c>
      <c r="B111" s="27" t="s">
        <v>105</v>
      </c>
      <c r="C111" s="27"/>
      <c r="D111" s="27"/>
      <c r="E111" s="27"/>
      <c r="F111" s="27"/>
      <c r="G111" s="27"/>
      <c r="H111" s="27" t="s">
        <v>105</v>
      </c>
      <c r="I111" s="29"/>
    </row>
    <row r="112" spans="1:9" x14ac:dyDescent="0.25">
      <c r="A112" s="18" t="s">
        <v>106</v>
      </c>
      <c r="B112" s="27" t="s">
        <v>107</v>
      </c>
      <c r="C112" s="27"/>
      <c r="D112" s="27"/>
      <c r="E112" s="27"/>
      <c r="F112" s="27"/>
      <c r="G112" s="27"/>
      <c r="H112" s="27" t="s">
        <v>107</v>
      </c>
      <c r="I112" s="29"/>
    </row>
    <row r="113" spans="1:9" x14ac:dyDescent="0.25">
      <c r="A113" s="18" t="s">
        <v>108</v>
      </c>
      <c r="B113" s="27" t="s">
        <v>109</v>
      </c>
      <c r="C113" s="27"/>
      <c r="D113" s="27"/>
      <c r="E113" s="27"/>
      <c r="F113" s="27"/>
      <c r="G113" s="27"/>
      <c r="H113" s="27" t="s">
        <v>109</v>
      </c>
      <c r="I113" s="29"/>
    </row>
    <row r="114" spans="1:9" x14ac:dyDescent="0.25">
      <c r="A114" s="18" t="s">
        <v>110</v>
      </c>
      <c r="B114" s="27" t="s">
        <v>111</v>
      </c>
      <c r="C114" s="27"/>
      <c r="D114" s="27"/>
      <c r="E114" s="27"/>
      <c r="F114" s="27"/>
      <c r="G114" s="27"/>
      <c r="H114" s="27" t="s">
        <v>111</v>
      </c>
      <c r="I114" s="29"/>
    </row>
    <row r="115" spans="1:9" ht="30" x14ac:dyDescent="0.25">
      <c r="A115" s="18" t="s">
        <v>112</v>
      </c>
      <c r="B115" s="27" t="s">
        <v>113</v>
      </c>
      <c r="C115" s="27"/>
      <c r="D115" s="27"/>
      <c r="E115" s="27"/>
      <c r="F115" s="27"/>
      <c r="G115" s="27"/>
      <c r="H115" s="27" t="s">
        <v>113</v>
      </c>
      <c r="I115" s="29"/>
    </row>
    <row r="116" spans="1:9" x14ac:dyDescent="0.25">
      <c r="A116" s="18" t="s">
        <v>114</v>
      </c>
      <c r="B116" s="27" t="s">
        <v>69</v>
      </c>
      <c r="C116" s="27"/>
      <c r="D116" s="27"/>
      <c r="E116" s="27"/>
      <c r="F116" s="27"/>
      <c r="G116" s="27"/>
      <c r="H116" s="27" t="s">
        <v>69</v>
      </c>
      <c r="I116" s="29"/>
    </row>
    <row r="117" spans="1:9" ht="30" x14ac:dyDescent="0.25">
      <c r="A117" s="18" t="s">
        <v>115</v>
      </c>
      <c r="B117" s="34" t="s">
        <v>174</v>
      </c>
      <c r="C117" s="27"/>
      <c r="D117" s="27"/>
      <c r="E117" s="27"/>
      <c r="F117" s="27"/>
      <c r="G117" s="27"/>
      <c r="H117" s="34" t="s">
        <v>174</v>
      </c>
      <c r="I117" s="29"/>
    </row>
    <row r="118" spans="1:9" ht="30" x14ac:dyDescent="0.25">
      <c r="A118" s="18" t="s">
        <v>116</v>
      </c>
      <c r="B118" s="27" t="s">
        <v>117</v>
      </c>
      <c r="C118" s="27"/>
      <c r="D118" s="27"/>
      <c r="E118" s="27"/>
      <c r="F118" s="27"/>
      <c r="G118" s="27"/>
      <c r="H118" s="27" t="s">
        <v>117</v>
      </c>
      <c r="I118" s="29"/>
    </row>
    <row r="119" spans="1:9" ht="30" x14ac:dyDescent="0.25">
      <c r="A119" s="18" t="s">
        <v>118</v>
      </c>
      <c r="B119" s="27" t="s">
        <v>37</v>
      </c>
      <c r="C119" s="27"/>
      <c r="D119" s="27"/>
      <c r="E119" s="27"/>
      <c r="F119" s="27"/>
      <c r="G119" s="27"/>
      <c r="H119" s="33" t="s">
        <v>193</v>
      </c>
      <c r="I119" s="33" t="s">
        <v>194</v>
      </c>
    </row>
    <row r="120" spans="1:9" x14ac:dyDescent="0.25">
      <c r="E120" s="17" t="s">
        <v>38</v>
      </c>
      <c r="F120" s="17">
        <f>IF((COUNT(C108:C119)&lt;&gt;COUNT(F108:F119)),"", ROUND(SUM(F108:F119),2))</f>
        <v>27000</v>
      </c>
      <c r="G120" s="15" t="str">
        <f>IF((COUNT(C108:C119)&lt;&gt;COUNT(F108:F119)),"Neužpildytos visų objektų kainos", "")</f>
        <v/>
      </c>
    </row>
    <row r="121" spans="1:9" ht="30" x14ac:dyDescent="0.25">
      <c r="C121" s="26" t="s">
        <v>39</v>
      </c>
      <c r="D121" s="20">
        <v>5</v>
      </c>
      <c r="E121" s="17" t="s">
        <v>40</v>
      </c>
      <c r="F121" s="17">
        <f>IF(OR(F120="",D121=""),"", ROUND(PRODUCT(D121,F120)/100,2))</f>
        <v>1350</v>
      </c>
      <c r="G121" s="15" t="str">
        <f>IF(D121="", "Nurodykite taikomą PVM dydį", "")</f>
        <v/>
      </c>
    </row>
    <row r="122" spans="1:9" x14ac:dyDescent="0.25">
      <c r="E122" s="17" t="s">
        <v>41</v>
      </c>
      <c r="F122" s="17">
        <f>IF(ISBLANK(F121), "", ROUND(SUM(F120:F121),2))</f>
        <v>28350</v>
      </c>
    </row>
    <row r="126" spans="1:9" x14ac:dyDescent="0.25">
      <c r="A126" s="13" t="s">
        <v>119</v>
      </c>
      <c r="B126" s="13" t="s">
        <v>120</v>
      </c>
    </row>
    <row r="128" spans="1:9" x14ac:dyDescent="0.25">
      <c r="A128" s="13" t="s">
        <v>26</v>
      </c>
    </row>
    <row r="129" spans="1:9" ht="45" x14ac:dyDescent="0.25">
      <c r="A129" s="17" t="s">
        <v>27</v>
      </c>
      <c r="B129" s="17" t="s">
        <v>28</v>
      </c>
      <c r="C129" s="26" t="s">
        <v>29</v>
      </c>
      <c r="D129" s="26" t="s">
        <v>30</v>
      </c>
      <c r="E129" s="26" t="s">
        <v>31</v>
      </c>
      <c r="F129" s="26" t="s">
        <v>32</v>
      </c>
      <c r="G129" s="26" t="s">
        <v>33</v>
      </c>
      <c r="H129" s="26" t="s">
        <v>34</v>
      </c>
      <c r="I129" s="26" t="s">
        <v>35</v>
      </c>
    </row>
    <row r="130" spans="1:9" ht="30" x14ac:dyDescent="0.25">
      <c r="A130" s="17" t="s">
        <v>121</v>
      </c>
      <c r="B130" s="26" t="s">
        <v>122</v>
      </c>
      <c r="C130" s="27"/>
      <c r="D130" s="18"/>
      <c r="E130" s="18"/>
      <c r="F130" s="18"/>
      <c r="G130" s="18"/>
      <c r="H130" s="18"/>
      <c r="I130" s="18"/>
    </row>
    <row r="131" spans="1:9" ht="75" x14ac:dyDescent="0.25">
      <c r="A131" s="18" t="s">
        <v>123</v>
      </c>
      <c r="B131" s="27" t="s">
        <v>122</v>
      </c>
      <c r="C131" s="27">
        <v>30</v>
      </c>
      <c r="D131" s="18" t="s">
        <v>36</v>
      </c>
      <c r="E131" s="28">
        <v>400</v>
      </c>
      <c r="F131" s="27">
        <f>IF(ISBLANK(E131),"", PRODUCT(C131,E131))</f>
        <v>12000</v>
      </c>
      <c r="G131" s="33" t="s">
        <v>178</v>
      </c>
      <c r="H131" s="18"/>
      <c r="I131" s="18"/>
    </row>
    <row r="132" spans="1:9" ht="45" x14ac:dyDescent="0.25">
      <c r="A132" s="18" t="s">
        <v>124</v>
      </c>
      <c r="B132" s="27" t="s">
        <v>125</v>
      </c>
      <c r="C132" s="27"/>
      <c r="D132" s="18"/>
      <c r="E132" s="18"/>
      <c r="F132" s="18"/>
      <c r="G132" s="18"/>
      <c r="H132" s="27" t="s">
        <v>125</v>
      </c>
      <c r="I132" s="33" t="s">
        <v>179</v>
      </c>
    </row>
    <row r="133" spans="1:9" ht="30" x14ac:dyDescent="0.25">
      <c r="A133" s="18" t="s">
        <v>126</v>
      </c>
      <c r="B133" s="27" t="s">
        <v>37</v>
      </c>
      <c r="C133" s="27"/>
      <c r="D133" s="18"/>
      <c r="E133" s="18"/>
      <c r="F133" s="18"/>
      <c r="G133" s="18"/>
      <c r="H133" s="33" t="s">
        <v>193</v>
      </c>
      <c r="I133" s="33" t="s">
        <v>194</v>
      </c>
    </row>
    <row r="134" spans="1:9" x14ac:dyDescent="0.25">
      <c r="C134" s="12"/>
      <c r="E134" s="17" t="s">
        <v>38</v>
      </c>
      <c r="F134" s="17">
        <f>IF((COUNT(C131:C133)&lt;&gt;COUNT(F131:F133)),"", ROUND(SUM(F131:F133),2))</f>
        <v>12000</v>
      </c>
      <c r="G134" s="15" t="str">
        <f>IF((COUNT(C131:C133)&lt;&gt;COUNT(F131:F133)),"Neužpildytos visų objektų kainos", "")</f>
        <v/>
      </c>
    </row>
    <row r="135" spans="1:9" ht="30" x14ac:dyDescent="0.25">
      <c r="C135" s="26" t="s">
        <v>39</v>
      </c>
      <c r="D135" s="20">
        <v>5</v>
      </c>
      <c r="E135" s="17" t="s">
        <v>40</v>
      </c>
      <c r="F135" s="17">
        <f>IF(OR(F134="",D135=""),"", ROUND(PRODUCT(D135,F134)/100,2))</f>
        <v>600</v>
      </c>
      <c r="G135" s="15" t="str">
        <f>IF(D135="", "Nurodykite taikomą PVM dydį", "")</f>
        <v/>
      </c>
    </row>
    <row r="136" spans="1:9" x14ac:dyDescent="0.25">
      <c r="E136" s="17" t="s">
        <v>41</v>
      </c>
      <c r="F136" s="17">
        <f>IF(ISBLANK(F135), "", ROUND(SUM(F134:F135),2))</f>
        <v>12600</v>
      </c>
    </row>
    <row r="140" spans="1:9" x14ac:dyDescent="0.25">
      <c r="A140" s="13" t="s">
        <v>127</v>
      </c>
      <c r="B140" s="13" t="s">
        <v>128</v>
      </c>
    </row>
    <row r="142" spans="1:9" x14ac:dyDescent="0.25">
      <c r="A142" s="13" t="s">
        <v>26</v>
      </c>
    </row>
    <row r="143" spans="1:9" ht="45" x14ac:dyDescent="0.25">
      <c r="A143" s="17" t="s">
        <v>27</v>
      </c>
      <c r="B143" s="17" t="s">
        <v>28</v>
      </c>
      <c r="C143" s="26" t="s">
        <v>29</v>
      </c>
      <c r="D143" s="26" t="s">
        <v>30</v>
      </c>
      <c r="E143" s="26" t="s">
        <v>31</v>
      </c>
      <c r="F143" s="26" t="s">
        <v>32</v>
      </c>
      <c r="G143" s="26" t="s">
        <v>33</v>
      </c>
      <c r="H143" s="26" t="s">
        <v>34</v>
      </c>
      <c r="I143" s="26" t="s">
        <v>35</v>
      </c>
    </row>
    <row r="144" spans="1:9" ht="30" x14ac:dyDescent="0.25">
      <c r="A144" s="17" t="s">
        <v>129</v>
      </c>
      <c r="B144" s="26" t="s">
        <v>130</v>
      </c>
      <c r="C144" s="18"/>
      <c r="D144" s="18"/>
      <c r="E144" s="18"/>
      <c r="F144" s="18"/>
      <c r="G144" s="18"/>
      <c r="H144" s="18"/>
      <c r="I144" s="18"/>
    </row>
    <row r="145" spans="1:9" ht="105" x14ac:dyDescent="0.25">
      <c r="A145" s="18" t="s">
        <v>131</v>
      </c>
      <c r="B145" s="27" t="s">
        <v>130</v>
      </c>
      <c r="C145" s="18">
        <v>15</v>
      </c>
      <c r="D145" s="18" t="s">
        <v>36</v>
      </c>
      <c r="E145" s="28">
        <v>988</v>
      </c>
      <c r="F145" s="27">
        <f>IF(ISBLANK(E145),"", PRODUCT(C145,E145))</f>
        <v>14820</v>
      </c>
      <c r="G145" s="33" t="s">
        <v>196</v>
      </c>
      <c r="H145" s="18"/>
      <c r="I145" s="18"/>
    </row>
    <row r="146" spans="1:9" ht="30" x14ac:dyDescent="0.25">
      <c r="A146" s="18" t="s">
        <v>132</v>
      </c>
      <c r="B146" s="27" t="s">
        <v>133</v>
      </c>
      <c r="C146" s="18"/>
      <c r="D146" s="18"/>
      <c r="E146" s="18"/>
      <c r="F146" s="18"/>
      <c r="G146" s="18"/>
      <c r="H146" s="33" t="s">
        <v>177</v>
      </c>
      <c r="I146" s="33" t="s">
        <v>180</v>
      </c>
    </row>
    <row r="147" spans="1:9" ht="30" x14ac:dyDescent="0.25">
      <c r="A147" s="18" t="s">
        <v>134</v>
      </c>
      <c r="B147" s="27" t="s">
        <v>37</v>
      </c>
      <c r="C147" s="18"/>
      <c r="D147" s="18"/>
      <c r="E147" s="18"/>
      <c r="F147" s="18"/>
      <c r="G147" s="18"/>
      <c r="H147" s="33" t="s">
        <v>193</v>
      </c>
      <c r="I147" s="33" t="s">
        <v>194</v>
      </c>
    </row>
    <row r="148" spans="1:9" x14ac:dyDescent="0.25">
      <c r="E148" s="17" t="s">
        <v>38</v>
      </c>
      <c r="F148" s="17">
        <f>IF((COUNT(C145:C147)&lt;&gt;COUNT(F145:F147)),"", ROUND(SUM(F145:F147),2))</f>
        <v>14820</v>
      </c>
      <c r="G148" s="15" t="str">
        <f>IF((COUNT(C145:C147)&lt;&gt;COUNT(F145:F147)),"Neužpildytos visų objektų kainos", "")</f>
        <v/>
      </c>
    </row>
    <row r="149" spans="1:9" ht="30" x14ac:dyDescent="0.25">
      <c r="C149" s="26" t="s">
        <v>39</v>
      </c>
      <c r="D149" s="20">
        <v>21</v>
      </c>
      <c r="E149" s="17" t="s">
        <v>40</v>
      </c>
      <c r="F149" s="17">
        <f>IF(OR(F148="",D149=""),"", ROUND(PRODUCT(D149,F148)/100,2))</f>
        <v>3112.2</v>
      </c>
      <c r="G149" s="15" t="str">
        <f>IF(D149="", "Nurodykite taikomą PVM dydį", "")</f>
        <v/>
      </c>
    </row>
    <row r="150" spans="1:9" x14ac:dyDescent="0.25">
      <c r="E150" s="17" t="s">
        <v>41</v>
      </c>
      <c r="F150" s="17">
        <f>IF(ISBLANK(F149), "", ROUND(SUM(F148:F149),2))</f>
        <v>17932.2</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51181102362204722" right="0.51181102362204722" top="0.55118110236220474" bottom="0.55118110236220474" header="0.11811023622047245" footer="0.11811023622047245"/>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3" t="s">
        <v>135</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82" t="s">
        <v>136</v>
      </c>
      <c r="B5" s="71"/>
      <c r="C5" s="84" t="s">
        <v>137</v>
      </c>
      <c r="D5" s="70"/>
      <c r="E5" s="71"/>
      <c r="F5" s="84" t="s">
        <v>138</v>
      </c>
      <c r="G5" s="70"/>
      <c r="H5" s="71"/>
      <c r="I5" s="84" t="s">
        <v>139</v>
      </c>
      <c r="J5" s="71"/>
      <c r="K5" s="9" t="s">
        <v>140</v>
      </c>
    </row>
    <row r="6" spans="1:11" ht="48.95" customHeight="1" x14ac:dyDescent="0.25">
      <c r="A6" s="66"/>
      <c r="B6" s="47"/>
      <c r="C6" s="59"/>
      <c r="D6" s="60"/>
      <c r="E6" s="47"/>
      <c r="F6" s="59"/>
      <c r="G6" s="60"/>
      <c r="H6" s="47"/>
      <c r="I6" s="59"/>
      <c r="J6" s="47"/>
      <c r="K6" s="21"/>
    </row>
    <row r="7" spans="1:11" ht="48.95" customHeight="1" x14ac:dyDescent="0.25">
      <c r="A7" s="66"/>
      <c r="B7" s="47"/>
      <c r="C7" s="59"/>
      <c r="D7" s="60"/>
      <c r="E7" s="47"/>
      <c r="F7" s="59"/>
      <c r="G7" s="60"/>
      <c r="H7" s="47"/>
      <c r="I7" s="59"/>
      <c r="J7" s="47"/>
      <c r="K7" s="21"/>
    </row>
    <row r="8" spans="1:11" ht="48.95" customHeight="1" x14ac:dyDescent="0.25">
      <c r="A8" s="66"/>
      <c r="B8" s="47"/>
      <c r="C8" s="59"/>
      <c r="D8" s="60"/>
      <c r="E8" s="47"/>
      <c r="F8" s="59"/>
      <c r="G8" s="60"/>
      <c r="H8" s="47"/>
      <c r="I8" s="59"/>
      <c r="J8" s="47"/>
      <c r="K8" s="21"/>
    </row>
    <row r="9" spans="1:11" ht="48.95" customHeight="1" x14ac:dyDescent="0.25">
      <c r="A9" s="66"/>
      <c r="B9" s="47"/>
      <c r="C9" s="59"/>
      <c r="D9" s="60"/>
      <c r="E9" s="47"/>
      <c r="F9" s="59"/>
      <c r="G9" s="60"/>
      <c r="H9" s="47"/>
      <c r="I9" s="59"/>
      <c r="J9" s="47"/>
      <c r="K9" s="21"/>
    </row>
    <row r="10" spans="1:11" ht="48.95" customHeight="1" x14ac:dyDescent="0.25">
      <c r="A10" s="66"/>
      <c r="B10" s="47"/>
      <c r="C10" s="59"/>
      <c r="D10" s="60"/>
      <c r="E10" s="47"/>
      <c r="F10" s="59"/>
      <c r="G10" s="60"/>
      <c r="H10" s="47"/>
      <c r="I10" s="59"/>
      <c r="J10" s="47"/>
      <c r="K10" s="21"/>
    </row>
    <row r="11" spans="1:11" ht="48.95" customHeight="1" x14ac:dyDescent="0.25">
      <c r="A11" s="66"/>
      <c r="B11" s="47"/>
      <c r="C11" s="59"/>
      <c r="D11" s="60"/>
      <c r="E11" s="47"/>
      <c r="F11" s="59"/>
      <c r="G11" s="60"/>
      <c r="H11" s="47"/>
      <c r="I11" s="59"/>
      <c r="J11" s="47"/>
      <c r="K11" s="21"/>
    </row>
    <row r="12" spans="1:11" ht="48.95" customHeight="1" x14ac:dyDescent="0.25">
      <c r="A12" s="66"/>
      <c r="B12" s="47"/>
      <c r="C12" s="59"/>
      <c r="D12" s="60"/>
      <c r="E12" s="47"/>
      <c r="F12" s="59"/>
      <c r="G12" s="60"/>
      <c r="H12" s="47"/>
      <c r="I12" s="59"/>
      <c r="J12" s="47"/>
      <c r="K12" s="21"/>
    </row>
    <row r="13" spans="1:11" ht="48.95" customHeight="1" x14ac:dyDescent="0.25">
      <c r="A13" s="66"/>
      <c r="B13" s="47"/>
      <c r="C13" s="59"/>
      <c r="D13" s="60"/>
      <c r="E13" s="47"/>
      <c r="F13" s="59"/>
      <c r="G13" s="60"/>
      <c r="H13" s="47"/>
      <c r="I13" s="59"/>
      <c r="J13" s="47"/>
      <c r="K13" s="21"/>
    </row>
    <row r="14" spans="1:11" ht="48.95" customHeight="1" x14ac:dyDescent="0.25">
      <c r="A14" s="66"/>
      <c r="B14" s="47"/>
      <c r="C14" s="59"/>
      <c r="D14" s="60"/>
      <c r="E14" s="47"/>
      <c r="F14" s="59"/>
      <c r="G14" s="60"/>
      <c r="H14" s="47"/>
      <c r="I14" s="59"/>
      <c r="J14" s="47"/>
      <c r="K14" s="21"/>
    </row>
    <row r="15" spans="1:11" ht="48" customHeight="1" thickBot="1" x14ac:dyDescent="0.3">
      <c r="A15" s="64"/>
      <c r="B15" s="65"/>
      <c r="C15" s="73"/>
      <c r="D15" s="74"/>
      <c r="E15" s="65"/>
      <c r="F15" s="73"/>
      <c r="G15" s="74"/>
      <c r="H15" s="65"/>
      <c r="I15" s="73"/>
      <c r="J15" s="65"/>
      <c r="K15" s="22"/>
    </row>
    <row r="16" spans="1:11" ht="18.95" customHeight="1" x14ac:dyDescent="0.25">
      <c r="A16" s="10"/>
      <c r="B16" s="10"/>
      <c r="C16" s="10"/>
      <c r="D16" s="10"/>
      <c r="E16" s="10"/>
      <c r="F16" s="10"/>
      <c r="G16" s="10"/>
      <c r="H16" s="10"/>
      <c r="I16" s="10"/>
      <c r="J16" s="10"/>
      <c r="K16" s="11"/>
    </row>
    <row r="17" spans="1:11" ht="48.95" customHeight="1" x14ac:dyDescent="0.25">
      <c r="A17" s="85" t="s">
        <v>141</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82" t="s">
        <v>28</v>
      </c>
      <c r="B19" s="71"/>
      <c r="C19" s="84" t="s">
        <v>137</v>
      </c>
      <c r="D19" s="70"/>
      <c r="E19" s="71"/>
      <c r="F19" s="84" t="s">
        <v>142</v>
      </c>
      <c r="G19" s="70"/>
      <c r="H19" s="71"/>
      <c r="I19" s="62" t="s">
        <v>139</v>
      </c>
      <c r="J19" s="63"/>
      <c r="K19" s="11"/>
    </row>
    <row r="20" spans="1:11" ht="48.95" customHeight="1" x14ac:dyDescent="0.25">
      <c r="A20" s="66"/>
      <c r="B20" s="47"/>
      <c r="C20" s="59"/>
      <c r="D20" s="60"/>
      <c r="E20" s="47"/>
      <c r="F20" s="59"/>
      <c r="G20" s="60"/>
      <c r="H20" s="47"/>
      <c r="I20" s="56"/>
      <c r="J20" s="57"/>
      <c r="K20" s="11"/>
    </row>
    <row r="21" spans="1:11" ht="48.95" customHeight="1" x14ac:dyDescent="0.25">
      <c r="A21" s="66"/>
      <c r="B21" s="47"/>
      <c r="C21" s="59"/>
      <c r="D21" s="60"/>
      <c r="E21" s="47"/>
      <c r="F21" s="59"/>
      <c r="G21" s="60"/>
      <c r="H21" s="47"/>
      <c r="I21" s="56"/>
      <c r="J21" s="57"/>
      <c r="K21" s="11"/>
    </row>
    <row r="22" spans="1:11" ht="48.95" customHeight="1" x14ac:dyDescent="0.25">
      <c r="A22" s="66"/>
      <c r="B22" s="47"/>
      <c r="C22" s="59"/>
      <c r="D22" s="60"/>
      <c r="E22" s="47"/>
      <c r="F22" s="59"/>
      <c r="G22" s="60"/>
      <c r="H22" s="47"/>
      <c r="I22" s="56"/>
      <c r="J22" s="57"/>
      <c r="K22" s="11"/>
    </row>
    <row r="23" spans="1:11" ht="48.95" customHeight="1" x14ac:dyDescent="0.25">
      <c r="A23" s="66"/>
      <c r="B23" s="47"/>
      <c r="C23" s="59"/>
      <c r="D23" s="60"/>
      <c r="E23" s="47"/>
      <c r="F23" s="59"/>
      <c r="G23" s="60"/>
      <c r="H23" s="47"/>
      <c r="I23" s="56"/>
      <c r="J23" s="57"/>
      <c r="K23" s="11"/>
    </row>
    <row r="24" spans="1:11" ht="48.95" customHeight="1" x14ac:dyDescent="0.25">
      <c r="A24" s="66"/>
      <c r="B24" s="47"/>
      <c r="C24" s="59"/>
      <c r="D24" s="60"/>
      <c r="E24" s="47"/>
      <c r="F24" s="59"/>
      <c r="G24" s="60"/>
      <c r="H24" s="47"/>
      <c r="I24" s="56"/>
      <c r="J24" s="57"/>
      <c r="K24" s="11"/>
    </row>
    <row r="25" spans="1:11" ht="48.95" customHeight="1" x14ac:dyDescent="0.25">
      <c r="A25" s="66"/>
      <c r="B25" s="47"/>
      <c r="C25" s="59"/>
      <c r="D25" s="60"/>
      <c r="E25" s="47"/>
      <c r="F25" s="59"/>
      <c r="G25" s="60"/>
      <c r="H25" s="47"/>
      <c r="I25" s="56"/>
      <c r="J25" s="57"/>
      <c r="K25" s="11"/>
    </row>
    <row r="26" spans="1:11" ht="48.95" customHeight="1" x14ac:dyDescent="0.25">
      <c r="A26" s="66"/>
      <c r="B26" s="47"/>
      <c r="C26" s="59"/>
      <c r="D26" s="60"/>
      <c r="E26" s="47"/>
      <c r="F26" s="59"/>
      <c r="G26" s="60"/>
      <c r="H26" s="47"/>
      <c r="I26" s="56"/>
      <c r="J26" s="57"/>
      <c r="K26" s="11"/>
    </row>
    <row r="27" spans="1:11" ht="48.95" customHeight="1" x14ac:dyDescent="0.25">
      <c r="A27" s="66"/>
      <c r="B27" s="47"/>
      <c r="C27" s="59"/>
      <c r="D27" s="60"/>
      <c r="E27" s="47"/>
      <c r="F27" s="59"/>
      <c r="G27" s="60"/>
      <c r="H27" s="47"/>
      <c r="I27" s="56"/>
      <c r="J27" s="57"/>
      <c r="K27" s="11"/>
    </row>
    <row r="28" spans="1:11" ht="48.95" customHeight="1" x14ac:dyDescent="0.25">
      <c r="A28" s="66"/>
      <c r="B28" s="47"/>
      <c r="C28" s="59"/>
      <c r="D28" s="60"/>
      <c r="E28" s="47"/>
      <c r="F28" s="59"/>
      <c r="G28" s="60"/>
      <c r="H28" s="47"/>
      <c r="I28" s="56"/>
      <c r="J28" s="57"/>
      <c r="K28" s="11"/>
    </row>
    <row r="29" spans="1:11" ht="48.95" customHeight="1" x14ac:dyDescent="0.25">
      <c r="A29" s="66"/>
      <c r="B29" s="47"/>
      <c r="C29" s="59"/>
      <c r="D29" s="60"/>
      <c r="E29" s="47"/>
      <c r="F29" s="59"/>
      <c r="G29" s="60"/>
      <c r="H29" s="47"/>
      <c r="I29" s="56"/>
      <c r="J29" s="57"/>
      <c r="K29" s="11"/>
    </row>
    <row r="31" spans="1:11" ht="33" customHeight="1" x14ac:dyDescent="0.25">
      <c r="A31" s="75"/>
      <c r="B31" s="38"/>
      <c r="C31" s="38"/>
      <c r="D31" s="38"/>
      <c r="E31" s="38"/>
      <c r="F31" s="38"/>
      <c r="G31" s="38"/>
      <c r="H31" s="38"/>
      <c r="I31" s="38"/>
      <c r="J31" s="38"/>
    </row>
    <row r="33" spans="1:10" ht="15.95" customHeight="1" x14ac:dyDescent="0.25">
      <c r="A33" s="86" t="s">
        <v>143</v>
      </c>
      <c r="B33" s="38"/>
      <c r="C33" s="38"/>
      <c r="D33" s="38"/>
      <c r="E33" s="38"/>
      <c r="F33" s="38"/>
      <c r="G33" s="38"/>
      <c r="H33" s="38"/>
      <c r="I33" s="38"/>
      <c r="J33" s="38"/>
    </row>
    <row r="34" spans="1:10" ht="15.95" customHeight="1" thickBot="1" x14ac:dyDescent="0.3"/>
    <row r="35" spans="1:10" ht="15.95" customHeight="1" x14ac:dyDescent="0.25">
      <c r="A35" s="8" t="s">
        <v>27</v>
      </c>
      <c r="B35" s="69" t="s">
        <v>144</v>
      </c>
      <c r="C35" s="70"/>
      <c r="D35" s="70"/>
      <c r="E35" s="70"/>
      <c r="F35" s="70"/>
      <c r="G35" s="71"/>
      <c r="H35" s="72" t="s">
        <v>145</v>
      </c>
      <c r="I35" s="70"/>
      <c r="J35" s="63"/>
    </row>
    <row r="36" spans="1:10" ht="48" customHeight="1" x14ac:dyDescent="0.25">
      <c r="A36" s="23" t="s">
        <v>146</v>
      </c>
      <c r="B36" s="61" t="s">
        <v>147</v>
      </c>
      <c r="C36" s="60"/>
      <c r="D36" s="60"/>
      <c r="E36" s="60"/>
      <c r="F36" s="60"/>
      <c r="G36" s="47"/>
      <c r="H36" s="81" t="s">
        <v>188</v>
      </c>
      <c r="I36" s="60"/>
      <c r="J36" s="57"/>
    </row>
    <row r="37" spans="1:10" ht="48" customHeight="1" x14ac:dyDescent="0.25">
      <c r="A37" s="23" t="s">
        <v>148</v>
      </c>
      <c r="B37" s="61" t="s">
        <v>149</v>
      </c>
      <c r="C37" s="60"/>
      <c r="D37" s="60"/>
      <c r="E37" s="60"/>
      <c r="F37" s="60"/>
      <c r="G37" s="47"/>
      <c r="H37" s="81" t="s">
        <v>188</v>
      </c>
      <c r="I37" s="60"/>
      <c r="J37" s="57"/>
    </row>
    <row r="38" spans="1:10" ht="48" customHeight="1" x14ac:dyDescent="0.25">
      <c r="A38" s="23" t="s">
        <v>150</v>
      </c>
      <c r="B38" s="61" t="s">
        <v>151</v>
      </c>
      <c r="C38" s="60"/>
      <c r="D38" s="60"/>
      <c r="E38" s="60"/>
      <c r="F38" s="60"/>
      <c r="G38" s="47"/>
      <c r="H38" s="81" t="s">
        <v>188</v>
      </c>
      <c r="I38" s="60"/>
      <c r="J38" s="57"/>
    </row>
    <row r="39" spans="1:10" ht="48" customHeight="1" x14ac:dyDescent="0.25">
      <c r="A39" s="23" t="s">
        <v>152</v>
      </c>
      <c r="B39" s="61" t="s">
        <v>153</v>
      </c>
      <c r="C39" s="60"/>
      <c r="D39" s="60"/>
      <c r="E39" s="60"/>
      <c r="F39" s="60"/>
      <c r="G39" s="47"/>
      <c r="H39" s="81" t="s">
        <v>188</v>
      </c>
      <c r="I39" s="60"/>
      <c r="J39" s="57"/>
    </row>
    <row r="40" spans="1:10" ht="48" customHeight="1" x14ac:dyDescent="0.25">
      <c r="A40" s="24">
        <v>5</v>
      </c>
      <c r="B40" s="87" t="s">
        <v>190</v>
      </c>
      <c r="C40" s="60"/>
      <c r="D40" s="60"/>
      <c r="E40" s="60"/>
      <c r="F40" s="60"/>
      <c r="G40" s="47"/>
      <c r="H40" s="81" t="s">
        <v>189</v>
      </c>
      <c r="I40" s="60"/>
      <c r="J40" s="57"/>
    </row>
    <row r="41" spans="1:10" ht="48" customHeight="1" x14ac:dyDescent="0.25">
      <c r="A41" s="24"/>
      <c r="B41" s="68"/>
      <c r="C41" s="60"/>
      <c r="D41" s="60"/>
      <c r="E41" s="60"/>
      <c r="F41" s="60"/>
      <c r="G41" s="47"/>
      <c r="H41" s="67"/>
      <c r="I41" s="60"/>
      <c r="J41" s="57"/>
    </row>
    <row r="42" spans="1:10" ht="48" customHeight="1" x14ac:dyDescent="0.25">
      <c r="A42" s="24"/>
      <c r="B42" s="68"/>
      <c r="C42" s="60"/>
      <c r="D42" s="60"/>
      <c r="E42" s="60"/>
      <c r="F42" s="60"/>
      <c r="G42" s="47"/>
      <c r="H42" s="67"/>
      <c r="I42" s="60"/>
      <c r="J42" s="57"/>
    </row>
    <row r="43" spans="1:10" ht="48" customHeight="1" x14ac:dyDescent="0.25">
      <c r="A43" s="24"/>
      <c r="B43" s="68"/>
      <c r="C43" s="60"/>
      <c r="D43" s="60"/>
      <c r="E43" s="60"/>
      <c r="F43" s="60"/>
      <c r="G43" s="47"/>
      <c r="H43" s="67"/>
      <c r="I43" s="60"/>
      <c r="J43" s="57"/>
    </row>
    <row r="44" spans="1:10" ht="48" customHeight="1" x14ac:dyDescent="0.25">
      <c r="A44" s="24"/>
      <c r="B44" s="68"/>
      <c r="C44" s="60"/>
      <c r="D44" s="60"/>
      <c r="E44" s="60"/>
      <c r="F44" s="60"/>
      <c r="G44" s="47"/>
      <c r="H44" s="67"/>
      <c r="I44" s="60"/>
      <c r="J44" s="57"/>
    </row>
    <row r="45" spans="1:10" ht="48" customHeight="1" x14ac:dyDescent="0.25">
      <c r="A45" s="24"/>
      <c r="B45" s="68"/>
      <c r="C45" s="60"/>
      <c r="D45" s="60"/>
      <c r="E45" s="60"/>
      <c r="F45" s="60"/>
      <c r="G45" s="47"/>
      <c r="H45" s="67"/>
      <c r="I45" s="60"/>
      <c r="J45" s="57"/>
    </row>
    <row r="46" spans="1:10" ht="48.95" customHeight="1" thickBot="1" x14ac:dyDescent="0.3">
      <c r="A46" s="25"/>
      <c r="B46" s="76"/>
      <c r="C46" s="74"/>
      <c r="D46" s="74"/>
      <c r="E46" s="74"/>
      <c r="F46" s="74"/>
      <c r="G46" s="65"/>
      <c r="H46" s="77"/>
      <c r="I46" s="78"/>
      <c r="J46" s="79"/>
    </row>
    <row r="48" spans="1:10" ht="102" customHeight="1" x14ac:dyDescent="0.25">
      <c r="A48" s="75" t="s">
        <v>154</v>
      </c>
      <c r="B48" s="38"/>
      <c r="C48" s="38"/>
      <c r="D48" s="38"/>
      <c r="E48" s="38"/>
      <c r="F48" s="38"/>
      <c r="G48" s="38"/>
      <c r="H48" s="38"/>
      <c r="I48" s="38"/>
      <c r="J48" s="38"/>
    </row>
    <row r="51" spans="1:10" x14ac:dyDescent="0.25">
      <c r="A51" s="80" t="s">
        <v>155</v>
      </c>
      <c r="B51" s="38"/>
      <c r="C51" s="38"/>
      <c r="D51" s="38"/>
      <c r="E51" s="58" t="s">
        <v>191</v>
      </c>
      <c r="F51" s="38"/>
      <c r="G51" s="38"/>
      <c r="H51" s="38"/>
      <c r="I51" s="38"/>
      <c r="J51" s="38"/>
    </row>
    <row r="53" spans="1:10" x14ac:dyDescent="0.25">
      <c r="A53" s="80" t="s">
        <v>156</v>
      </c>
      <c r="B53" s="38"/>
      <c r="C53" s="38"/>
      <c r="D53" s="38"/>
      <c r="E53" s="58" t="s">
        <v>192</v>
      </c>
      <c r="F53" s="38"/>
      <c r="G53" s="38"/>
      <c r="H53" s="38"/>
      <c r="I53" s="38"/>
      <c r="J53" s="38"/>
    </row>
    <row r="100" spans="1:1" ht="15.75" x14ac:dyDescent="0.25">
      <c r="A100" t="s">
        <v>157</v>
      </c>
    </row>
  </sheetData>
  <sheetProtection sheet="1"/>
  <mergeCells count="121">
    <mergeCell ref="A10:B10"/>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s>
  <pageMargins left="0.7" right="0.7" top="0.75" bottom="0.75" header="0.3" footer="0.3"/>
</worksheet>
</file>

<file path=docMetadata/LabelInfo.xml><?xml version="1.0" encoding="utf-8"?>
<clbl:labelList xmlns:clbl="http://schemas.microsoft.com/office/2020/mipLabelMetadata">
  <clbl:label id="{3ca48ea3-8c75-4d36-b64f-70604b11fd22}" enabled="1" method="Standard" siteId="{3ac94b33-9135-4821-9502-eafda6592a3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2025-06-27T13:01:35Z</cp:lastPrinted>
  <dcterms:created xsi:type="dcterms:W3CDTF">2023-04-04T12:16:45Z</dcterms:created>
  <dcterms:modified xsi:type="dcterms:W3CDTF">2025-10-22T10:18:51Z</dcterms:modified>
</cp:coreProperties>
</file>