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K-VP2\Desktop\Perkelta\Darbalaukis\2025 KONKURSAI IR CPO\ODONTOLOGIJA\Sutartims info\UAB Unidentas\"/>
    </mc:Choice>
  </mc:AlternateContent>
  <xr:revisionPtr revIDLastSave="0" documentId="13_ncr:1_{823EA57F-BAB7-43F9-AEF4-836EAB2403D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0" i="1" l="1"/>
  <c r="I59" i="1"/>
  <c r="J59" i="1" s="1"/>
  <c r="I56" i="1"/>
  <c r="J56" i="1" s="1"/>
  <c r="J57" i="1" s="1"/>
  <c r="I53" i="1"/>
  <c r="J53" i="1" s="1"/>
  <c r="I52" i="1"/>
  <c r="J52" i="1" s="1"/>
  <c r="I51" i="1"/>
  <c r="J51" i="1" s="1"/>
  <c r="I50" i="1"/>
  <c r="J50" i="1" s="1"/>
  <c r="I49" i="1"/>
  <c r="I46" i="1"/>
  <c r="J46" i="1" s="1"/>
  <c r="I45" i="1"/>
  <c r="J45" i="1" s="1"/>
  <c r="I44" i="1"/>
  <c r="J44" i="1" s="1"/>
  <c r="I43" i="1"/>
  <c r="J43" i="1" s="1"/>
  <c r="I42" i="1"/>
  <c r="J42" i="1" s="1"/>
  <c r="I41" i="1"/>
  <c r="J41" i="1" s="1"/>
  <c r="I40" i="1"/>
  <c r="J40" i="1" s="1"/>
  <c r="I39" i="1"/>
  <c r="I36" i="1"/>
  <c r="J36" i="1" s="1"/>
  <c r="I35" i="1"/>
  <c r="J35" i="1" s="1"/>
  <c r="I34" i="1"/>
  <c r="J34" i="1" s="1"/>
  <c r="I33" i="1"/>
  <c r="J33" i="1" s="1"/>
  <c r="I32" i="1"/>
  <c r="J32" i="1" s="1"/>
  <c r="I31" i="1"/>
  <c r="I28" i="1"/>
  <c r="J28" i="1" s="1"/>
  <c r="J29" i="1" s="1"/>
  <c r="I25" i="1"/>
  <c r="J25" i="1" s="1"/>
  <c r="I24" i="1"/>
  <c r="J24" i="1" s="1"/>
  <c r="I23" i="1"/>
  <c r="J23" i="1" s="1"/>
  <c r="I22" i="1"/>
  <c r="J22" i="1" s="1"/>
  <c r="I21" i="1"/>
  <c r="J21" i="1" s="1"/>
  <c r="I20" i="1"/>
  <c r="J20" i="1" s="1"/>
  <c r="I17" i="1"/>
  <c r="J17" i="1" s="1"/>
  <c r="I16" i="1"/>
  <c r="J16" i="1" s="1"/>
  <c r="I15" i="1"/>
  <c r="J15" i="1" s="1"/>
  <c r="I14" i="1"/>
  <c r="J14" i="1" s="1"/>
  <c r="I13" i="1"/>
  <c r="J13" i="1" s="1"/>
  <c r="I12" i="1"/>
  <c r="J12" i="1" s="1"/>
  <c r="I11" i="1"/>
  <c r="J11" i="1" s="1"/>
  <c r="I10" i="1"/>
  <c r="J10" i="1" s="1"/>
  <c r="I9" i="1"/>
  <c r="J9" i="1" s="1"/>
  <c r="I61" i="1" l="1"/>
  <c r="I47" i="1"/>
  <c r="I57" i="1"/>
  <c r="I18" i="1"/>
  <c r="J39" i="1"/>
  <c r="J47" i="1" s="1"/>
  <c r="I54" i="1"/>
  <c r="I37" i="1"/>
  <c r="J60" i="1"/>
  <c r="J61" i="1" s="1"/>
  <c r="J18" i="1"/>
  <c r="J26" i="1"/>
  <c r="I26" i="1"/>
  <c r="J49" i="1"/>
  <c r="J54" i="1" s="1"/>
  <c r="I29" i="1"/>
  <c r="J31" i="1"/>
  <c r="J37" i="1" s="1"/>
</calcChain>
</file>

<file path=xl/sharedStrings.xml><?xml version="1.0" encoding="utf-8"?>
<sst xmlns="http://schemas.openxmlformats.org/spreadsheetml/2006/main" count="259" uniqueCount="232">
  <si>
    <t>1 priedas "Techninė specifikacija"</t>
  </si>
  <si>
    <t>ODONTOLOGINIŲ IR DANTŲ PROTEZAVIMO PRIEMONIŲ  TECHNINĖ  SPECIFIKACIJA</t>
  </si>
  <si>
    <t>Kiekvienai atskirai pirkimo objekto daliai dokumentai turi būti pateikiami atskirame, aiškiai užvadintame dokumente (faile)</t>
  </si>
  <si>
    <t>Eil. Nr.</t>
  </si>
  <si>
    <t>Prekės pavadinimas</t>
  </si>
  <si>
    <t>Mato vienetas</t>
  </si>
  <si>
    <t>Maksimalus kiekis</t>
  </si>
  <si>
    <t>Techniniai reikalavimai</t>
  </si>
  <si>
    <r>
      <t xml:space="preserve">Siūlomos prekės pavadinimas, parametrai, gamintojas, kilmės šalis </t>
    </r>
    <r>
      <rPr>
        <b/>
        <sz val="12"/>
        <color rgb="FFFF0000"/>
        <rFont val="Times New Roman"/>
        <family val="1"/>
        <charset val="186"/>
      </rPr>
      <t>(pildo tiekėjas)</t>
    </r>
  </si>
  <si>
    <t>Mato vnt. kaina  Eur be PVM</t>
  </si>
  <si>
    <r>
      <t xml:space="preserve">PVM dydis (%) </t>
    </r>
    <r>
      <rPr>
        <b/>
        <sz val="12"/>
        <color rgb="FFFF0000"/>
        <rFont val="Times New Roman"/>
        <family val="1"/>
        <charset val="186"/>
      </rPr>
      <t>(tiekėjas įrašo tik skaičių be ženklų)</t>
    </r>
  </si>
  <si>
    <t>Bendra kaina,  Eur be PVM</t>
  </si>
  <si>
    <t>Bendra kaina,  Eur su PVM</t>
  </si>
  <si>
    <r>
      <t xml:space="preserve">Nuoroda į pateiktus siūlomos prekės techninių charakteristikų dokumentus (katalogus/ bukletus/brošiūras/instrukcijas ar kitus lygiaverčius gamintojo parengtus dokumentus,  dokumentų pavadinimas, numeris, puslapis, kuriame aprašomas prekės atitikimas keliamiems reikalavimams) </t>
    </r>
    <r>
      <rPr>
        <b/>
        <sz val="12"/>
        <color rgb="FFFF0000"/>
        <rFont val="Times New Roman"/>
        <family val="1"/>
        <charset val="186"/>
      </rPr>
      <t>(pildo tiekėjas)</t>
    </r>
  </si>
  <si>
    <t>1 pirkimo objekto dalis (toliau - p. o. d.) Šviesoje kietėjantis kompozitas</t>
  </si>
  <si>
    <t>1.1</t>
  </si>
  <si>
    <t>Šviesoje kietėjanti surišimo sistema (bond'as)</t>
  </si>
  <si>
    <t>ml </t>
  </si>
  <si>
    <t>5-os kartos surišimo sistema su nujautrintoju. Sukuria labai stiprią adheziją su dentinu bei emaliu. Viename buteliuke  4ml (±1 ml) .</t>
  </si>
  <si>
    <t>Gluma2Bond 4 ml Kulzer, Vokietija  5-os kartos surišimo sistema su nujautrintoju. Sukuria labai stiprią adheziją su dentinu bei emaliu.</t>
  </si>
  <si>
    <t>1.1 katalogo dalis</t>
  </si>
  <si>
    <t>1.2</t>
  </si>
  <si>
    <t>Šviesoje kietėjanti vienkomponentinė surišimo sistema su paėsdinimu</t>
  </si>
  <si>
    <t>ml</t>
  </si>
  <si>
    <t>Adhezyvinė sistema naudojama tiesiogiai plombuojant visų klasių ertmių kompozitais, taip pat restauruojant porcelianu, metalu, amalgama danties šaknų paviršių nujautrinimui, porcelianinių venyrų įtvirtinimui. Sistemos sudėtyje yra silano, tinka pataisoms. Sukietinama šviesa.  Viename buteliuke 5 ml (±1ml) .</t>
  </si>
  <si>
    <t xml:space="preserve">Single bond universal 5ml, Solventum Vokietija,  Adhezyvinė sistema naudojama tiesiogiai plombuojant visų klasių ertmių kompozitais, taip pat restauruojant porcelianu, metalu, amalgama danties šaknų paviršių nujautrinimui, porcelianinių venyrų įtvirtinimui. Sistemos sudėtyje yra silano, tinka pataisoms. Sukietinama šviesa. </t>
  </si>
  <si>
    <t>1.2 katalogo dalis</t>
  </si>
  <si>
    <t>1.3</t>
  </si>
  <si>
    <t>Šviesoje kietėjantis estetiškas rentgenokontrastinis kompozitas</t>
  </si>
  <si>
    <t> rinkinys</t>
  </si>
  <si>
    <t>Labai estetiškas supranano užpildas, supaprastintas spalvų derinimas, lengvai poliruojasi,darbo laikas  90 sek., kai aplinkos šviesa   10.000 lux, susitraukia ne daugiau 1,3%, rinkinyje ne mažiau 7 spalvos: A1B; A2B; A3B; A3.5B; A4B; NE; OcE . Rinkinys: ne mažiau 7 švirkštai po  4 gr (±1g) .</t>
  </si>
  <si>
    <t xml:space="preserve">Estelite Asteria 7šv x4g, Tokuyama Japonija, Labai estetiškas supranano užpildas, supaprastintas spalvų derinimas, lengvai poliruojasi,darbo laikas  90 sek., kai aplinkos šviesa   10.000 lux, susitraukia ne daugiau 1,3%, rinkinyje 7 spalvos: A1B; A2B; A3B; A3.5B; A4B; NE; OcE </t>
  </si>
  <si>
    <t>1.3 katalogo dalis</t>
  </si>
  <si>
    <t>1.4</t>
  </si>
  <si>
    <t>Takus šviesa kietinamas kompozitas</t>
  </si>
  <si>
    <t>g</t>
  </si>
  <si>
    <t>Skirtas I, II, III, IV,V kl. ertmėms, mažoms ertmėms, įtvarams. Nevarvanti, išlaikanti savo formą, blizgi, turi daug atspalvių . Pakuotė: švirkštas po  3,4 g (±0,4g) .</t>
  </si>
  <si>
    <t xml:space="preserve">G-aenial universal flo švirkštas 3,4g , GC Japonija, Skirtas I, II, III, IV,V kl. ertmėms, mažoms ertmėms, įtvarams. Nevarvanti, išlaikanti savo formą, blizgi, turi daug atspalvių </t>
  </si>
  <si>
    <t>1.4 brošiūra žymėta</t>
  </si>
  <si>
    <t>1.5</t>
  </si>
  <si>
    <t>vnt.</t>
  </si>
  <si>
    <r>
      <t xml:space="preserve">
Takus submikroninis kompozitas vnt. - švirkštuose ne daugiau 1,7g</t>
    </r>
    <r>
      <rPr>
        <sz val="12"/>
        <rFont val="Aptos Narrow"/>
        <family val="2"/>
        <charset val="186"/>
      </rPr>
      <t>±</t>
    </r>
    <r>
      <rPr>
        <sz val="12"/>
        <rFont val="Times New Roman"/>
        <family val="1"/>
        <charset val="186"/>
      </rPr>
      <t xml:space="preserve">0,01, spalvos OPA1, OPA2, OPA3, OPA4, OPA5,A1, A2.,A3, A4,B1, B2, C4
</t>
    </r>
  </si>
  <si>
    <t xml:space="preserve">Estelite universal flow švirkšte 1,7g,, Tokuyama Japonija , Takus submikroninis kompozitas, švirkštuose , spalvos OPA1, OPA2, OPA3, OPA4, OPA5,A1, A2.,A3, A4,B1, B2, C4 </t>
  </si>
  <si>
    <t>1.5 katalogo dalys</t>
  </si>
  <si>
    <t>1.6</t>
  </si>
  <si>
    <t>Šviesoje kietinamas kompozitas Ormocerų pagrindu</t>
  </si>
  <si>
    <t>Rinkinys</t>
  </si>
  <si>
    <t xml:space="preserve">Univeraslus nanohibridinis kompozitas turintis savyje Ormocerų užpildą, mažai traukiasi (1,25proc), gerai poliruojasi,visų klasių ertmėms rinkinys (5šv.x3g A2, A3, GA3,25, A3,5, storasluoksnis U+20 vienkartinių bondo dozių)
</t>
  </si>
  <si>
    <t>Admira Fusion rinkinys 5šv.x 3g+20 v/d bondo, VOCO Vokietija  Univeraslus nanohibridinis kompozitas turintis savyje Ormocerų užpildą, mažai traukiasi (1,25proc), gerai poliruojasi,visų klasių ertmėms , A2, A3, GA3,25, A3,5, storasluoksnis U+20 vienkartinių bondo dozių)</t>
  </si>
  <si>
    <t>1.6 katalogo dalis</t>
  </si>
  <si>
    <t>1.7</t>
  </si>
  <si>
    <t>Šviesoje kietinamas kompozitas Ormocerų pagrindu, storo sluoksnio</t>
  </si>
  <si>
    <t>Storo sluoksnio kompozitas, universalios spalvos, švirkšte ne mažiau 3g</t>
  </si>
  <si>
    <t xml:space="preserve">   Admira Fusion X-TRA universal švirkštas (3g) VOCO Vokietija, storo sluoksnio kompozitas universalios spalvos</t>
  </si>
  <si>
    <t>1.7 katalogo dalis</t>
  </si>
  <si>
    <t>1.8</t>
  </si>
  <si>
    <t>Apsauginė medžiaga danties jautrumui mažinti</t>
  </si>
  <si>
    <t>but.</t>
  </si>
  <si>
    <t xml:space="preserve">Naudomjama dentino, apsinuoginusių kaklelių apsaugai, dentino tubulių uždarymui. Kietinamas šviesa. Buteliuke 3ml (±1ml) </t>
  </si>
  <si>
    <t xml:space="preserve">Shield Force Plus 3 ml Tokuyama Japonija, Naudomjama dentino, apsinuoginusių kaklelių apsaugai, dentino tubulių uždarymui. Kietinamas šviesa. </t>
  </si>
  <si>
    <t>1.8 katalogo dalis</t>
  </si>
  <si>
    <t>1.9</t>
  </si>
  <si>
    <t>Medžiagos danties šaknies kanalo preparavimui (lubrikantas)</t>
  </si>
  <si>
    <t>Žele pavidalo, švirkšte, EDTA ( 19%) pagrindu, palengvina kanalo preparavimą.</t>
  </si>
  <si>
    <t>MD-Chel cream 2šv. X7g, Meta Korėja, Žele pavidalo, švirkšte, EDTA ( 19%) pagrindu, palengvina kanalo preparavimą.</t>
  </si>
  <si>
    <t>1.9 poz katalogo dalis</t>
  </si>
  <si>
    <t>Bendra 1 p. o. d. pasiūlymo kaina:</t>
  </si>
  <si>
    <t>pak.</t>
  </si>
  <si>
    <t>rinkinys</t>
  </si>
  <si>
    <t>11 p. o. d. Odontologinės  medžiagos kanalų paruošimui ir endodontijai</t>
  </si>
  <si>
    <t>11.1.</t>
  </si>
  <si>
    <t>Sileris kanalų plombavimui</t>
  </si>
  <si>
    <t>Cinko oksido eugenolinis sileris, rentgenokontrastinis. Pakuotė:  14(±1)  g +10 (±1) ml</t>
  </si>
  <si>
    <t>Endomethasone rinkinys(14g+10ml ) cinko oksido eugenolinis cementas sileris, rentgenokontrastinis, Septodont Prancūzija</t>
  </si>
  <si>
    <t>11.1 katalogo dalis</t>
  </si>
  <si>
    <t>11.2.</t>
  </si>
  <si>
    <t>Stiklo pluošto kompoziciniai kaiščiai(atitinka poziciją 16.6)</t>
  </si>
  <si>
    <t xml:space="preserve">dėž. </t>
  </si>
  <si>
    <r>
      <t xml:space="preserve">Silanuoti, rentgeno kontrastiniai, elastingi, labai atsparūs nuovargiui, žymėti spalviniu kodu,  įvairių  dydžių: 1,2mm, 1,3mm, 1,6 mm, 1,9 mm. Dėžutė </t>
    </r>
    <r>
      <rPr>
        <sz val="12"/>
        <color rgb="FF00A933"/>
        <rFont val="Aptos Narrow"/>
        <family val="2"/>
        <charset val="186"/>
      </rPr>
      <t>+/-</t>
    </r>
    <r>
      <rPr>
        <sz val="12"/>
        <rFont val="Aptos Narrow"/>
        <family val="2"/>
        <charset val="186"/>
      </rPr>
      <t xml:space="preserve"> </t>
    </r>
    <r>
      <rPr>
        <sz val="12"/>
        <rFont val="Times New Roman"/>
        <family val="1"/>
        <charset val="186"/>
      </rPr>
      <t>10 vnt.</t>
    </r>
  </si>
  <si>
    <t>Glassix plus N1, N2, N3, N4 (10 vnt) Nordin Šveicarija, Silanuoti, rentgeno kontrastiniai, elastingi, labai atsparūs nuovargiui, žymėti spalviniu kodu,  įvairių  dydžių: 1,2mm, 1,3mm, 1,6 mm, 1,9 mm.</t>
  </si>
  <si>
    <t>11.2 katalogo dalis</t>
  </si>
  <si>
    <t>11.3.</t>
  </si>
  <si>
    <t>Stiklo pluošto kompozicinių kaiščių rinkiniai su įgręžtuvais</t>
  </si>
  <si>
    <t>Silanuoti, rentgeno kontrastiniai, elastingi, l.atsparūs nuovargiui,žymėti spalviniu kodu,  Rinkinys: įv. dydžių: 1,3mm, 1,6 mm, 1,9 mm ne mažiau po 5 vnt. ir ne mažiau 4 grąžtai.</t>
  </si>
  <si>
    <t>Glassix Plus KIT (4x5vnt+4 grąžtai)Nordin Šveicarija, Silanuoti, rentgeno kontrastiniai, elastingi, l.atsparūs nuovargiui,žymėti spalviniu kodu,  Rinkinys: įv. dydžių: 1,3mm, 1,6 mm, 1,9 mm</t>
  </si>
  <si>
    <t>11.3 katalogo dalis</t>
  </si>
  <si>
    <t>11.4.</t>
  </si>
  <si>
    <t>Gvazdikėlių aliejus</t>
  </si>
  <si>
    <t>Buteliukas su pipete. Butelikas 10 ml. (±5ml )</t>
  </si>
  <si>
    <t>Eugenolis 10 ml, Cerkamed Lenkija, Gvazdikėlių aliejus</t>
  </si>
  <si>
    <t>11.4 katalogo dalis</t>
  </si>
  <si>
    <t>11.5.</t>
  </si>
  <si>
    <t>Kraujavimą stabdantis skystis</t>
  </si>
  <si>
    <t>Aliuminio chlorido pagrindu.</t>
  </si>
  <si>
    <t>Alustat 10 ml, Cerkamed Lenkija, Aliuminio chloridas</t>
  </si>
  <si>
    <t>11.5 katalogo dalis</t>
  </si>
  <si>
    <t>11.6.</t>
  </si>
  <si>
    <t>Stiklo pluošto juostų rinkinys</t>
  </si>
  <si>
    <t>Skirta paslankių dantų sutvirtinimui.</t>
  </si>
  <si>
    <t>900851   everStick Perio (1x8cm) GC Japonija, dantų sutvirtinimui</t>
  </si>
  <si>
    <t>11.6 katalogo dalis</t>
  </si>
  <si>
    <t>Bendra 11 p. o. d. pasiūlymo kaina:</t>
  </si>
  <si>
    <t>16 p. o. d. Endodontiniai instrumentai PROTAPER tipo Gutaperča</t>
  </si>
  <si>
    <t>16.1.</t>
  </si>
  <si>
    <t>Endodontiniai instrumentai PROTAPER tipo Gutaperča</t>
  </si>
  <si>
    <t>dėž</t>
  </si>
  <si>
    <t>Monokonusinė gutaperča skirta plombuoti kanalus paruoštus Protaper tipo instrumentais. Dėž. ne mažiau 60 vnt.</t>
  </si>
  <si>
    <t>Guttapercha F1,F2,F3,F4,F5 60 vnt Cerkamed Lenkija</t>
  </si>
  <si>
    <t>16.1 katalogo dalis</t>
  </si>
  <si>
    <t>Bendra 16 p. o. d. pasiūlymo kaina:</t>
  </si>
  <si>
    <t>20 p. o. d. Anestetikai, adatos, priešuždegiminiai, švirkštai</t>
  </si>
  <si>
    <t>20.1</t>
  </si>
  <si>
    <t>Anestetikai karpulėse</t>
  </si>
  <si>
    <t>karpulė</t>
  </si>
  <si>
    <t xml:space="preserve">Anestetiko sudėtyje yra articaini hydrochloridum 40 mg, epinefrino hydrochlorido 0,012mcg.  Vienoje karpulėje 1,7 ml (±0,2 ml). </t>
  </si>
  <si>
    <t>   Dentocaine 1:100000 (40mg/0,01mg/ml)1,8 ml  N50 1/09/1745/003 Inibsa Ispanija</t>
  </si>
  <si>
    <t>20.1 vaisto aprašymas</t>
  </si>
  <si>
    <t>20.2</t>
  </si>
  <si>
    <t xml:space="preserve">Vienoje karpulėje 1,7 ml (±0,2 ml). Be vazokonstriktorių. </t>
  </si>
  <si>
    <t>5291   Scandivin 30mg/ml mepivacain 3% 1,8ml (50karp) Inibsa Ispanija</t>
  </si>
  <si>
    <t>20.2 vaisto aprašymas</t>
  </si>
  <si>
    <t>20.3</t>
  </si>
  <si>
    <t>Antiseptiškas, hemostatiškas ir nuskausminantis vaistas, dedamas į alveolę</t>
  </si>
  <si>
    <t>Preparatas, pasižymintis antiseptiniu, skausmą malšinančiu ir kraujavimą stabdančiu veikimu, tinkamas naudoti po sunkaus danties išrovimo, sušvelninantis skausmą infekuotoje alveolėje. Veikimas prasideda iš karto ir tęsiasi 1-2 val. Savaime rezorbuojasi. Pakuotėje 12 (±3)g.</t>
  </si>
  <si>
    <t xml:space="preserve">BL5712   Alveogyl antiseptinė ir analgetinė pasta (10g), Septodont Prancūzija, Preparatas, pasižymintis antiseptiniu, skausmą malšinančiu ir kraujavimą stabdančiu veikimu, tinkamas naudoti po sunkaus danties išrovimo, sušvelninantis skausmą infekuotoje alveolėje. Veikimas prasideda iš karto ir tęsiasi 1-2 val. Savaime rezorbuojasi. </t>
  </si>
  <si>
    <t>20.3 katalogo dals</t>
  </si>
  <si>
    <t>20.4</t>
  </si>
  <si>
    <t>Hemostatinės kempinėlės, prisotintos sidabro koloidu</t>
  </si>
  <si>
    <t>Želatinos ir smulkiadispersiško (koloidinio) sidabro derinys, kuris stabdo kraujavimą ir saugo žaizdą nuo pakartotino užkrėtimo. Kempinėlės, paliktos alveolėje, visiškai rezorbuojasi. Matmenys 14mm(±1 mm)x7mm(±1 mm)x7mm (±1 mm). Pakuotėse po 50 -100 vnt.</t>
  </si>
  <si>
    <t>Gelatamp 50 vnt, Coltene Šveicarija, Želatinos ir smulkiadispersiško (koloidinio) sidabro derinys, kuris stabdo kraujavimą ir saugo žaizdą nuo pakartotino užkrėtimo. Kempinėlės, paliktos alveolėje, visiškai rezorbuojasi. Matmenys 14mm(±1 mm)x7mm(±1 mm)x7mm (±1 mm).</t>
  </si>
  <si>
    <t>20.5</t>
  </si>
  <si>
    <t>Adatos karpuliniam anestetikui</t>
  </si>
  <si>
    <t>Sterilios, vienkartinės dentalinės adatos, padengtos silikonu, dydis 0,3 x 25 mm; 0,4x35mm.</t>
  </si>
  <si>
    <t>Dentalinės adatos 03x25mm, 04x35mm, 100 vnt Inibsa Ispanija, Sterilios, vienkartinės dentalinės adatos, padengtos silikonu</t>
  </si>
  <si>
    <t>20.5 katalogo dalis</t>
  </si>
  <si>
    <t>20.6</t>
  </si>
  <si>
    <t>Karpuliniai švirkštai</t>
  </si>
  <si>
    <t>Tai specialūs, daugkartinio naudojimo odontologiniai švirkštai, skirti vietinei infiltracinei ir laidinei nejautrai suleidžiant anestetikus, esančius karpulėse (carpule) – stiklinėse ampulėse su gumine membrana ir stūmokliu.  Švirkštas ergonomiškas, stabilus, leidžiantis kontroliuoti spaudimą bei injekcijos greitį.</t>
  </si>
  <si>
    <t>Karpulinis švirkštas, vnt, Pol-intech Lenkija, Tai specialūs, daugkartinio naudojimo odontologiniai švirkštai, skirti vietinei infiltracinei ir laidinei nejautrai suleidžiant anestetikus, esančius karpulėse (carpule) – stiklinėse ampulėse su gumine membrana ir stūmokliu.  Švirkštas ergonomiškas, stabilus, leidžiantis kontroliuoti spaudimą bei injekcijos greitį.</t>
  </si>
  <si>
    <t>20.6 katalogo dalis</t>
  </si>
  <si>
    <t>Bendra 20 p. o. d. pasiūlymo kaina:</t>
  </si>
  <si>
    <t>32 p. o. d. Odontologijos rankiniai instrumentai</t>
  </si>
  <si>
    <t>32.1</t>
  </si>
  <si>
    <t>Veidrodėliai</t>
  </si>
  <si>
    <t xml:space="preserve">Galvutės kotelis su metriniu sriegiu, fiziologiniu lenkimu, ergonominiu paviršiumi. </t>
  </si>
  <si>
    <t>Veidrodėlis nedidinantis N4 Pol-intech Lenkija</t>
  </si>
  <si>
    <t>32.1 katalogo dalis</t>
  </si>
  <si>
    <t>32.2</t>
  </si>
  <si>
    <t>Veidrodėlių koteliai</t>
  </si>
  <si>
    <t xml:space="preserve">Su gumine dalimi, neslystantys, tinkantys galvutei su metriniu sriegiu. </t>
  </si>
  <si>
    <t>Veidrodėlio kotelis ERGOtouch Hahnenkratt</t>
  </si>
  <si>
    <t>32.2 katalogo dalis</t>
  </si>
  <si>
    <t>32.3</t>
  </si>
  <si>
    <t>Zondai</t>
  </si>
  <si>
    <t>Vienpusiai zondai, apvalus. Duralite metalo kotelis su spalvotais ˛žiedais kontrolei, rūšiavimui. Formos 23, 408, 3A, 6, 6A, 6XL, 9, 17</t>
  </si>
  <si>
    <t>zondas Nordent , JAV,  23, 408, 3A, 6, 6A, 6XL, 9, 17, Vienpusiai zondai, apvalus. Duralite metalo kotelis su spalvotais ˛žiedais kontrolei, rūšiavimui.</t>
  </si>
  <si>
    <t>32.3 katalogo dalis                                        https://nordent.com/product-category/diagnostic/explorers/page/2/</t>
  </si>
  <si>
    <t>32.4.</t>
  </si>
  <si>
    <t>Periodontologinis zondas</t>
  </si>
  <si>
    <t>Periodontologiniai,vienpusiai,apvalus DuraLite metalo kotelis su spalvotais žiedais, formos N12 (žymėjimai 1-2-3-4-5-6-7-8-9-10-11-12mm), N15(1-2-3..-15mm), NWHO, N22 (2-4-6-8-12mm), N33 (3-6-9-12mm), N8-11 (3-6-8-11mm)</t>
  </si>
  <si>
    <t>Perio-zondas Nordent JAV, N12 (žymėjimai 1-2-3-4-5-6-7-8-9-10-11-12mm), N15(1-2-3..-15mm), NWHO, N22 (2-4-6-8-12mm), N33 (3-6-9-12mm), N8-11 (3-6-8-11mm), periodontologiniai,vienpusiai,apvalus DuraLite metalo kotelis su spalvotais žiedais</t>
  </si>
  <si>
    <t>32.4 katalogo dalys</t>
  </si>
  <si>
    <t>32.5.</t>
  </si>
  <si>
    <t>Pincetai</t>
  </si>
  <si>
    <t xml:space="preserve">Nerūdijančio plieno. Kiekvienas vienetas gamintojo individualiai įpakuotas. </t>
  </si>
  <si>
    <t xml:space="preserve">Pincetas Pol-intech Lenkija, Nerūdijančio plieno. Kiekvienas vienetas gamintojo individualiai įpakuotas. </t>
  </si>
  <si>
    <t>32.5 katalogo dalis</t>
  </si>
  <si>
    <t>32.6</t>
  </si>
  <si>
    <t>Mentelės plomboms maišyti</t>
  </si>
  <si>
    <t>Kiekvienas vienetas gamintojo individualiai įpakuotas.</t>
  </si>
  <si>
    <t>Špatelis Pol-intech Lenkija</t>
  </si>
  <si>
    <t>32.6 katalogo dalis</t>
  </si>
  <si>
    <t>32.7</t>
  </si>
  <si>
    <t>Plombavimo teptukai</t>
  </si>
  <si>
    <t>Naudojamas plombavimui.</t>
  </si>
  <si>
    <t>tokuyama šepetėlis N24 Tokuyama Japonija</t>
  </si>
  <si>
    <t>32.7 katalogo dalis</t>
  </si>
  <si>
    <t>32.8</t>
  </si>
  <si>
    <t>Plombavimo mentelės - kimštukai</t>
  </si>
  <si>
    <t>Plombavimo instrumentai titanuota darbine dalimi, pagaminti iš aukščiausios kokybės nerudijančio plieno, išploninti, lankstūs, t.y. pasižymi dideliu elastingumu ir atsparumu deformacijai. DuraLite, formos 26T, 9T, LRT,  7T,  37T, 38T,  50T,51T, 20T</t>
  </si>
  <si>
    <t>Nordent plombavimo instrumentai, Nordent, JAV,Plombavimo instrumentai titanuota darbine dalimi, pagaminti iš aukščiausios kokybės nerudijančio plieno, išploninti, lankstūs, t.y. pasižymi dideliu elastingumu ir atsparumu deformacijai. DuraLite, formos 26T, 9T, LRT,  7T,  37T, 38T,  50T,51T, 20T</t>
  </si>
  <si>
    <t>32.8 katalogo dalys</t>
  </si>
  <si>
    <t>Bendra 32 p. o. d. pasiūlymo kaina:</t>
  </si>
  <si>
    <t>39 p. o. d. Turbininiai antgaliai ir jų priedai</t>
  </si>
  <si>
    <t>39.1.</t>
  </si>
  <si>
    <t>Odontologinis antgalis-turbina su šviesa</t>
  </si>
  <si>
    <t xml:space="preserve">Antgalis turi būti nedidelių gabaritų, nesunkus, patogus darbui, svoris ne daugiau 53 g. Kompaktiška galvutė: skersmuo ne didesnis negu 12mm, galvutės aukštis ne didesnis negu 13,4mm. Galia ne mažiau 25W. Dviejų darbinių ratų (sparnuočių) technologija, ne mažiau 36 ašmenų sparnuotėje, kas užtikrina mažą vibraciją bei padidina turbinos galingumą. Esant didelėms apkrovoms, užtikrina pastovų sukimą, pastovią galią. Greito stabdymo sistema. Nulinio įtraukimo funkcija, užtikrinanti turbinos ilgaamžiškumą. Keraminiai rutuliniai guoliai. Radialinis oro srautas, trys oro padavimo taškai, kas mažina turbinos vibraciją. Apšvietimas ne mažiau 25000 lux, greitis ne mažiau 360.000/390.000 aps. Trys purškimo taškai. Galvutė su mygtuku. Autoklavuojamas prie 135 laipsnių temperatūros. Optinė lemputė su 25000lux apšvietimu, turi nepateikti savybių autoklavuojant (135 laipsnių temperatūros) Turi tikti turimoms „Morita“ jungtims. </t>
  </si>
  <si>
    <t xml:space="preserve"> TwinPower turbine PAR-4HX-O su šviesa ,Morita JaponijaAntgalis nedidelių gabaritų, nesunkus, patogus darbui, svoris  53 g. Kompaktiška galvutė: skersmuo  12mm, galvutės aukštis  13,4mm. Galia  25W. Dviejų darbinių ratų (sparnuočių) technologija,  36 ašmenų sparnuotėje, kas užtikrina mažą vibraciją bei padidina turbinos galingumą. Esant didelėms apkrovoms, užtikrina pastovų sukimą, pastovią galią. Greito stabdymo sistema. Nulinio įtraukimo funkcija, užtikrinanti turbinos ilgaamžiškumą. Keraminiai rutuliniai guoliai. Radialinis oro srautas, trys oro padavimo taškai, kas mažina turbinos vibraciją. Apšvietimas  25000 lux, greitis 360.000/390.000 aps. Trys purškimo taškai. Galvutė su mygtuku. Autoklavuojamas prie 135 laipsnių temperatūros. Optinė lemputė su 25000lux apšvietimu, nekeičia  savybių autoklavuojant (135 laipsnių temperatūros) tinka poliklinikoje  turimoms „Morita“ jungtims. TwinPower turbine PAR-4HX-O su šviesa Morita Japonija</t>
  </si>
  <si>
    <t>39.1 brošiūra</t>
  </si>
  <si>
    <t>39.2.</t>
  </si>
  <si>
    <r>
      <rPr>
        <sz val="12"/>
        <color rgb="FF000000"/>
        <rFont val="Times New Roman"/>
        <family val="1"/>
        <charset val="186"/>
      </rPr>
      <t xml:space="preserve">Greitoji jungtis </t>
    </r>
    <r>
      <rPr>
        <b/>
        <sz val="12"/>
        <color rgb="FF000000"/>
        <rFont val="Times New Roman"/>
        <family val="1"/>
        <charset val="186"/>
      </rPr>
      <t>39.1.</t>
    </r>
    <r>
      <rPr>
        <sz val="12"/>
        <color rgb="FF000000"/>
        <rFont val="Times New Roman"/>
        <family val="1"/>
        <charset val="186"/>
      </rPr>
      <t xml:space="preserve"> pozicijoje nurodytam antgaliui</t>
    </r>
  </si>
  <si>
    <t>4 ertmių greitoji jungtis su reguliuojamu vandens padavimu, skirta turimiems klinikoje turbininiams antgaliams :TwinPower turbine PAR-4HX-O su šviesa</t>
  </si>
  <si>
    <t>4-hole coupling CP4-WLD with  light and 
water control, greitoji jungtis su šviesa ir vandens kontrole, Morita Japonija</t>
  </si>
  <si>
    <t>39.2 brošiūra</t>
  </si>
  <si>
    <t>39.3</t>
  </si>
  <si>
    <t>Guminės tarpinės greitąjai turbininio antgalio jungčiai</t>
  </si>
  <si>
    <t xml:space="preserve">O- rings greitąjai turbininio antgalio jungčiai su reguliuojamu vandens padavimu </t>
  </si>
  <si>
    <t>O-rings for coupling CP4-WO / WLD Morita Japonija</t>
  </si>
  <si>
    <t>39.3 poz katalogo dalis</t>
  </si>
  <si>
    <t>39.4</t>
  </si>
  <si>
    <t xml:space="preserve">Lemputė  turbinai  </t>
  </si>
  <si>
    <t xml:space="preserve">Lemputė tinkanti turbinai TwinPower turbine PAR-4HX-O </t>
  </si>
  <si>
    <t xml:space="preserve">Lemputė turbinai Back-up  light Morita Japonija
</t>
  </si>
  <si>
    <t>tai remonto detalė, katalogo su paveiksliukais nėra</t>
  </si>
  <si>
    <t>39.5</t>
  </si>
  <si>
    <t xml:space="preserve">Rotorius tinkantis turbinai TwinPower </t>
  </si>
  <si>
    <t>Rotorius tinkantis turbinai TwinPower turbine PAR-4HX-O, lengvai keičiamas, kapsulėje</t>
  </si>
  <si>
    <t>Rotor cartridge for TwinPower turbine PAR-4HX-O, rotorius turbinai, Morita Japonija</t>
  </si>
  <si>
    <t>39.5 katalogo dalis</t>
  </si>
  <si>
    <t>Bendra 39 p. o. d. pasiūlymo kaina:</t>
  </si>
  <si>
    <t>55 p. o. d. Tepalas greitaeigiams-turbininiams odontologiniams antgaliams</t>
  </si>
  <si>
    <t>55.1.</t>
  </si>
  <si>
    <t>Tepalas greitaeigiams-turbininiams odontologiniams antgaliams</t>
  </si>
  <si>
    <t>fl</t>
  </si>
  <si>
    <r>
      <t xml:space="preserve">Naudojamas siekiant užtikrinti ilgaamžį, sklandų ir saugų antgalio veikimą, sumažinti mechaninį nusidėvėjimą. Aerozolis, tinka „Morita“ firmos antgaliams (pagal antgalių gamintojo rekomendacijas). Naudojamas prieš sterilizaciją ir (arba) po kiekvieno paciento. Specialus ilgas metalinis vamzdelis </t>
    </r>
    <r>
      <rPr>
        <b/>
        <sz val="12"/>
        <color rgb="FF000000"/>
        <rFont val="Times New Roman"/>
        <family val="1"/>
        <charset val="186"/>
      </rPr>
      <t>(pridedamas)</t>
    </r>
    <r>
      <rPr>
        <sz val="12"/>
        <color rgb="FF000000"/>
        <rFont val="Times New Roman"/>
        <family val="1"/>
        <charset val="186"/>
      </rPr>
      <t xml:space="preserve"> – tinka Morita antgliams sutepti .Tinka naudoti prieš autoklavavimą – iki 135 °C. Flakone  400 - 500 ml .„Morita AR Spray“ arba lygiavertis. </t>
    </r>
  </si>
  <si>
    <t xml:space="preserve"> MultisprayOil  tepalas 400ml Morita Japonija, Naudojamas siekiant užtikrinti ilgaamžį, sklandų ir saugų antgalio veikimą, sumažinti mechaninį nusidėvėjimą. Aerozolis, tinka „Morita“ firmos antgaliams (pagal antgalių gamintojo rekomendacijas). Naudojamas prieš sterilizaciją ir (arba) po kiekvieno paciento. Specialus ilgas metalinis vamzdelis (pridedamas) – tinka Morita antgliams sutepti .Tinka naudoti prieš autoklavavimą – iki 135 °C. Flakone  </t>
  </si>
  <si>
    <t>55.1 katalogo dalis</t>
  </si>
  <si>
    <t>Bendra 55 p. o. d. pasiūlymo kaina:</t>
  </si>
  <si>
    <t>56 p. o. d. Alginatai. Alginatinė atspaudinė medžiaga,naudojama vienmomentiniams atspaudams (Hantalgin arba lygiavertė)</t>
  </si>
  <si>
    <t>56.1</t>
  </si>
  <si>
    <t>Normalaus kietėjimo laiko</t>
  </si>
  <si>
    <t>Greitai kietėjanti masė naudojama vienmomentiniams atspaudams (Hantalgin arba lygiavertė), maišoma su vandeniu, pageidautina pakuotė ne mažiau kaip 453 g..Išlaiko dimensinį stabilumą daugiau kaip 24 val.</t>
  </si>
  <si>
    <t xml:space="preserve">Clipalgin 453g Vanini Italija, Greitai kietėjanti masė naudojama vienmomentiniams atspaudams, maišoma su vandeniu, </t>
  </si>
  <si>
    <t>56.1 katalogo dalis</t>
  </si>
  <si>
    <t xml:space="preserve">                                                                                                                                                                                                                                                                                                                                                                                                                                                                                                                                                                                                                                                                                                                                                                                                                                                                                                                                                                                                                                                                                                                                                                                                                                                                                                                                                                                                                                                                                                                                                                                                                                                                                                                                                                                                                                                                                        </t>
  </si>
  <si>
    <t>56.2</t>
  </si>
  <si>
    <t>Greito kietėjimo</t>
  </si>
  <si>
    <t>Su spalviniu reakcijos indikatoriumi, išlaiko dimensinį stabilumą daugiau kaip 24 val.</t>
  </si>
  <si>
    <t>Kromopan 450g Lascod Italija, Su spalviniu reakcijos indikatoriumi, išlaiko dimensinį stabilumą daugiau kaip 24 val.</t>
  </si>
  <si>
    <t>56.2 katalogo dalis</t>
  </si>
  <si>
    <t>Bendra 56 p. o. d. pasiūlymo kaina:</t>
  </si>
  <si>
    <t>Bendra suma: 62229,23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</si>
</sst>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
    <numFmt numFmtId="165" formatCode="mmm\.yy"/>
  </numFmts>
  <fonts count="29" x14ac:knownFonts="1">
    <font>
      <sz val="11"/>
      <color theme="1"/>
      <name val="Calibri"/>
      <family val="2"/>
      <scheme val="minor"/>
    </font>
    <font>
      <u/>
      <sz val="11"/>
      <color theme="10"/>
      <name val="Calibri"/>
      <family val="2"/>
      <scheme val="minor"/>
    </font>
    <font>
      <b/>
      <sz val="12"/>
      <color rgb="FF000000"/>
      <name val="Times New Roman"/>
      <family val="1"/>
      <charset val="186"/>
    </font>
    <font>
      <b/>
      <sz val="12"/>
      <name val="Times New Roman"/>
      <family val="1"/>
      <charset val="186"/>
    </font>
    <font>
      <sz val="11"/>
      <color rgb="FF000000"/>
      <name val="Times New Roman"/>
      <family val="1"/>
      <charset val="186"/>
    </font>
    <font>
      <sz val="12"/>
      <color rgb="FF000000"/>
      <name val="Times New Roman"/>
      <family val="1"/>
      <charset val="186"/>
    </font>
    <font>
      <sz val="12"/>
      <name val="Times New Roman"/>
      <family val="1"/>
      <charset val="186"/>
    </font>
    <font>
      <b/>
      <sz val="12"/>
      <color rgb="FFFF0000"/>
      <name val="Times New Roman"/>
      <family val="1"/>
      <charset val="186"/>
    </font>
    <font>
      <sz val="10"/>
      <color rgb="FF000000"/>
      <name val="Calibri"/>
      <family val="2"/>
      <charset val="186"/>
    </font>
    <font>
      <sz val="12"/>
      <color theme="1"/>
      <name val="Times New Roman"/>
      <family val="1"/>
      <charset val="186"/>
    </font>
    <font>
      <sz val="12"/>
      <color rgb="FF5B277D"/>
      <name val="Times New Roman"/>
      <family val="1"/>
      <charset val="186"/>
    </font>
    <font>
      <sz val="12"/>
      <color rgb="FF069A2E"/>
      <name val="Times New Roman"/>
      <family val="1"/>
      <charset val="186"/>
    </font>
    <font>
      <sz val="11"/>
      <color rgb="FF069A2E"/>
      <name val="Calibri"/>
      <family val="2"/>
      <charset val="186"/>
    </font>
    <font>
      <sz val="12"/>
      <color rgb="FF00A933"/>
      <name val="Times New Roman"/>
      <family val="1"/>
      <charset val="186"/>
    </font>
    <font>
      <sz val="12"/>
      <name val="Aptos Narrow"/>
      <family val="2"/>
      <charset val="186"/>
    </font>
    <font>
      <sz val="11"/>
      <color rgb="FF00A933"/>
      <name val="Calibri"/>
      <family val="2"/>
      <charset val="186"/>
    </font>
    <font>
      <sz val="11"/>
      <color rgb="FF5B277D"/>
      <name val="Calibri"/>
      <family val="2"/>
      <charset val="186"/>
    </font>
    <font>
      <sz val="12"/>
      <name val="Calibri"/>
      <family val="2"/>
      <charset val="186"/>
    </font>
    <font>
      <sz val="11"/>
      <color rgb="FFCE181E"/>
      <name val="Calibri"/>
      <family val="2"/>
      <charset val="186"/>
    </font>
    <font>
      <sz val="11"/>
      <color rgb="FF000000"/>
      <name val="Calibri"/>
      <family val="2"/>
      <charset val="186"/>
    </font>
    <font>
      <sz val="12"/>
      <color rgb="FF000000"/>
      <name val="Calibri"/>
      <family val="2"/>
      <charset val="186"/>
    </font>
    <font>
      <sz val="12"/>
      <color rgb="FF00A933"/>
      <name val="Aptos Narrow"/>
      <family val="2"/>
      <charset val="186"/>
    </font>
    <font>
      <sz val="12"/>
      <color rgb="FF069A2E"/>
      <name val="Calibri"/>
      <family val="2"/>
      <charset val="186"/>
    </font>
    <font>
      <b/>
      <sz val="12"/>
      <color rgb="FF069A2E"/>
      <name val="Times New Roman"/>
      <family val="1"/>
      <charset val="186"/>
    </font>
    <font>
      <b/>
      <sz val="11"/>
      <color rgb="FF069A2E"/>
      <name val="Calibri"/>
      <family val="2"/>
      <charset val="186"/>
    </font>
    <font>
      <sz val="10"/>
      <color rgb="FF000000"/>
      <name val="Times New Roman"/>
      <family val="1"/>
      <charset val="186"/>
    </font>
    <font>
      <sz val="9"/>
      <color rgb="FF000000"/>
      <name val="Calibri"/>
      <family val="2"/>
      <charset val="186"/>
    </font>
    <font>
      <b/>
      <sz val="11"/>
      <color theme="1"/>
      <name val="Calibri"/>
      <family val="2"/>
      <charset val="186"/>
      <scheme val="minor"/>
    </font>
    <font>
      <b/>
      <sz val="11"/>
      <color rgb="FF000000"/>
      <name val="Times New Roman"/>
      <family val="1"/>
      <charset val="186"/>
    </font>
  </fonts>
  <fills count="6">
    <fill>
      <patternFill patternType="none"/>
    </fill>
    <fill>
      <patternFill patternType="gray125"/>
    </fill>
    <fill>
      <patternFill patternType="solid">
        <fgColor rgb="FFFFFFFF"/>
        <bgColor rgb="FFFFFFCC"/>
      </patternFill>
    </fill>
    <fill>
      <patternFill patternType="solid">
        <fgColor theme="0" tint="-0.14999847407452621"/>
        <bgColor rgb="FFFFFFCC"/>
      </patternFill>
    </fill>
    <fill>
      <patternFill patternType="solid">
        <fgColor theme="4" tint="0.79998168889431442"/>
        <bgColor rgb="FFFFFFCC"/>
      </patternFill>
    </fill>
    <fill>
      <patternFill patternType="solid">
        <fgColor theme="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
    <xf numFmtId="0" fontId="0" fillId="0" borderId="0"/>
    <xf numFmtId="0" fontId="1" fillId="0" borderId="0" applyNumberFormat="0" applyFill="0" applyBorder="0" applyAlignment="0" applyProtection="0"/>
    <xf numFmtId="0" fontId="19" fillId="0" borderId="0"/>
  </cellStyleXfs>
  <cellXfs count="99">
    <xf numFmtId="0" fontId="0" fillId="0" borderId="0" xfId="0"/>
    <xf numFmtId="0" fontId="2" fillId="0" borderId="0" xfId="0" applyFont="1" applyAlignment="1">
      <alignment horizontal="left" vertical="center" wrapText="1"/>
    </xf>
    <xf numFmtId="0" fontId="4" fillId="2" borderId="0" xfId="0" applyFont="1" applyFill="1"/>
    <xf numFmtId="0" fontId="5" fillId="0" borderId="0" xfId="0" applyFont="1"/>
    <xf numFmtId="0" fontId="0" fillId="2" borderId="0" xfId="0" applyFill="1"/>
    <xf numFmtId="0" fontId="2" fillId="0" borderId="0" xfId="0" applyFont="1" applyAlignment="1">
      <alignment horizontal="center" vertical="center"/>
    </xf>
    <xf numFmtId="0" fontId="4" fillId="0" borderId="0" xfId="0" applyFont="1" applyAlignment="1">
      <alignment horizontal="center" wrapText="1"/>
    </xf>
    <xf numFmtId="0" fontId="2" fillId="3" borderId="1" xfId="0" applyFont="1" applyFill="1" applyBorder="1" applyAlignment="1">
      <alignment horizontal="center" vertical="center" wrapText="1"/>
    </xf>
    <xf numFmtId="0" fontId="8" fillId="2" borderId="0" xfId="0" applyFont="1" applyFill="1" applyAlignment="1">
      <alignment vertical="center" wrapText="1"/>
    </xf>
    <xf numFmtId="0" fontId="0" fillId="2" borderId="0" xfId="0" applyFill="1" applyAlignment="1">
      <alignment vertical="center"/>
    </xf>
    <xf numFmtId="164" fontId="6" fillId="2" borderId="1" xfId="0" applyNumberFormat="1" applyFont="1" applyFill="1" applyBorder="1" applyAlignment="1">
      <alignment horizontal="center" vertical="center"/>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justify" vertical="center" wrapText="1"/>
    </xf>
    <xf numFmtId="2" fontId="9" fillId="0" borderId="1" xfId="0" applyNumberFormat="1" applyFont="1" applyBorder="1" applyAlignment="1">
      <alignment horizontal="center" vertical="center"/>
    </xf>
    <xf numFmtId="0" fontId="6" fillId="2" borderId="1" xfId="0" applyFont="1" applyFill="1" applyBorder="1" applyAlignme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0" xfId="0" applyFont="1" applyFill="1"/>
    <xf numFmtId="0" fontId="13" fillId="2" borderId="1" xfId="0" applyFont="1" applyFill="1" applyBorder="1" applyAlignment="1">
      <alignment horizontal="center" vertical="center" wrapText="1"/>
    </xf>
    <xf numFmtId="0" fontId="10" fillId="2" borderId="1" xfId="0" applyFont="1" applyFill="1" applyBorder="1" applyAlignment="1">
      <alignment vertical="center"/>
    </xf>
    <xf numFmtId="164"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2" borderId="0" xfId="0" applyFill="1" applyAlignment="1">
      <alignment vertical="center" wrapText="1"/>
    </xf>
    <xf numFmtId="0" fontId="6" fillId="2" borderId="0" xfId="0" applyFont="1" applyFill="1" applyAlignment="1">
      <alignment vertical="center" wrapText="1"/>
    </xf>
    <xf numFmtId="0" fontId="6" fillId="2" borderId="1" xfId="0" applyFont="1" applyFill="1" applyBorder="1" applyAlignment="1">
      <alignment horizontal="justify" vertical="top" wrapText="1"/>
    </xf>
    <xf numFmtId="0" fontId="6" fillId="2" borderId="1" xfId="0" applyFont="1" applyFill="1" applyBorder="1" applyAlignment="1">
      <alignment horizontal="justify"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1" fillId="2" borderId="1" xfId="1" applyFill="1" applyBorder="1" applyAlignment="1">
      <alignment vertical="center"/>
    </xf>
    <xf numFmtId="2" fontId="3" fillId="4" borderId="1" xfId="0" applyNumberFormat="1" applyFont="1" applyFill="1" applyBorder="1" applyAlignment="1">
      <alignment horizontal="center" vertical="center"/>
    </xf>
    <xf numFmtId="0" fontId="15" fillId="2" borderId="0" xfId="0" applyFont="1" applyFill="1"/>
    <xf numFmtId="0" fontId="13" fillId="2" borderId="1" xfId="0" applyFont="1" applyFill="1" applyBorder="1" applyAlignment="1">
      <alignment horizontal="center" vertical="center"/>
    </xf>
    <xf numFmtId="0" fontId="13" fillId="2" borderId="1" xfId="0" applyFont="1" applyFill="1" applyBorder="1" applyAlignment="1">
      <alignment vertical="center"/>
    </xf>
    <xf numFmtId="0" fontId="16" fillId="2" borderId="0" xfId="0" applyFont="1" applyFill="1"/>
    <xf numFmtId="0" fontId="18" fillId="2" borderId="0" xfId="0" applyFont="1" applyFill="1"/>
    <xf numFmtId="0" fontId="5" fillId="2" borderId="1" xfId="0" applyFont="1" applyFill="1" applyBorder="1" applyAlignment="1">
      <alignment vertical="center" wrapText="1"/>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20" fillId="2" borderId="1" xfId="0" applyFont="1" applyFill="1" applyBorder="1" applyAlignment="1">
      <alignment horizontal="center" vertical="center"/>
    </xf>
    <xf numFmtId="0" fontId="6" fillId="0" borderId="1" xfId="0" applyFont="1" applyBorder="1" applyAlignment="1">
      <alignment horizontal="justify" vertical="center" wrapText="1"/>
    </xf>
    <xf numFmtId="0" fontId="20" fillId="2" borderId="1" xfId="0" applyFont="1" applyFill="1" applyBorder="1" applyAlignment="1">
      <alignment vertical="center"/>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0" borderId="1" xfId="0" applyFont="1" applyBorder="1" applyAlignment="1">
      <alignment horizontal="justify" vertical="center" wrapText="1"/>
    </xf>
    <xf numFmtId="0" fontId="23" fillId="2" borderId="1" xfId="0" applyFont="1" applyFill="1" applyBorder="1" applyAlignment="1">
      <alignment vertical="center"/>
    </xf>
    <xf numFmtId="0" fontId="5" fillId="2" borderId="1" xfId="0" applyFont="1" applyFill="1" applyBorder="1" applyAlignment="1">
      <alignment horizontal="justify" vertical="center" wrapText="1"/>
    </xf>
    <xf numFmtId="0" fontId="12" fillId="2" borderId="0" xfId="0" applyFont="1" applyFill="1" applyAlignment="1">
      <alignment vertical="center"/>
    </xf>
    <xf numFmtId="165" fontId="5" fillId="2" borderId="1" xfId="0" applyNumberFormat="1" applyFont="1" applyFill="1" applyBorder="1" applyAlignment="1">
      <alignment horizontal="center" vertical="center"/>
    </xf>
    <xf numFmtId="0" fontId="22" fillId="2" borderId="1" xfId="0" applyFont="1" applyFill="1" applyBorder="1" applyAlignment="1">
      <alignment vertical="center" wrapText="1"/>
    </xf>
    <xf numFmtId="0" fontId="22" fillId="2" borderId="1" xfId="0" applyFont="1" applyFill="1" applyBorder="1" applyAlignment="1">
      <alignment vertical="center"/>
    </xf>
    <xf numFmtId="0" fontId="11" fillId="2" borderId="1" xfId="0" applyFont="1" applyFill="1" applyBorder="1" applyAlignment="1">
      <alignment vertical="center"/>
    </xf>
    <xf numFmtId="0" fontId="24" fillId="2" borderId="0" xfId="0" applyFont="1" applyFill="1"/>
    <xf numFmtId="0" fontId="5" fillId="2" borderId="1" xfId="0" applyFont="1" applyFill="1" applyBorder="1" applyAlignment="1">
      <alignment wrapText="1"/>
    </xf>
    <xf numFmtId="0" fontId="25" fillId="0" borderId="1" xfId="0" applyFont="1" applyBorder="1" applyAlignment="1">
      <alignment horizontal="right" vertical="center" wrapText="1"/>
    </xf>
    <xf numFmtId="0" fontId="4" fillId="0" borderId="1" xfId="0" applyFont="1" applyBorder="1" applyAlignment="1">
      <alignment horizontal="right" vertical="center" wrapText="1"/>
    </xf>
    <xf numFmtId="2" fontId="2" fillId="4" borderId="5" xfId="0" applyNumberFormat="1" applyFont="1" applyFill="1" applyBorder="1" applyAlignment="1">
      <alignment horizontal="center" vertical="center"/>
    </xf>
    <xf numFmtId="0" fontId="8" fillId="0" borderId="0" xfId="0" applyFont="1" applyAlignment="1">
      <alignment horizontal="center"/>
    </xf>
    <xf numFmtId="0" fontId="4" fillId="0" borderId="0" xfId="0" applyFont="1" applyAlignment="1">
      <alignment wrapText="1"/>
    </xf>
    <xf numFmtId="0" fontId="0" fillId="0" borderId="0" xfId="0" applyAlignment="1">
      <alignment horizontal="center"/>
    </xf>
    <xf numFmtId="0" fontId="26" fillId="0" borderId="0" xfId="0" applyFont="1" applyAlignment="1">
      <alignment horizontal="justify" wrapText="1"/>
    </xf>
    <xf numFmtId="0" fontId="0" fillId="0" borderId="0" xfId="0" applyAlignment="1">
      <alignment horizontal="center" vertical="center"/>
    </xf>
    <xf numFmtId="0" fontId="13" fillId="4" borderId="2" xfId="0" applyFont="1" applyFill="1" applyBorder="1" applyAlignment="1">
      <alignment horizontal="center" vertical="center"/>
    </xf>
    <xf numFmtId="0" fontId="17"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11" fillId="4" borderId="6" xfId="0" applyFont="1" applyFill="1" applyBorder="1" applyAlignment="1">
      <alignment horizontal="center" vertical="center"/>
    </xf>
    <xf numFmtId="0" fontId="23" fillId="4" borderId="2" xfId="0" applyFont="1" applyFill="1" applyBorder="1" applyAlignment="1">
      <alignment horizontal="center" vertical="center"/>
    </xf>
    <xf numFmtId="0" fontId="11"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5" fillId="5"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0" borderId="0" xfId="0" applyFont="1" applyAlignment="1">
      <alignment horizontal="left" vertical="top" wrapText="1"/>
    </xf>
    <xf numFmtId="0" fontId="3" fillId="0" borderId="0" xfId="0" applyFont="1" applyAlignment="1">
      <alignment horizontal="left" vertical="center" wrapText="1"/>
    </xf>
    <xf numFmtId="0" fontId="2" fillId="0" borderId="0" xfId="0" applyFont="1" applyAlignment="1">
      <alignment horizontal="right" vertical="top"/>
    </xf>
    <xf numFmtId="0" fontId="2" fillId="0" borderId="0" xfId="0" applyFont="1" applyAlignment="1">
      <alignment horizontal="center" vertical="center"/>
    </xf>
    <xf numFmtId="0" fontId="7" fillId="0" borderId="0" xfId="0" applyFont="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3" fillId="4" borderId="2" xfId="0" applyNumberFormat="1" applyFont="1" applyFill="1" applyBorder="1" applyAlignment="1">
      <alignment horizontal="right" vertical="center"/>
    </xf>
    <xf numFmtId="164" fontId="3" fillId="4" borderId="3" xfId="0" applyNumberFormat="1" applyFont="1" applyFill="1" applyBorder="1" applyAlignment="1">
      <alignment horizontal="right" vertical="center"/>
    </xf>
    <xf numFmtId="164" fontId="3" fillId="4" borderId="4" xfId="0" applyNumberFormat="1" applyFont="1" applyFill="1" applyBorder="1" applyAlignment="1">
      <alignment horizontal="right" vertical="center"/>
    </xf>
    <xf numFmtId="0" fontId="3" fillId="4" borderId="2" xfId="0" applyFont="1" applyFill="1" applyBorder="1" applyAlignment="1">
      <alignment horizontal="right" vertical="center"/>
    </xf>
    <xf numFmtId="0" fontId="3" fillId="4" borderId="3" xfId="0" applyFont="1" applyFill="1" applyBorder="1" applyAlignment="1">
      <alignment horizontal="right" vertical="center"/>
    </xf>
    <xf numFmtId="0" fontId="3" fillId="4" borderId="4" xfId="0" applyFont="1" applyFill="1" applyBorder="1" applyAlignment="1">
      <alignment horizontal="righ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2" xfId="0" applyFont="1" applyFill="1" applyBorder="1" applyAlignment="1">
      <alignment horizontal="right" vertical="center"/>
    </xf>
    <xf numFmtId="0" fontId="2" fillId="4" borderId="3" xfId="0" applyFont="1" applyFill="1" applyBorder="1" applyAlignment="1">
      <alignment horizontal="right" vertical="center"/>
    </xf>
    <xf numFmtId="0" fontId="2" fillId="4" borderId="4" xfId="0" applyFont="1" applyFill="1" applyBorder="1" applyAlignment="1">
      <alignment horizontal="right" vertical="center"/>
    </xf>
    <xf numFmtId="0" fontId="2" fillId="4" borderId="6" xfId="0" applyFont="1" applyFill="1" applyBorder="1" applyAlignment="1">
      <alignment horizontal="right" vertical="center" wrapText="1"/>
    </xf>
    <xf numFmtId="0" fontId="2" fillId="4" borderId="7"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28" fillId="0" borderId="0" xfId="0" applyFont="1" applyAlignment="1">
      <alignment wrapText="1"/>
    </xf>
    <xf numFmtId="0" fontId="27" fillId="0" borderId="0" xfId="0" applyFont="1" applyAlignment="1"/>
  </cellXfs>
  <cellStyles count="3">
    <cellStyle name="Hipersaitas" xfId="1" builtinId="8"/>
    <cellStyle name="Įprastas" xfId="0" builtinId="0"/>
    <cellStyle name="Normal 2" xfId="2" xr:uid="{97B51E8A-BA1C-4180-8967-41DE5FF7CA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etabiomedshop.com/products/mdchelcre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3"/>
  <sheetViews>
    <sheetView tabSelected="1" topLeftCell="A55" workbookViewId="0">
      <selection activeCell="B63" sqref="B63:D63"/>
    </sheetView>
  </sheetViews>
  <sheetFormatPr defaultRowHeight="15" x14ac:dyDescent="0.25"/>
  <cols>
    <col min="1" max="1" width="9.7109375" style="61" customWidth="1"/>
    <col min="2" max="2" width="19" style="62" customWidth="1"/>
    <col min="3" max="3" width="10.28515625" style="6" customWidth="1"/>
    <col min="4" max="4" width="13.7109375" style="63" customWidth="1"/>
    <col min="5" max="5" width="35.7109375" style="64" customWidth="1"/>
    <col min="6" max="6" width="30.42578125" customWidth="1"/>
    <col min="7" max="7" width="10.28515625" style="65" customWidth="1"/>
    <col min="8" max="8" width="12.7109375" style="65" customWidth="1"/>
    <col min="9" max="9" width="14.28515625" customWidth="1"/>
    <col min="10" max="10" width="16.140625" customWidth="1"/>
    <col min="11" max="11" width="45.140625" customWidth="1"/>
    <col min="12" max="1022" width="8.140625" customWidth="1"/>
    <col min="1023" max="1024" width="8.7109375" customWidth="1"/>
  </cols>
  <sheetData>
    <row r="1" spans="1:11" s="2" customFormat="1" ht="15.75" x14ac:dyDescent="0.25">
      <c r="A1" s="76"/>
      <c r="B1" s="76"/>
      <c r="C1" s="76"/>
      <c r="D1" s="76"/>
      <c r="E1" s="76"/>
      <c r="F1" s="77"/>
      <c r="G1" s="77"/>
      <c r="H1" s="77"/>
      <c r="I1" s="1"/>
      <c r="J1" s="78" t="s">
        <v>0</v>
      </c>
      <c r="K1" s="78"/>
    </row>
    <row r="2" spans="1:11" s="4" customFormat="1" ht="15.75" x14ac:dyDescent="0.25">
      <c r="A2" s="3"/>
      <c r="B2" s="3"/>
      <c r="C2" s="3"/>
      <c r="D2" s="3"/>
      <c r="E2" s="3"/>
      <c r="F2" s="3"/>
      <c r="G2" s="3"/>
      <c r="H2" s="3"/>
      <c r="I2" s="3"/>
      <c r="J2" s="3"/>
      <c r="K2" s="3"/>
    </row>
    <row r="3" spans="1:11" ht="15.75" x14ac:dyDescent="0.25">
      <c r="A3" s="79" t="s">
        <v>1</v>
      </c>
      <c r="B3" s="79"/>
      <c r="C3" s="79"/>
      <c r="D3" s="79"/>
      <c r="E3" s="79"/>
      <c r="F3" s="79"/>
      <c r="G3" s="79"/>
      <c r="H3" s="79"/>
      <c r="I3" s="79"/>
      <c r="J3" s="79"/>
      <c r="K3" s="79"/>
    </row>
    <row r="4" spans="1:11" ht="15.75" x14ac:dyDescent="0.25">
      <c r="A4" s="5"/>
      <c r="B4" s="5"/>
      <c r="C4" s="5"/>
      <c r="D4" s="5"/>
      <c r="E4" s="5"/>
      <c r="F4" s="5"/>
      <c r="G4" s="5"/>
      <c r="H4" s="5"/>
      <c r="I4" s="5"/>
      <c r="J4" s="5"/>
      <c r="K4" s="5"/>
    </row>
    <row r="5" spans="1:11" ht="15.75" x14ac:dyDescent="0.25">
      <c r="A5" s="80" t="s">
        <v>2</v>
      </c>
      <c r="B5" s="80"/>
      <c r="C5" s="80"/>
      <c r="D5" s="80"/>
      <c r="E5" s="80"/>
      <c r="F5" s="80"/>
      <c r="G5" s="80"/>
      <c r="H5" s="80"/>
      <c r="I5" s="80"/>
      <c r="J5" s="80"/>
      <c r="K5" s="80"/>
    </row>
    <row r="6" spans="1:11" ht="15.75" x14ac:dyDescent="0.25">
      <c r="A6" s="3"/>
      <c r="B6" s="3"/>
      <c r="D6" s="3"/>
      <c r="E6" s="3"/>
      <c r="F6" s="3"/>
      <c r="G6" s="3"/>
      <c r="H6" s="3"/>
      <c r="I6" s="3"/>
      <c r="J6" s="3"/>
      <c r="K6" s="3"/>
    </row>
    <row r="7" spans="1:11" s="8" customFormat="1" ht="124.9" customHeight="1" x14ac:dyDescent="0.25">
      <c r="A7" s="7" t="s">
        <v>3</v>
      </c>
      <c r="B7" s="7" t="s">
        <v>4</v>
      </c>
      <c r="C7" s="7" t="s">
        <v>5</v>
      </c>
      <c r="D7" s="7" t="s">
        <v>6</v>
      </c>
      <c r="E7" s="7" t="s">
        <v>7</v>
      </c>
      <c r="F7" s="7" t="s">
        <v>8</v>
      </c>
      <c r="G7" s="7" t="s">
        <v>9</v>
      </c>
      <c r="H7" s="7" t="s">
        <v>10</v>
      </c>
      <c r="I7" s="7" t="s">
        <v>11</v>
      </c>
      <c r="J7" s="7" t="s">
        <v>12</v>
      </c>
      <c r="K7" s="7" t="s">
        <v>13</v>
      </c>
    </row>
    <row r="8" spans="1:11" s="9" customFormat="1" ht="30" customHeight="1" x14ac:dyDescent="0.25">
      <c r="A8" s="74" t="s">
        <v>14</v>
      </c>
      <c r="B8" s="75"/>
      <c r="C8" s="75"/>
      <c r="D8" s="75"/>
      <c r="E8" s="75"/>
      <c r="F8" s="75"/>
      <c r="G8" s="75"/>
      <c r="H8" s="75"/>
      <c r="I8" s="75"/>
      <c r="J8" s="75"/>
      <c r="K8" s="75"/>
    </row>
    <row r="9" spans="1:11" s="4" customFormat="1" ht="78.75" x14ac:dyDescent="0.25">
      <c r="A9" s="10" t="s">
        <v>15</v>
      </c>
      <c r="B9" s="11" t="s">
        <v>16</v>
      </c>
      <c r="C9" s="12" t="s">
        <v>17</v>
      </c>
      <c r="D9" s="13">
        <v>120</v>
      </c>
      <c r="E9" s="14" t="s">
        <v>18</v>
      </c>
      <c r="F9" s="12" t="s">
        <v>19</v>
      </c>
      <c r="G9" s="13">
        <v>12.25</v>
      </c>
      <c r="H9" s="13">
        <v>21</v>
      </c>
      <c r="I9" s="15">
        <f>D9*G9</f>
        <v>1470</v>
      </c>
      <c r="J9" s="15">
        <f>I9+(I9*H9%)</f>
        <v>1778.7</v>
      </c>
      <c r="K9" s="16" t="s">
        <v>20</v>
      </c>
    </row>
    <row r="10" spans="1:11" s="4" customFormat="1" ht="173.25" x14ac:dyDescent="0.25">
      <c r="A10" s="13" t="s">
        <v>21</v>
      </c>
      <c r="B10" s="11" t="s">
        <v>22</v>
      </c>
      <c r="C10" s="12" t="s">
        <v>23</v>
      </c>
      <c r="D10" s="13">
        <v>100</v>
      </c>
      <c r="E10" s="14" t="s">
        <v>24</v>
      </c>
      <c r="F10" s="12" t="s">
        <v>25</v>
      </c>
      <c r="G10" s="17">
        <v>14</v>
      </c>
      <c r="H10" s="17">
        <v>21</v>
      </c>
      <c r="I10" s="15">
        <f t="shared" ref="I10:I17" si="0">D10*G10</f>
        <v>1400</v>
      </c>
      <c r="J10" s="15">
        <f t="shared" ref="J10:J17" si="1">I10+(I10*H10%)</f>
        <v>1694</v>
      </c>
      <c r="K10" s="18" t="s">
        <v>26</v>
      </c>
    </row>
    <row r="11" spans="1:11" s="21" customFormat="1" ht="157.5" x14ac:dyDescent="0.25">
      <c r="A11" s="13" t="s">
        <v>27</v>
      </c>
      <c r="B11" s="11" t="s">
        <v>28</v>
      </c>
      <c r="C11" s="12" t="s">
        <v>29</v>
      </c>
      <c r="D11" s="13">
        <v>25</v>
      </c>
      <c r="E11" s="14" t="s">
        <v>30</v>
      </c>
      <c r="F11" s="19" t="s">
        <v>31</v>
      </c>
      <c r="G11" s="20">
        <v>315</v>
      </c>
      <c r="H11" s="20">
        <v>21</v>
      </c>
      <c r="I11" s="15">
        <f t="shared" si="0"/>
        <v>7875</v>
      </c>
      <c r="J11" s="15">
        <f t="shared" si="1"/>
        <v>9528.75</v>
      </c>
      <c r="K11" s="18" t="s">
        <v>32</v>
      </c>
    </row>
    <row r="12" spans="1:11" s="4" customFormat="1" ht="94.5" x14ac:dyDescent="0.25">
      <c r="A12" s="13" t="s">
        <v>33</v>
      </c>
      <c r="B12" s="11" t="s">
        <v>34</v>
      </c>
      <c r="C12" s="12" t="s">
        <v>35</v>
      </c>
      <c r="D12" s="13">
        <v>34</v>
      </c>
      <c r="E12" s="14" t="s">
        <v>36</v>
      </c>
      <c r="F12" s="22" t="s">
        <v>37</v>
      </c>
      <c r="G12" s="17">
        <v>11.6</v>
      </c>
      <c r="H12" s="17">
        <v>21</v>
      </c>
      <c r="I12" s="15">
        <f t="shared" si="0"/>
        <v>394.4</v>
      </c>
      <c r="J12" s="15">
        <f t="shared" si="1"/>
        <v>477.22399999999999</v>
      </c>
      <c r="K12" s="23" t="s">
        <v>38</v>
      </c>
    </row>
    <row r="13" spans="1:11" s="26" customFormat="1" ht="110.25" x14ac:dyDescent="0.25">
      <c r="A13" s="24" t="s">
        <v>39</v>
      </c>
      <c r="B13" s="11" t="s">
        <v>34</v>
      </c>
      <c r="C13" s="12" t="s">
        <v>40</v>
      </c>
      <c r="D13" s="12">
        <v>40</v>
      </c>
      <c r="E13" s="14" t="s">
        <v>41</v>
      </c>
      <c r="F13" s="22" t="s">
        <v>42</v>
      </c>
      <c r="G13" s="25">
        <v>19.649999999999999</v>
      </c>
      <c r="H13" s="25">
        <v>21</v>
      </c>
      <c r="I13" s="15">
        <f t="shared" si="0"/>
        <v>786</v>
      </c>
      <c r="J13" s="15">
        <f t="shared" si="1"/>
        <v>951.06</v>
      </c>
      <c r="K13" s="18" t="s">
        <v>43</v>
      </c>
    </row>
    <row r="14" spans="1:11" s="26" customFormat="1" ht="157.5" x14ac:dyDescent="0.25">
      <c r="A14" s="12" t="s">
        <v>44</v>
      </c>
      <c r="B14" s="27" t="s">
        <v>45</v>
      </c>
      <c r="C14" s="12" t="s">
        <v>46</v>
      </c>
      <c r="D14" s="12">
        <v>40</v>
      </c>
      <c r="E14" s="28" t="s">
        <v>47</v>
      </c>
      <c r="F14" s="22" t="s">
        <v>48</v>
      </c>
      <c r="G14" s="25">
        <v>205</v>
      </c>
      <c r="H14" s="25">
        <v>21</v>
      </c>
      <c r="I14" s="15">
        <f t="shared" si="0"/>
        <v>8200</v>
      </c>
      <c r="J14" s="15">
        <f t="shared" si="1"/>
        <v>9922</v>
      </c>
      <c r="K14" s="18" t="s">
        <v>49</v>
      </c>
    </row>
    <row r="15" spans="1:11" s="26" customFormat="1" ht="63" x14ac:dyDescent="0.25">
      <c r="A15" s="12" t="s">
        <v>50</v>
      </c>
      <c r="B15" s="11" t="s">
        <v>51</v>
      </c>
      <c r="C15" s="12" t="s">
        <v>40</v>
      </c>
      <c r="D15" s="12">
        <v>10</v>
      </c>
      <c r="E15" s="29" t="s">
        <v>52</v>
      </c>
      <c r="F15" s="25" t="s">
        <v>53</v>
      </c>
      <c r="G15" s="25">
        <v>52.12</v>
      </c>
      <c r="H15" s="25">
        <v>21</v>
      </c>
      <c r="I15" s="15">
        <f t="shared" si="0"/>
        <v>521.19999999999993</v>
      </c>
      <c r="J15" s="15">
        <f t="shared" si="1"/>
        <v>630.65199999999993</v>
      </c>
      <c r="K15" s="18" t="s">
        <v>54</v>
      </c>
    </row>
    <row r="16" spans="1:11" s="9" customFormat="1" ht="94.5" x14ac:dyDescent="0.25">
      <c r="A16" s="13" t="s">
        <v>55</v>
      </c>
      <c r="B16" s="11" t="s">
        <v>56</v>
      </c>
      <c r="C16" s="12" t="s">
        <v>57</v>
      </c>
      <c r="D16" s="13">
        <v>12</v>
      </c>
      <c r="E16" s="14" t="s">
        <v>58</v>
      </c>
      <c r="F16" s="30" t="s">
        <v>59</v>
      </c>
      <c r="G16" s="31">
        <v>52</v>
      </c>
      <c r="H16" s="31">
        <v>21</v>
      </c>
      <c r="I16" s="15">
        <f t="shared" si="0"/>
        <v>624</v>
      </c>
      <c r="J16" s="15">
        <f t="shared" si="1"/>
        <v>755.04</v>
      </c>
      <c r="K16" s="32" t="s">
        <v>60</v>
      </c>
    </row>
    <row r="17" spans="1:17" s="4" customFormat="1" ht="93" customHeight="1" x14ac:dyDescent="0.25">
      <c r="A17" s="13" t="s">
        <v>61</v>
      </c>
      <c r="B17" s="11" t="s">
        <v>62</v>
      </c>
      <c r="C17" s="12" t="s">
        <v>35</v>
      </c>
      <c r="D17" s="13">
        <v>70</v>
      </c>
      <c r="E17" s="14" t="s">
        <v>63</v>
      </c>
      <c r="F17" s="22" t="s">
        <v>64</v>
      </c>
      <c r="G17" s="31">
        <v>1.02</v>
      </c>
      <c r="H17" s="31">
        <v>21</v>
      </c>
      <c r="I17" s="15">
        <f t="shared" si="0"/>
        <v>71.400000000000006</v>
      </c>
      <c r="J17" s="15">
        <f t="shared" si="1"/>
        <v>86.394000000000005</v>
      </c>
      <c r="K17" s="33" t="s">
        <v>65</v>
      </c>
    </row>
    <row r="18" spans="1:17" s="35" customFormat="1" ht="30" customHeight="1" x14ac:dyDescent="0.25">
      <c r="A18" s="86" t="s">
        <v>66</v>
      </c>
      <c r="B18" s="87"/>
      <c r="C18" s="87"/>
      <c r="D18" s="87"/>
      <c r="E18" s="87"/>
      <c r="F18" s="87"/>
      <c r="G18" s="87"/>
      <c r="H18" s="88"/>
      <c r="I18" s="34">
        <f>SUM(I9:I17)</f>
        <v>21342.000000000004</v>
      </c>
      <c r="J18" s="34">
        <f>SUM(J9:J17)</f>
        <v>25823.82</v>
      </c>
      <c r="K18" s="66"/>
    </row>
    <row r="19" spans="1:17" s="4" customFormat="1" ht="30" customHeight="1" x14ac:dyDescent="0.25">
      <c r="A19" s="81" t="s">
        <v>69</v>
      </c>
      <c r="B19" s="82"/>
      <c r="C19" s="82"/>
      <c r="D19" s="82"/>
      <c r="E19" s="82"/>
      <c r="F19" s="82"/>
      <c r="G19" s="82"/>
      <c r="H19" s="82"/>
      <c r="I19" s="82"/>
      <c r="J19" s="82"/>
      <c r="K19" s="82"/>
      <c r="L19" s="9"/>
      <c r="M19" s="9"/>
      <c r="N19" s="9"/>
      <c r="O19" s="9"/>
      <c r="P19" s="9"/>
      <c r="Q19" s="9"/>
    </row>
    <row r="20" spans="1:17" s="9" customFormat="1" ht="78.75" x14ac:dyDescent="0.25">
      <c r="A20" s="10" t="s">
        <v>70</v>
      </c>
      <c r="B20" s="11" t="s">
        <v>71</v>
      </c>
      <c r="C20" s="12" t="s">
        <v>68</v>
      </c>
      <c r="D20" s="13">
        <v>20</v>
      </c>
      <c r="E20" s="14" t="s">
        <v>72</v>
      </c>
      <c r="F20" s="30" t="s">
        <v>73</v>
      </c>
      <c r="G20" s="31">
        <v>104.28</v>
      </c>
      <c r="H20" s="31">
        <v>21</v>
      </c>
      <c r="I20" s="15">
        <f t="shared" ref="I20:I25" si="2">D20*G20</f>
        <v>2085.6</v>
      </c>
      <c r="J20" s="15">
        <f t="shared" ref="J20:J25" si="3">I20+(I20*H20%)</f>
        <v>2523.576</v>
      </c>
      <c r="K20" s="32" t="s">
        <v>74</v>
      </c>
      <c r="L20" s="4"/>
      <c r="M20" s="4"/>
      <c r="N20" s="4"/>
      <c r="O20" s="4"/>
      <c r="P20" s="4"/>
      <c r="Q20" s="4"/>
    </row>
    <row r="21" spans="1:17" s="4" customFormat="1" ht="110.25" x14ac:dyDescent="0.25">
      <c r="A21" s="13" t="s">
        <v>75</v>
      </c>
      <c r="B21" s="11" t="s">
        <v>76</v>
      </c>
      <c r="C21" s="12" t="s">
        <v>77</v>
      </c>
      <c r="D21" s="13">
        <v>40</v>
      </c>
      <c r="E21" s="14" t="s">
        <v>78</v>
      </c>
      <c r="F21" s="22" t="s">
        <v>79</v>
      </c>
      <c r="G21" s="36">
        <v>58.75</v>
      </c>
      <c r="H21" s="36">
        <v>5</v>
      </c>
      <c r="I21" s="15">
        <f t="shared" si="2"/>
        <v>2350</v>
      </c>
      <c r="J21" s="15">
        <f t="shared" si="3"/>
        <v>2467.5</v>
      </c>
      <c r="K21" s="37" t="s">
        <v>80</v>
      </c>
      <c r="L21" s="35"/>
      <c r="M21" s="35"/>
      <c r="N21" s="35"/>
      <c r="O21" s="35"/>
      <c r="P21" s="35"/>
      <c r="Q21" s="35"/>
    </row>
    <row r="22" spans="1:17" s="35" customFormat="1" ht="110.25" x14ac:dyDescent="0.25">
      <c r="A22" s="13" t="s">
        <v>81</v>
      </c>
      <c r="B22" s="11" t="s">
        <v>82</v>
      </c>
      <c r="C22" s="12" t="s">
        <v>68</v>
      </c>
      <c r="D22" s="13">
        <v>10</v>
      </c>
      <c r="E22" s="14" t="s">
        <v>83</v>
      </c>
      <c r="F22" s="22" t="s">
        <v>84</v>
      </c>
      <c r="G22" s="36">
        <v>175</v>
      </c>
      <c r="H22" s="36">
        <v>5</v>
      </c>
      <c r="I22" s="15">
        <f t="shared" si="2"/>
        <v>1750</v>
      </c>
      <c r="J22" s="15">
        <f t="shared" si="3"/>
        <v>1837.5</v>
      </c>
      <c r="K22" s="37" t="s">
        <v>85</v>
      </c>
    </row>
    <row r="23" spans="1:17" s="35" customFormat="1" ht="31.5" x14ac:dyDescent="0.25">
      <c r="A23" s="13" t="s">
        <v>86</v>
      </c>
      <c r="B23" s="11" t="s">
        <v>87</v>
      </c>
      <c r="C23" s="12" t="s">
        <v>57</v>
      </c>
      <c r="D23" s="13">
        <v>30</v>
      </c>
      <c r="E23" s="14" t="s">
        <v>88</v>
      </c>
      <c r="F23" s="12" t="s">
        <v>89</v>
      </c>
      <c r="G23" s="36">
        <v>4.6399999999999997</v>
      </c>
      <c r="H23" s="36">
        <v>21</v>
      </c>
      <c r="I23" s="15">
        <f t="shared" si="2"/>
        <v>139.19999999999999</v>
      </c>
      <c r="J23" s="15">
        <f t="shared" si="3"/>
        <v>168.43199999999999</v>
      </c>
      <c r="K23" s="37" t="s">
        <v>90</v>
      </c>
    </row>
    <row r="24" spans="1:17" s="4" customFormat="1" ht="31.5" x14ac:dyDescent="0.25">
      <c r="A24" s="13" t="s">
        <v>91</v>
      </c>
      <c r="B24" s="11" t="s">
        <v>92</v>
      </c>
      <c r="C24" s="12" t="s">
        <v>23</v>
      </c>
      <c r="D24" s="13">
        <v>100</v>
      </c>
      <c r="E24" s="14" t="s">
        <v>93</v>
      </c>
      <c r="F24" s="12" t="s">
        <v>94</v>
      </c>
      <c r="G24" s="36">
        <v>5.12</v>
      </c>
      <c r="H24" s="36">
        <v>21</v>
      </c>
      <c r="I24" s="15">
        <f t="shared" si="2"/>
        <v>512</v>
      </c>
      <c r="J24" s="15">
        <f t="shared" si="3"/>
        <v>619.52</v>
      </c>
      <c r="K24" s="37" t="s">
        <v>95</v>
      </c>
      <c r="L24" s="35"/>
      <c r="M24" s="35"/>
      <c r="N24" s="35"/>
      <c r="O24" s="35"/>
      <c r="P24" s="35"/>
      <c r="Q24" s="35"/>
    </row>
    <row r="25" spans="1:17" s="35" customFormat="1" ht="47.25" x14ac:dyDescent="0.25">
      <c r="A25" s="13" t="s">
        <v>96</v>
      </c>
      <c r="B25" s="11" t="s">
        <v>97</v>
      </c>
      <c r="C25" s="12" t="s">
        <v>67</v>
      </c>
      <c r="D25" s="13">
        <v>5</v>
      </c>
      <c r="E25" s="14" t="s">
        <v>98</v>
      </c>
      <c r="F25" s="12" t="s">
        <v>99</v>
      </c>
      <c r="G25" s="17">
        <v>70.72</v>
      </c>
      <c r="H25" s="17">
        <v>5</v>
      </c>
      <c r="I25" s="15">
        <f t="shared" si="2"/>
        <v>353.6</v>
      </c>
      <c r="J25" s="15">
        <f t="shared" si="3"/>
        <v>371.28000000000003</v>
      </c>
      <c r="K25" s="23" t="s">
        <v>100</v>
      </c>
      <c r="L25" s="38"/>
      <c r="M25" s="38"/>
      <c r="N25" s="38"/>
      <c r="O25" s="38"/>
      <c r="P25" s="38"/>
      <c r="Q25" s="38"/>
    </row>
    <row r="26" spans="1:17" s="38" customFormat="1" ht="30" customHeight="1" x14ac:dyDescent="0.25">
      <c r="A26" s="86" t="s">
        <v>101</v>
      </c>
      <c r="B26" s="87"/>
      <c r="C26" s="87"/>
      <c r="D26" s="87"/>
      <c r="E26" s="87"/>
      <c r="F26" s="87"/>
      <c r="G26" s="87"/>
      <c r="H26" s="88"/>
      <c r="I26" s="34">
        <f>SUM(I20:I25)</f>
        <v>7190.4000000000005</v>
      </c>
      <c r="J26" s="34">
        <f>SUM(J20:J25)</f>
        <v>7987.808</v>
      </c>
      <c r="K26" s="68"/>
    </row>
    <row r="27" spans="1:17" s="4" customFormat="1" ht="30" customHeight="1" x14ac:dyDescent="0.25">
      <c r="A27" s="81" t="s">
        <v>102</v>
      </c>
      <c r="B27" s="82"/>
      <c r="C27" s="82"/>
      <c r="D27" s="82"/>
      <c r="E27" s="82"/>
      <c r="F27" s="82"/>
      <c r="G27" s="82"/>
      <c r="H27" s="82"/>
      <c r="I27" s="82"/>
      <c r="J27" s="82"/>
      <c r="K27" s="82"/>
    </row>
    <row r="28" spans="1:17" s="4" customFormat="1" ht="63" x14ac:dyDescent="0.25">
      <c r="A28" s="10" t="s">
        <v>103</v>
      </c>
      <c r="B28" s="11" t="s">
        <v>104</v>
      </c>
      <c r="C28" s="12" t="s">
        <v>105</v>
      </c>
      <c r="D28" s="12">
        <v>10</v>
      </c>
      <c r="E28" s="14" t="s">
        <v>106</v>
      </c>
      <c r="F28" s="42" t="s">
        <v>107</v>
      </c>
      <c r="G28" s="41">
        <v>4.9800000000000004</v>
      </c>
      <c r="H28" s="41">
        <v>5</v>
      </c>
      <c r="I28" s="15">
        <f t="shared" ref="I28" si="4">D28*G28</f>
        <v>49.800000000000004</v>
      </c>
      <c r="J28" s="15">
        <f t="shared" ref="J28" si="5">I28+(I28*H28%)</f>
        <v>52.290000000000006</v>
      </c>
      <c r="K28" s="42" t="s">
        <v>108</v>
      </c>
      <c r="L28" s="35"/>
      <c r="M28" s="35"/>
      <c r="N28" s="35"/>
      <c r="O28" s="35"/>
      <c r="P28" s="35"/>
      <c r="Q28" s="35"/>
    </row>
    <row r="29" spans="1:17" s="4" customFormat="1" ht="30" customHeight="1" x14ac:dyDescent="0.25">
      <c r="A29" s="83" t="s">
        <v>109</v>
      </c>
      <c r="B29" s="84"/>
      <c r="C29" s="84"/>
      <c r="D29" s="84"/>
      <c r="E29" s="84"/>
      <c r="F29" s="84"/>
      <c r="G29" s="84"/>
      <c r="H29" s="85"/>
      <c r="I29" s="34">
        <f>SUM(I28)</f>
        <v>49.800000000000004</v>
      </c>
      <c r="J29" s="34">
        <f>SUM(J28)</f>
        <v>52.290000000000006</v>
      </c>
      <c r="K29" s="67"/>
      <c r="L29" s="35"/>
      <c r="M29" s="35"/>
      <c r="N29" s="35"/>
      <c r="O29" s="35"/>
      <c r="P29" s="35"/>
      <c r="Q29" s="35"/>
    </row>
    <row r="30" spans="1:17" s="35" customFormat="1" ht="30" customHeight="1" x14ac:dyDescent="0.25">
      <c r="A30" s="81" t="s">
        <v>110</v>
      </c>
      <c r="B30" s="82"/>
      <c r="C30" s="82"/>
      <c r="D30" s="82"/>
      <c r="E30" s="82"/>
      <c r="F30" s="82"/>
      <c r="G30" s="82"/>
      <c r="H30" s="82"/>
      <c r="I30" s="82"/>
      <c r="J30" s="82"/>
      <c r="K30" s="82"/>
      <c r="L30" s="9"/>
      <c r="M30" s="9"/>
      <c r="N30" s="9"/>
      <c r="O30" s="9"/>
      <c r="P30" s="9"/>
      <c r="Q30" s="9"/>
    </row>
    <row r="31" spans="1:17" s="9" customFormat="1" ht="63" x14ac:dyDescent="0.25">
      <c r="A31" s="13" t="s">
        <v>111</v>
      </c>
      <c r="B31" s="11" t="s">
        <v>112</v>
      </c>
      <c r="C31" s="12" t="s">
        <v>113</v>
      </c>
      <c r="D31" s="13">
        <v>6000</v>
      </c>
      <c r="E31" s="44" t="s">
        <v>114</v>
      </c>
      <c r="F31" s="12" t="s">
        <v>115</v>
      </c>
      <c r="G31" s="13">
        <v>0.56000000000000005</v>
      </c>
      <c r="H31" s="13">
        <v>5</v>
      </c>
      <c r="I31" s="15">
        <f>D31*G31</f>
        <v>3360.0000000000005</v>
      </c>
      <c r="J31" s="15">
        <f t="shared" ref="J31:J36" si="6">I31+(I31*H31%)</f>
        <v>3528.0000000000005</v>
      </c>
      <c r="K31" s="16" t="s">
        <v>116</v>
      </c>
      <c r="L31" s="4"/>
      <c r="M31" s="4"/>
      <c r="N31" s="4"/>
      <c r="O31" s="4"/>
      <c r="P31" s="4"/>
      <c r="Q31" s="4"/>
    </row>
    <row r="32" spans="1:17" s="4" customFormat="1" ht="61.15" customHeight="1" x14ac:dyDescent="0.25">
      <c r="A32" s="13" t="s">
        <v>117</v>
      </c>
      <c r="B32" s="11" t="s">
        <v>112</v>
      </c>
      <c r="C32" s="12" t="s">
        <v>113</v>
      </c>
      <c r="D32" s="13">
        <v>500</v>
      </c>
      <c r="E32" s="44" t="s">
        <v>118</v>
      </c>
      <c r="F32" s="30" t="s">
        <v>119</v>
      </c>
      <c r="G32" s="31">
        <v>0.56000000000000005</v>
      </c>
      <c r="H32" s="31">
        <v>5</v>
      </c>
      <c r="I32" s="15">
        <f t="shared" ref="I32:I36" si="7">D32*G32</f>
        <v>280</v>
      </c>
      <c r="J32" s="15">
        <f t="shared" si="6"/>
        <v>294</v>
      </c>
      <c r="K32" s="32" t="s">
        <v>120</v>
      </c>
    </row>
    <row r="33" spans="1:17" s="4" customFormat="1" ht="189" x14ac:dyDescent="0.25">
      <c r="A33" s="13" t="s">
        <v>121</v>
      </c>
      <c r="B33" s="11" t="s">
        <v>122</v>
      </c>
      <c r="C33" s="12" t="s">
        <v>35</v>
      </c>
      <c r="D33" s="13">
        <v>50</v>
      </c>
      <c r="E33" s="14" t="s">
        <v>123</v>
      </c>
      <c r="F33" s="30" t="s">
        <v>124</v>
      </c>
      <c r="G33" s="31">
        <v>4.29</v>
      </c>
      <c r="H33" s="31">
        <v>21</v>
      </c>
      <c r="I33" s="15">
        <f t="shared" si="7"/>
        <v>214.5</v>
      </c>
      <c r="J33" s="15">
        <f t="shared" si="6"/>
        <v>259.54500000000002</v>
      </c>
      <c r="K33" s="32" t="s">
        <v>125</v>
      </c>
    </row>
    <row r="34" spans="1:17" s="4" customFormat="1" ht="123.6" customHeight="1" x14ac:dyDescent="0.25">
      <c r="A34" s="13" t="s">
        <v>126</v>
      </c>
      <c r="B34" s="11" t="s">
        <v>127</v>
      </c>
      <c r="C34" s="12" t="s">
        <v>67</v>
      </c>
      <c r="D34" s="13">
        <v>10</v>
      </c>
      <c r="E34" s="44" t="s">
        <v>128</v>
      </c>
      <c r="F34" s="46" t="s">
        <v>129</v>
      </c>
      <c r="G34" s="47">
        <v>36.450000000000003</v>
      </c>
      <c r="H34" s="43">
        <v>5</v>
      </c>
      <c r="I34" s="15">
        <f t="shared" si="7"/>
        <v>364.5</v>
      </c>
      <c r="J34" s="15">
        <f t="shared" si="6"/>
        <v>382.72500000000002</v>
      </c>
      <c r="K34" s="45"/>
    </row>
    <row r="35" spans="1:17" s="4" customFormat="1" ht="78.75" x14ac:dyDescent="0.25">
      <c r="A35" s="13" t="s">
        <v>130</v>
      </c>
      <c r="B35" s="11" t="s">
        <v>131</v>
      </c>
      <c r="C35" s="12" t="s">
        <v>40</v>
      </c>
      <c r="D35" s="13">
        <v>6000</v>
      </c>
      <c r="E35" s="44" t="s">
        <v>132</v>
      </c>
      <c r="F35" s="30" t="s">
        <v>133</v>
      </c>
      <c r="G35" s="31">
        <v>5.1999999999999998E-2</v>
      </c>
      <c r="H35" s="31">
        <v>5</v>
      </c>
      <c r="I35" s="15">
        <f t="shared" si="7"/>
        <v>312</v>
      </c>
      <c r="J35" s="15">
        <f t="shared" si="6"/>
        <v>327.60000000000002</v>
      </c>
      <c r="K35" s="40" t="s">
        <v>134</v>
      </c>
    </row>
    <row r="36" spans="1:17" s="4" customFormat="1" ht="133.5" customHeight="1" x14ac:dyDescent="0.25">
      <c r="A36" s="31" t="s">
        <v>135</v>
      </c>
      <c r="B36" s="40" t="s">
        <v>136</v>
      </c>
      <c r="C36" s="30" t="s">
        <v>40</v>
      </c>
      <c r="D36" s="31">
        <v>10</v>
      </c>
      <c r="E36" s="48" t="s">
        <v>137</v>
      </c>
      <c r="F36" s="30" t="s">
        <v>138</v>
      </c>
      <c r="G36" s="31">
        <v>12</v>
      </c>
      <c r="H36" s="31">
        <v>21</v>
      </c>
      <c r="I36" s="15">
        <f t="shared" si="7"/>
        <v>120</v>
      </c>
      <c r="J36" s="15">
        <f t="shared" si="6"/>
        <v>145.19999999999999</v>
      </c>
      <c r="K36" s="32" t="s">
        <v>139</v>
      </c>
      <c r="L36" s="9"/>
      <c r="M36" s="9"/>
      <c r="N36" s="9"/>
      <c r="O36" s="9"/>
      <c r="P36" s="9"/>
      <c r="Q36" s="9"/>
    </row>
    <row r="37" spans="1:17" s="4" customFormat="1" ht="30" customHeight="1" x14ac:dyDescent="0.25">
      <c r="A37" s="86" t="s">
        <v>140</v>
      </c>
      <c r="B37" s="87"/>
      <c r="C37" s="87"/>
      <c r="D37" s="87"/>
      <c r="E37" s="87"/>
      <c r="F37" s="87"/>
      <c r="G37" s="87"/>
      <c r="H37" s="88"/>
      <c r="I37" s="34">
        <f>SUM(I31:I36)</f>
        <v>4651</v>
      </c>
      <c r="J37" s="34">
        <f>SUM(J31:J36)</f>
        <v>4937.0700000000006</v>
      </c>
      <c r="K37" s="69"/>
      <c r="L37" s="9"/>
      <c r="M37" s="9"/>
      <c r="N37" s="9"/>
      <c r="O37" s="9"/>
      <c r="P37" s="9"/>
      <c r="Q37" s="9"/>
    </row>
    <row r="38" spans="1:17" s="4" customFormat="1" ht="30" customHeight="1" x14ac:dyDescent="0.25">
      <c r="A38" s="89" t="s">
        <v>141</v>
      </c>
      <c r="B38" s="90"/>
      <c r="C38" s="90"/>
      <c r="D38" s="90"/>
      <c r="E38" s="90"/>
      <c r="F38" s="90"/>
      <c r="G38" s="90"/>
      <c r="H38" s="90"/>
      <c r="I38" s="90"/>
      <c r="J38" s="90"/>
      <c r="K38" s="90"/>
      <c r="L38" s="21"/>
      <c r="M38" s="21"/>
      <c r="N38" s="21"/>
      <c r="O38" s="21"/>
      <c r="P38" s="21"/>
      <c r="Q38" s="21"/>
    </row>
    <row r="39" spans="1:17" s="21" customFormat="1" ht="54" customHeight="1" x14ac:dyDescent="0.25">
      <c r="A39" s="31" t="s">
        <v>142</v>
      </c>
      <c r="B39" s="40" t="s">
        <v>143</v>
      </c>
      <c r="C39" s="30" t="s">
        <v>40</v>
      </c>
      <c r="D39" s="31">
        <v>100</v>
      </c>
      <c r="E39" s="50" t="s">
        <v>144</v>
      </c>
      <c r="F39" s="30" t="s">
        <v>145</v>
      </c>
      <c r="G39" s="31">
        <v>1.56</v>
      </c>
      <c r="H39" s="31">
        <v>21</v>
      </c>
      <c r="I39" s="15">
        <f>D39*G39</f>
        <v>156</v>
      </c>
      <c r="J39" s="15">
        <f t="shared" ref="J39:J46" si="8">I39+(I39*H39%)</f>
        <v>188.76</v>
      </c>
      <c r="K39" s="32" t="s">
        <v>146</v>
      </c>
      <c r="L39" s="51"/>
      <c r="M39" s="51"/>
      <c r="N39" s="51"/>
      <c r="O39" s="51"/>
      <c r="P39" s="51"/>
      <c r="Q39" s="51"/>
    </row>
    <row r="40" spans="1:17" s="51" customFormat="1" ht="31.5" x14ac:dyDescent="0.25">
      <c r="A40" s="31" t="s">
        <v>147</v>
      </c>
      <c r="B40" s="40" t="s">
        <v>148</v>
      </c>
      <c r="C40" s="30" t="s">
        <v>40</v>
      </c>
      <c r="D40" s="31">
        <v>30</v>
      </c>
      <c r="E40" s="50" t="s">
        <v>149</v>
      </c>
      <c r="F40" s="30" t="s">
        <v>150</v>
      </c>
      <c r="G40" s="31">
        <v>10.23</v>
      </c>
      <c r="H40" s="31">
        <v>21</v>
      </c>
      <c r="I40" s="15">
        <f t="shared" ref="I40:I46" si="9">D40*G40</f>
        <v>306.90000000000003</v>
      </c>
      <c r="J40" s="15">
        <f t="shared" si="8"/>
        <v>371.34900000000005</v>
      </c>
      <c r="K40" s="32" t="s">
        <v>151</v>
      </c>
      <c r="L40" s="21"/>
      <c r="M40" s="21"/>
      <c r="N40" s="21"/>
      <c r="O40" s="21"/>
      <c r="P40" s="21"/>
      <c r="Q40" s="21"/>
    </row>
    <row r="41" spans="1:17" s="21" customFormat="1" ht="94.5" x14ac:dyDescent="0.25">
      <c r="A41" s="31" t="s">
        <v>152</v>
      </c>
      <c r="B41" s="40" t="s">
        <v>153</v>
      </c>
      <c r="C41" s="30" t="s">
        <v>40</v>
      </c>
      <c r="D41" s="31">
        <v>60</v>
      </c>
      <c r="E41" s="50" t="s">
        <v>154</v>
      </c>
      <c r="F41" s="30" t="s">
        <v>155</v>
      </c>
      <c r="G41" s="31">
        <v>38</v>
      </c>
      <c r="H41" s="31">
        <v>21</v>
      </c>
      <c r="I41" s="15">
        <f t="shared" si="9"/>
        <v>2280</v>
      </c>
      <c r="J41" s="15">
        <f t="shared" si="8"/>
        <v>2758.8</v>
      </c>
      <c r="K41" s="40" t="s">
        <v>156</v>
      </c>
    </row>
    <row r="42" spans="1:17" s="21" customFormat="1" ht="141.75" x14ac:dyDescent="0.25">
      <c r="A42" s="52" t="s">
        <v>157</v>
      </c>
      <c r="B42" s="40" t="s">
        <v>158</v>
      </c>
      <c r="C42" s="30" t="s">
        <v>40</v>
      </c>
      <c r="D42" s="30">
        <v>10</v>
      </c>
      <c r="E42" s="50" t="s">
        <v>159</v>
      </c>
      <c r="F42" s="53" t="s">
        <v>160</v>
      </c>
      <c r="G42" s="31">
        <v>42</v>
      </c>
      <c r="H42" s="31">
        <v>21</v>
      </c>
      <c r="I42" s="15">
        <f t="shared" si="9"/>
        <v>420</v>
      </c>
      <c r="J42" s="15">
        <f t="shared" si="8"/>
        <v>508.2</v>
      </c>
      <c r="K42" s="54" t="s">
        <v>161</v>
      </c>
    </row>
    <row r="43" spans="1:17" s="21" customFormat="1" ht="40.9" customHeight="1" x14ac:dyDescent="0.25">
      <c r="A43" s="31" t="s">
        <v>162</v>
      </c>
      <c r="B43" s="40" t="s">
        <v>163</v>
      </c>
      <c r="C43" s="30" t="s">
        <v>40</v>
      </c>
      <c r="D43" s="31">
        <v>20</v>
      </c>
      <c r="E43" s="50" t="s">
        <v>164</v>
      </c>
      <c r="F43" s="19" t="s">
        <v>165</v>
      </c>
      <c r="G43" s="31">
        <v>4.5</v>
      </c>
      <c r="H43" s="31">
        <v>21</v>
      </c>
      <c r="I43" s="15">
        <f t="shared" si="9"/>
        <v>90</v>
      </c>
      <c r="J43" s="15">
        <f t="shared" si="8"/>
        <v>108.9</v>
      </c>
      <c r="K43" s="55" t="s">
        <v>166</v>
      </c>
    </row>
    <row r="44" spans="1:17" s="21" customFormat="1" ht="31.5" x14ac:dyDescent="0.25">
      <c r="A44" s="31" t="s">
        <v>167</v>
      </c>
      <c r="B44" s="40" t="s">
        <v>168</v>
      </c>
      <c r="C44" s="30" t="s">
        <v>40</v>
      </c>
      <c r="D44" s="31">
        <v>20</v>
      </c>
      <c r="E44" s="48" t="s">
        <v>169</v>
      </c>
      <c r="F44" s="31" t="s">
        <v>170</v>
      </c>
      <c r="G44" s="31">
        <v>4.2</v>
      </c>
      <c r="H44" s="31">
        <v>21</v>
      </c>
      <c r="I44" s="15">
        <f t="shared" si="9"/>
        <v>84</v>
      </c>
      <c r="J44" s="15">
        <f t="shared" si="8"/>
        <v>101.64</v>
      </c>
      <c r="K44" s="55" t="s">
        <v>171</v>
      </c>
    </row>
    <row r="45" spans="1:17" s="21" customFormat="1" ht="31.5" x14ac:dyDescent="0.25">
      <c r="A45" s="31" t="s">
        <v>172</v>
      </c>
      <c r="B45" s="40" t="s">
        <v>173</v>
      </c>
      <c r="C45" s="30" t="s">
        <v>40</v>
      </c>
      <c r="D45" s="31">
        <v>4</v>
      </c>
      <c r="E45" s="48" t="s">
        <v>174</v>
      </c>
      <c r="F45" s="30" t="s">
        <v>175</v>
      </c>
      <c r="G45" s="31">
        <v>10</v>
      </c>
      <c r="H45" s="31">
        <v>21</v>
      </c>
      <c r="I45" s="15">
        <f t="shared" si="9"/>
        <v>40</v>
      </c>
      <c r="J45" s="15">
        <f t="shared" si="8"/>
        <v>48.4</v>
      </c>
      <c r="K45" s="55" t="s">
        <v>176</v>
      </c>
    </row>
    <row r="46" spans="1:17" s="21" customFormat="1" ht="173.25" x14ac:dyDescent="0.25">
      <c r="A46" s="31" t="s">
        <v>177</v>
      </c>
      <c r="B46" s="40" t="s">
        <v>178</v>
      </c>
      <c r="C46" s="30" t="s">
        <v>40</v>
      </c>
      <c r="D46" s="31">
        <v>60</v>
      </c>
      <c r="E46" s="14" t="s">
        <v>179</v>
      </c>
      <c r="F46" s="30" t="s">
        <v>180</v>
      </c>
      <c r="G46" s="31">
        <v>42</v>
      </c>
      <c r="H46" s="31">
        <v>21</v>
      </c>
      <c r="I46" s="15">
        <f t="shared" si="9"/>
        <v>2520</v>
      </c>
      <c r="J46" s="15">
        <f t="shared" si="8"/>
        <v>3049.2</v>
      </c>
      <c r="K46" s="55" t="s">
        <v>181</v>
      </c>
    </row>
    <row r="47" spans="1:17" s="21" customFormat="1" ht="30" customHeight="1" x14ac:dyDescent="0.25">
      <c r="A47" s="91" t="s">
        <v>182</v>
      </c>
      <c r="B47" s="92"/>
      <c r="C47" s="92"/>
      <c r="D47" s="92"/>
      <c r="E47" s="92"/>
      <c r="F47" s="92"/>
      <c r="G47" s="92"/>
      <c r="H47" s="93"/>
      <c r="I47" s="34">
        <f>SUM(I39:I46)</f>
        <v>5896.9</v>
      </c>
      <c r="J47" s="34">
        <f>SUM(J39:J46)</f>
        <v>7135.2489999999998</v>
      </c>
      <c r="K47" s="71"/>
    </row>
    <row r="48" spans="1:17" s="21" customFormat="1" ht="30" customHeight="1" x14ac:dyDescent="0.25">
      <c r="A48" s="89" t="s">
        <v>183</v>
      </c>
      <c r="B48" s="90"/>
      <c r="C48" s="90"/>
      <c r="D48" s="90"/>
      <c r="E48" s="90"/>
      <c r="F48" s="90"/>
      <c r="G48" s="90"/>
      <c r="H48" s="90"/>
      <c r="I48" s="90"/>
      <c r="J48" s="90"/>
      <c r="K48" s="90"/>
      <c r="L48" s="56"/>
    </row>
    <row r="49" spans="1:22" s="21" customFormat="1" ht="341.45" customHeight="1" x14ac:dyDescent="0.25">
      <c r="A49" s="31" t="s">
        <v>184</v>
      </c>
      <c r="B49" s="40" t="s">
        <v>185</v>
      </c>
      <c r="C49" s="30" t="s">
        <v>40</v>
      </c>
      <c r="D49" s="31">
        <v>8</v>
      </c>
      <c r="E49" s="50" t="s">
        <v>186</v>
      </c>
      <c r="F49" s="30" t="s">
        <v>187</v>
      </c>
      <c r="G49" s="31">
        <v>700</v>
      </c>
      <c r="H49" s="31">
        <v>21</v>
      </c>
      <c r="I49" s="15">
        <f t="shared" ref="I49:I53" si="10">D49*G49</f>
        <v>5600</v>
      </c>
      <c r="J49" s="15">
        <f t="shared" ref="J49:J53" si="11">I49+(I49*H49%)</f>
        <v>6776</v>
      </c>
      <c r="K49" s="32" t="s">
        <v>188</v>
      </c>
    </row>
    <row r="50" spans="1:22" s="21" customFormat="1" ht="78.75" x14ac:dyDescent="0.25">
      <c r="A50" s="73" t="s">
        <v>189</v>
      </c>
      <c r="B50" s="40" t="s">
        <v>190</v>
      </c>
      <c r="C50" s="30" t="s">
        <v>40</v>
      </c>
      <c r="D50" s="31">
        <v>8</v>
      </c>
      <c r="E50" s="50" t="s">
        <v>191</v>
      </c>
      <c r="F50" s="30" t="s">
        <v>192</v>
      </c>
      <c r="G50" s="31">
        <v>425</v>
      </c>
      <c r="H50" s="31">
        <v>21</v>
      </c>
      <c r="I50" s="15">
        <f t="shared" si="10"/>
        <v>3400</v>
      </c>
      <c r="J50" s="15">
        <f t="shared" si="11"/>
        <v>4114</v>
      </c>
      <c r="K50" s="32" t="s">
        <v>193</v>
      </c>
    </row>
    <row r="51" spans="1:22" s="4" customFormat="1" ht="47.25" x14ac:dyDescent="0.25">
      <c r="A51" s="31" t="s">
        <v>194</v>
      </c>
      <c r="B51" s="57" t="s">
        <v>195</v>
      </c>
      <c r="C51" s="30" t="s">
        <v>40</v>
      </c>
      <c r="D51" s="31">
        <v>10</v>
      </c>
      <c r="E51" s="50" t="s">
        <v>196</v>
      </c>
      <c r="F51" s="58" t="s">
        <v>197</v>
      </c>
      <c r="G51" s="31">
        <v>39.119999999999997</v>
      </c>
      <c r="H51" s="31">
        <v>21</v>
      </c>
      <c r="I51" s="15">
        <f t="shared" si="10"/>
        <v>391.2</v>
      </c>
      <c r="J51" s="15">
        <f t="shared" si="11"/>
        <v>473.35199999999998</v>
      </c>
      <c r="K51" s="32" t="s">
        <v>198</v>
      </c>
    </row>
    <row r="52" spans="1:22" s="4" customFormat="1" ht="45" x14ac:dyDescent="0.25">
      <c r="A52" s="31" t="s">
        <v>199</v>
      </c>
      <c r="B52" s="57" t="s">
        <v>200</v>
      </c>
      <c r="C52" s="30" t="s">
        <v>40</v>
      </c>
      <c r="D52" s="31">
        <v>6</v>
      </c>
      <c r="E52" s="50" t="s">
        <v>201</v>
      </c>
      <c r="F52" s="59" t="s">
        <v>202</v>
      </c>
      <c r="G52" s="31">
        <v>60.05</v>
      </c>
      <c r="H52" s="31">
        <v>21</v>
      </c>
      <c r="I52" s="15">
        <f t="shared" si="10"/>
        <v>360.29999999999995</v>
      </c>
      <c r="J52" s="15">
        <f t="shared" si="11"/>
        <v>435.96299999999997</v>
      </c>
      <c r="K52" s="32" t="s">
        <v>203</v>
      </c>
    </row>
    <row r="53" spans="1:22" s="4" customFormat="1" ht="47.25" x14ac:dyDescent="0.25">
      <c r="A53" s="31" t="s">
        <v>204</v>
      </c>
      <c r="B53" s="40" t="s">
        <v>205</v>
      </c>
      <c r="C53" s="30" t="s">
        <v>40</v>
      </c>
      <c r="D53" s="31">
        <v>6</v>
      </c>
      <c r="E53" s="50" t="s">
        <v>206</v>
      </c>
      <c r="F53" s="58" t="s">
        <v>207</v>
      </c>
      <c r="G53" s="31">
        <v>260</v>
      </c>
      <c r="H53" s="31">
        <v>21</v>
      </c>
      <c r="I53" s="15">
        <f t="shared" si="10"/>
        <v>1560</v>
      </c>
      <c r="J53" s="15">
        <f t="shared" si="11"/>
        <v>1887.6</v>
      </c>
      <c r="K53" s="32" t="s">
        <v>208</v>
      </c>
    </row>
    <row r="54" spans="1:22" s="4" customFormat="1" ht="30" customHeight="1" x14ac:dyDescent="0.25">
      <c r="A54" s="94" t="s">
        <v>209</v>
      </c>
      <c r="B54" s="95"/>
      <c r="C54" s="95"/>
      <c r="D54" s="95"/>
      <c r="E54" s="95"/>
      <c r="F54" s="95"/>
      <c r="G54" s="95"/>
      <c r="H54" s="96"/>
      <c r="I54" s="60">
        <f>SUM(I49:I53)</f>
        <v>11311.5</v>
      </c>
      <c r="J54" s="60">
        <f>SUM(J49:J53)</f>
        <v>13686.915000000001</v>
      </c>
      <c r="K54" s="72"/>
    </row>
    <row r="55" spans="1:22" s="39" customFormat="1" ht="30" customHeight="1" x14ac:dyDescent="0.25">
      <c r="A55" s="89" t="s">
        <v>210</v>
      </c>
      <c r="B55" s="90"/>
      <c r="C55" s="90"/>
      <c r="D55" s="90"/>
      <c r="E55" s="90"/>
      <c r="F55" s="90"/>
      <c r="G55" s="90"/>
      <c r="H55" s="90"/>
      <c r="I55" s="90"/>
      <c r="J55" s="90"/>
      <c r="K55" s="90"/>
      <c r="L55" s="21"/>
      <c r="M55" s="21"/>
      <c r="N55" s="21"/>
      <c r="O55" s="21"/>
      <c r="P55" s="21"/>
      <c r="Q55" s="21"/>
    </row>
    <row r="56" spans="1:22" s="21" customFormat="1" ht="186.6" customHeight="1" x14ac:dyDescent="0.25">
      <c r="A56" s="31" t="s">
        <v>211</v>
      </c>
      <c r="B56" s="40" t="s">
        <v>212</v>
      </c>
      <c r="C56" s="30" t="s">
        <v>213</v>
      </c>
      <c r="D56" s="31">
        <v>7</v>
      </c>
      <c r="E56" s="50" t="s">
        <v>214</v>
      </c>
      <c r="F56" s="40" t="s">
        <v>215</v>
      </c>
      <c r="G56" s="20">
        <v>32</v>
      </c>
      <c r="H56" s="20">
        <v>21</v>
      </c>
      <c r="I56" s="15">
        <f t="shared" ref="I56" si="12">D56*G56</f>
        <v>224</v>
      </c>
      <c r="J56" s="15">
        <f t="shared" ref="J56" si="13">I56+(I56*H56%)</f>
        <v>271.04000000000002</v>
      </c>
      <c r="K56" s="49" t="s">
        <v>216</v>
      </c>
      <c r="L56" s="39"/>
      <c r="M56" s="39"/>
      <c r="N56" s="39"/>
      <c r="O56" s="39"/>
      <c r="P56" s="39"/>
      <c r="Q56" s="39"/>
    </row>
    <row r="57" spans="1:22" s="21" customFormat="1" ht="30" customHeight="1" x14ac:dyDescent="0.25">
      <c r="A57" s="91" t="s">
        <v>217</v>
      </c>
      <c r="B57" s="92"/>
      <c r="C57" s="92"/>
      <c r="D57" s="92"/>
      <c r="E57" s="92"/>
      <c r="F57" s="92"/>
      <c r="G57" s="92"/>
      <c r="H57" s="93"/>
      <c r="I57" s="34">
        <f>SUM(I56)</f>
        <v>224</v>
      </c>
      <c r="J57" s="34">
        <f>SUM(J56)</f>
        <v>271.04000000000002</v>
      </c>
      <c r="K57" s="70"/>
      <c r="L57" s="39"/>
      <c r="M57" s="39"/>
      <c r="N57" s="39"/>
      <c r="O57" s="39"/>
      <c r="P57" s="39"/>
      <c r="Q57" s="39"/>
    </row>
    <row r="58" spans="1:22" s="21" customFormat="1" ht="30" customHeight="1" x14ac:dyDescent="0.25">
      <c r="A58" s="89" t="s">
        <v>218</v>
      </c>
      <c r="B58" s="90"/>
      <c r="C58" s="90"/>
      <c r="D58" s="90"/>
      <c r="E58" s="90"/>
      <c r="F58" s="90"/>
      <c r="G58" s="90"/>
      <c r="H58" s="90"/>
      <c r="I58" s="90"/>
      <c r="J58" s="90"/>
      <c r="K58" s="90"/>
    </row>
    <row r="59" spans="1:22" s="21" customFormat="1" ht="94.5" x14ac:dyDescent="0.25">
      <c r="A59" s="31" t="s">
        <v>219</v>
      </c>
      <c r="B59" s="40" t="s">
        <v>220</v>
      </c>
      <c r="C59" s="30" t="s">
        <v>35</v>
      </c>
      <c r="D59" s="30">
        <v>81540</v>
      </c>
      <c r="E59" s="50" t="s">
        <v>221</v>
      </c>
      <c r="F59" s="40" t="s">
        <v>222</v>
      </c>
      <c r="G59" s="30">
        <v>1.7000000000000001E-2</v>
      </c>
      <c r="H59" s="30">
        <v>21</v>
      </c>
      <c r="I59" s="15">
        <f t="shared" ref="I59:I60" si="14">D59*G59</f>
        <v>1386.18</v>
      </c>
      <c r="J59" s="15">
        <f t="shared" ref="J59:J60" si="15">I59+(I59*H59%)</f>
        <v>1677.2778000000001</v>
      </c>
      <c r="K59" s="40" t="s">
        <v>223</v>
      </c>
      <c r="V59" s="21" t="s">
        <v>224</v>
      </c>
    </row>
    <row r="60" spans="1:22" s="4" customFormat="1" ht="63" x14ac:dyDescent="0.25">
      <c r="A60" s="31" t="s">
        <v>225</v>
      </c>
      <c r="B60" s="40" t="s">
        <v>226</v>
      </c>
      <c r="C60" s="30" t="s">
        <v>35</v>
      </c>
      <c r="D60" s="30">
        <v>27180</v>
      </c>
      <c r="E60" s="50" t="s">
        <v>227</v>
      </c>
      <c r="F60" s="40" t="s">
        <v>228</v>
      </c>
      <c r="G60" s="30">
        <v>0.02</v>
      </c>
      <c r="H60" s="30">
        <v>21</v>
      </c>
      <c r="I60" s="15">
        <f t="shared" si="14"/>
        <v>543.6</v>
      </c>
      <c r="J60" s="15">
        <f t="shared" si="15"/>
        <v>657.75600000000009</v>
      </c>
      <c r="K60" s="40" t="s">
        <v>229</v>
      </c>
    </row>
    <row r="61" spans="1:22" s="4" customFormat="1" ht="30" customHeight="1" x14ac:dyDescent="0.25">
      <c r="A61" s="91" t="s">
        <v>230</v>
      </c>
      <c r="B61" s="92"/>
      <c r="C61" s="92"/>
      <c r="D61" s="92"/>
      <c r="E61" s="92"/>
      <c r="F61" s="92"/>
      <c r="G61" s="92"/>
      <c r="H61" s="93"/>
      <c r="I61" s="34">
        <f>SUM(I59:I60)</f>
        <v>1929.7800000000002</v>
      </c>
      <c r="J61" s="34">
        <f>SUM(J59:J60)</f>
        <v>2335.0338000000002</v>
      </c>
      <c r="K61" s="71"/>
    </row>
    <row r="63" spans="1:22" x14ac:dyDescent="0.25">
      <c r="B63" s="97" t="s">
        <v>231</v>
      </c>
      <c r="C63" s="98"/>
      <c r="D63" s="98"/>
    </row>
  </sheetData>
  <mergeCells count="22">
    <mergeCell ref="B63:D63"/>
    <mergeCell ref="A55:K55"/>
    <mergeCell ref="A57:H57"/>
    <mergeCell ref="A58:K58"/>
    <mergeCell ref="A61:H61"/>
    <mergeCell ref="A54:H54"/>
    <mergeCell ref="A48:K48"/>
    <mergeCell ref="A38:K38"/>
    <mergeCell ref="A47:H47"/>
    <mergeCell ref="A30:K30"/>
    <mergeCell ref="A37:H37"/>
    <mergeCell ref="A27:K27"/>
    <mergeCell ref="A29:H29"/>
    <mergeCell ref="A26:H26"/>
    <mergeCell ref="A19:K19"/>
    <mergeCell ref="A18:H18"/>
    <mergeCell ref="A8:K8"/>
    <mergeCell ref="A1:E1"/>
    <mergeCell ref="F1:H1"/>
    <mergeCell ref="J1:K1"/>
    <mergeCell ref="A3:K3"/>
    <mergeCell ref="A5:K5"/>
  </mergeCells>
  <hyperlinks>
    <hyperlink ref="K17" r:id="rId1" display="https://metabiomedshop.com/products/mdchelcream" xr:uid="{D69E9C70-2DC0-47DF-B9E1-02C20B5153C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NK-VP2</dc:creator>
  <cp:lastModifiedBy>NK-VP2</cp:lastModifiedBy>
  <dcterms:created xsi:type="dcterms:W3CDTF">2015-06-05T18:17:20Z</dcterms:created>
  <dcterms:modified xsi:type="dcterms:W3CDTF">2026-03-05T12:21:05Z</dcterms:modified>
</cp:coreProperties>
</file>