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technikinis3\Desktop\"/>
    </mc:Choice>
  </mc:AlternateContent>
  <bookViews>
    <workbookView xWindow="-108" yWindow="-108" windowWidth="23256" windowHeight="12576"/>
  </bookViews>
  <sheets>
    <sheet name="žin" sheetId="1" r:id="rId1"/>
    <sheet name="santrauka" sheetId="3" r:id="rId2"/>
  </sheets>
  <definedNames>
    <definedName name="IKAINIS">žin!#REF!</definedName>
    <definedName name="Is_viso">žin!#REF!</definedName>
    <definedName name="Kaina">žin!#REF!</definedName>
    <definedName name="kiekis">žin!#REF!</definedName>
    <definedName name="Mvnt">žin!#REF!</definedName>
    <definedName name="pavadinimas">žin!#REF!</definedName>
    <definedName name="_xlnm.Print_Titles" localSheetId="0">žin!$5:$6</definedName>
    <definedName name="sam_eil">žin!#REF!</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59" i="1" l="1"/>
  <c r="G160" i="1"/>
  <c r="G161" i="1"/>
  <c r="G162" i="1"/>
  <c r="G163" i="1"/>
  <c r="G164" i="1"/>
  <c r="G165" i="1"/>
  <c r="G166" i="1"/>
  <c r="G167" i="1"/>
  <c r="G168" i="1"/>
  <c r="G169" i="1"/>
  <c r="G170" i="1"/>
  <c r="G158" i="1"/>
  <c r="G151" i="1"/>
  <c r="G152" i="1" s="1"/>
  <c r="G136" i="1"/>
  <c r="G137" i="1"/>
  <c r="G138" i="1"/>
  <c r="G139" i="1"/>
  <c r="G140" i="1"/>
  <c r="G141" i="1"/>
  <c r="G142" i="1"/>
  <c r="G143" i="1"/>
  <c r="G144" i="1"/>
  <c r="G145" i="1"/>
  <c r="G146" i="1"/>
  <c r="G147" i="1"/>
  <c r="G148" i="1"/>
  <c r="G135" i="1"/>
  <c r="G116" i="1"/>
  <c r="G117" i="1"/>
  <c r="G118" i="1"/>
  <c r="G119" i="1"/>
  <c r="G120" i="1"/>
  <c r="G121" i="1"/>
  <c r="G122" i="1"/>
  <c r="G123" i="1"/>
  <c r="G124" i="1"/>
  <c r="G125" i="1"/>
  <c r="G126" i="1"/>
  <c r="G127" i="1"/>
  <c r="G128" i="1"/>
  <c r="G129" i="1"/>
  <c r="G130" i="1"/>
  <c r="G131" i="1"/>
  <c r="G132" i="1"/>
  <c r="G115" i="1"/>
  <c r="G82" i="1"/>
  <c r="G83" i="1"/>
  <c r="G84" i="1"/>
  <c r="G85" i="1"/>
  <c r="G86" i="1"/>
  <c r="G87" i="1"/>
  <c r="G88" i="1"/>
  <c r="G89" i="1"/>
  <c r="G90" i="1"/>
  <c r="G91" i="1"/>
  <c r="G92" i="1"/>
  <c r="G93" i="1"/>
  <c r="G94" i="1"/>
  <c r="G95" i="1"/>
  <c r="G96" i="1"/>
  <c r="G97" i="1"/>
  <c r="G98" i="1"/>
  <c r="G99" i="1"/>
  <c r="G100" i="1"/>
  <c r="G101" i="1"/>
  <c r="G102" i="1"/>
  <c r="G103" i="1"/>
  <c r="G104" i="1"/>
  <c r="G105" i="1"/>
  <c r="G106" i="1"/>
  <c r="G107" i="1"/>
  <c r="G108" i="1"/>
  <c r="G109" i="1"/>
  <c r="G110" i="1"/>
  <c r="G111" i="1"/>
  <c r="G112" i="1"/>
  <c r="G81" i="1"/>
  <c r="G57" i="1"/>
  <c r="G58" i="1"/>
  <c r="G59" i="1"/>
  <c r="G60" i="1"/>
  <c r="G61" i="1"/>
  <c r="G62" i="1"/>
  <c r="G63" i="1"/>
  <c r="G64" i="1"/>
  <c r="G65" i="1"/>
  <c r="G66" i="1"/>
  <c r="G67" i="1"/>
  <c r="G68" i="1"/>
  <c r="G69" i="1"/>
  <c r="G70" i="1"/>
  <c r="G71" i="1"/>
  <c r="G72" i="1"/>
  <c r="G73" i="1"/>
  <c r="G74" i="1"/>
  <c r="G75" i="1"/>
  <c r="G76" i="1"/>
  <c r="G77" i="1"/>
  <c r="G78" i="1"/>
  <c r="G56" i="1"/>
  <c r="G45" i="1"/>
  <c r="G46" i="1"/>
  <c r="G47" i="1"/>
  <c r="G48" i="1"/>
  <c r="G49" i="1"/>
  <c r="G50" i="1"/>
  <c r="G51" i="1"/>
  <c r="G52" i="1"/>
  <c r="G53" i="1"/>
  <c r="G44" i="1"/>
  <c r="G30" i="1"/>
  <c r="G31" i="1"/>
  <c r="G32" i="1"/>
  <c r="G33" i="1"/>
  <c r="G34" i="1"/>
  <c r="G35" i="1"/>
  <c r="G36" i="1"/>
  <c r="G37" i="1"/>
  <c r="G38" i="1"/>
  <c r="G39" i="1"/>
  <c r="G40" i="1"/>
  <c r="G41" i="1"/>
  <c r="G29" i="1"/>
  <c r="G9" i="1"/>
  <c r="G10" i="1"/>
  <c r="G11" i="1"/>
  <c r="G12" i="1"/>
  <c r="G13" i="1"/>
  <c r="G14" i="1"/>
  <c r="G15" i="1"/>
  <c r="G16" i="1"/>
  <c r="G17" i="1"/>
  <c r="G18" i="1"/>
  <c r="G19" i="1"/>
  <c r="G20" i="1"/>
  <c r="G21" i="1"/>
  <c r="G22" i="1"/>
  <c r="G23" i="1"/>
  <c r="G24" i="1"/>
  <c r="G25" i="1"/>
  <c r="G26" i="1"/>
  <c r="G8" i="1"/>
  <c r="G133" i="1" l="1"/>
  <c r="G113" i="1"/>
  <c r="G79" i="1"/>
  <c r="G54" i="1"/>
  <c r="G42" i="1"/>
  <c r="G27" i="1"/>
  <c r="G171" i="1"/>
  <c r="C6" i="3" s="1"/>
  <c r="G149" i="1"/>
  <c r="G153" i="1" l="1"/>
  <c r="C5" i="3" s="1"/>
  <c r="C8" i="3" s="1"/>
</calcChain>
</file>

<file path=xl/sharedStrings.xml><?xml version="1.0" encoding="utf-8"?>
<sst xmlns="http://schemas.openxmlformats.org/spreadsheetml/2006/main" count="647" uniqueCount="327">
  <si>
    <t>Sąm.</t>
  </si>
  <si>
    <t>eil.</t>
  </si>
  <si>
    <t xml:space="preserve">Darbų ir išlaidų </t>
  </si>
  <si>
    <t>aprašymai</t>
  </si>
  <si>
    <t>Kiekis</t>
  </si>
  <si>
    <t>Mato</t>
  </si>
  <si>
    <t>vnt</t>
  </si>
  <si>
    <t>Darbo</t>
  </si>
  <si>
    <t>kodas</t>
  </si>
  <si>
    <t>Iš  viso</t>
  </si>
  <si>
    <t xml:space="preserve">Kaina  </t>
  </si>
  <si>
    <t xml:space="preserve">   1</t>
  </si>
  <si>
    <t xml:space="preserve">   2</t>
  </si>
  <si>
    <t xml:space="preserve">   3</t>
  </si>
  <si>
    <t xml:space="preserve">   4</t>
  </si>
  <si>
    <t xml:space="preserve">   5</t>
  </si>
  <si>
    <t xml:space="preserve">   6</t>
  </si>
  <si>
    <t xml:space="preserve">   7</t>
  </si>
  <si>
    <t xml:space="preserve">   8</t>
  </si>
  <si>
    <t xml:space="preserve">   9</t>
  </si>
  <si>
    <t xml:space="preserve">  10</t>
  </si>
  <si>
    <t xml:space="preserve">  11</t>
  </si>
  <si>
    <t>ha</t>
  </si>
  <si>
    <t xml:space="preserve">  12</t>
  </si>
  <si>
    <t>vnt.</t>
  </si>
  <si>
    <t xml:space="preserve">  13</t>
  </si>
  <si>
    <t>t</t>
  </si>
  <si>
    <t>m3</t>
  </si>
  <si>
    <t xml:space="preserve">                         Skyriuje      2</t>
  </si>
  <si>
    <t>m</t>
  </si>
  <si>
    <t>m2</t>
  </si>
  <si>
    <t>DARBŲ KIEKIŲ ŽINIARAŠTIS NR. 1 – SUSISIEKIMO DALIS</t>
  </si>
  <si>
    <t>EUR be PVM</t>
  </si>
  <si>
    <t>1</t>
  </si>
  <si>
    <t>kompl.</t>
  </si>
  <si>
    <t>DARBŲ KIEKIŲ ŽINIARAŠČIŲ SANTRAUKA</t>
  </si>
  <si>
    <t>Darbų kiekių žin. nr.</t>
  </si>
  <si>
    <t>Žiniaraščio pavadinimas</t>
  </si>
  <si>
    <t>Vertė, EUR be PVM</t>
  </si>
  <si>
    <t>Susisiekimo dalis</t>
  </si>
  <si>
    <t>Vertės į pasiūlymo formą</t>
  </si>
  <si>
    <t>Viso žiniaraščiuose  (Eur be PVM):</t>
  </si>
  <si>
    <t>Melioracija</t>
  </si>
  <si>
    <t>11</t>
  </si>
  <si>
    <t>2</t>
  </si>
  <si>
    <t>3</t>
  </si>
  <si>
    <t>4</t>
  </si>
  <si>
    <t>5</t>
  </si>
  <si>
    <t>6</t>
  </si>
  <si>
    <t>7</t>
  </si>
  <si>
    <t>8</t>
  </si>
  <si>
    <t>9</t>
  </si>
  <si>
    <t>10</t>
  </si>
  <si>
    <t>12</t>
  </si>
  <si>
    <t>13</t>
  </si>
  <si>
    <t>14</t>
  </si>
  <si>
    <t>15</t>
  </si>
  <si>
    <t>16</t>
  </si>
  <si>
    <t>17</t>
  </si>
  <si>
    <t>18</t>
  </si>
  <si>
    <t>19</t>
  </si>
  <si>
    <t>20</t>
  </si>
  <si>
    <t>21</t>
  </si>
  <si>
    <t>22</t>
  </si>
  <si>
    <t>23</t>
  </si>
  <si>
    <t>24</t>
  </si>
  <si>
    <t>25</t>
  </si>
  <si>
    <t>26</t>
  </si>
  <si>
    <t>27</t>
  </si>
  <si>
    <t>28</t>
  </si>
  <si>
    <t>29</t>
  </si>
  <si>
    <t>30</t>
  </si>
  <si>
    <t>31</t>
  </si>
  <si>
    <t>32</t>
  </si>
  <si>
    <t>Geodezinis trasos nužymėjimas</t>
  </si>
  <si>
    <t xml:space="preserve">Dirvožemio pašalinimas ir perstūmimas iki 20 m, išvežimas į sandėliavimo vietą </t>
  </si>
  <si>
    <t xml:space="preserve">Tankių krūmų ir smulkaus miško rovimas </t>
  </si>
  <si>
    <t>Susmulkintos medienos (krūmų, kelmų ir medžių šakų) išvežimas, pakraunant ir iškraunant kranu, kai mediena transportuojama Rangovo pasirinktu atstumu (į žaliųjų atliekų priėmimo aikštelę)</t>
  </si>
  <si>
    <t xml:space="preserve">Asfaltbetonio dangos išardymas </t>
  </si>
  <si>
    <t xml:space="preserve">Gelžbetoninių pralaidų ardymas </t>
  </si>
  <si>
    <t xml:space="preserve">Plastikinių pralaidų ardymas </t>
  </si>
  <si>
    <t>Pralaidų tranšėjų užpylimas gamtiniu smėliu ir sutankinimas vibroplokštėmis</t>
  </si>
  <si>
    <t>Paruošiamieji darbai</t>
  </si>
  <si>
    <t>Žemės darbai</t>
  </si>
  <si>
    <t>Žemės sankasos planiravimas mechanizuotu būdu</t>
  </si>
  <si>
    <t>Žemės sankasos planiravimas rankiniu būdu</t>
  </si>
  <si>
    <t>30 cm storio grunto sluoksnio sutankinimas nelaistant vandeniu</t>
  </si>
  <si>
    <t>Šlaitų ir griovių dugno planiravimas mechanizuotai</t>
  </si>
  <si>
    <t>Šlaitų ir griovių dugno planiravimas rankiniu būdu</t>
  </si>
  <si>
    <t>Dengiamas plotas natūralaus pluošto priešerozinis demblis</t>
  </si>
  <si>
    <t>Šlaitų, griovių dugno ir pakelės plotų tvirtinimas 6 cm storio dirvožemio sluoksniu mechanizuotai, užsėjant žole</t>
  </si>
  <si>
    <t>Šlaitų, griovių dugno ir pakelės plotų tvirtinimas 6 cm storio dirvožemio sluoksniu rankiniu būdu, užsėjant žole</t>
  </si>
  <si>
    <t>Drenažo įrengimas d113/126, drenažinis vamzdis su geotekstilės filtru, bei geotekstile</t>
  </si>
  <si>
    <t>Drenažo apžiūros šulinėlių įrengimas</t>
  </si>
  <si>
    <t>Dangos konstrukcijos įrengimas</t>
  </si>
  <si>
    <t>Apsauginio šalčiui atsparaus sluoksnio įrengimas k≥1,0×10-5 m/s h-40 cm ir h-30 cm</t>
  </si>
  <si>
    <t>Skaldos pagrindo sluoksnis iš nesurišto mineralinių medžiagų mišinio fr. 0/32 irengimas h-15 cm</t>
  </si>
  <si>
    <t>Drenuojančio grunto sluoksnio po kelkraščiu įrengimas</t>
  </si>
  <si>
    <t>Asfalto dangos AC 16 PD įrengimas h-10 cm</t>
  </si>
  <si>
    <t>Asfalto dangos AC 16 PD įrengimas h-10 cm iškiliems kalneliams</t>
  </si>
  <si>
    <t>Siūlių įrengimas panaudojant sandariklio masę</t>
  </si>
  <si>
    <t xml:space="preserve">Briaunų užsandarinimas karštu bitumu </t>
  </si>
  <si>
    <t>10 cm storio skaldažolė,  85% skaldos fr. 5/22 įterpiant 15% dirvožemio. h=0,10 cm</t>
  </si>
  <si>
    <t>Likusio dirvožemio paskleidimas buldozeriu, perstumiant gruntą 30 m atstumu ir užsėjimas žole</t>
  </si>
  <si>
    <t>Griovio dugno tvirtinimas žvyru 16/45 h-10cm</t>
  </si>
  <si>
    <t xml:space="preserve">  4</t>
  </si>
  <si>
    <t>Nuovažų, sankryžų ir autobusų stotelių įrengimas</t>
  </si>
  <si>
    <t>4 tipo nuovažų įrengimas</t>
  </si>
  <si>
    <t>4v tipo nuovažų įrengimas su d-400mm pralaidomis (34 vnt.)</t>
  </si>
  <si>
    <t>Individualaus tipo nuovažų įrengimas su d-400mm pralaidomis (9 vnt.)</t>
  </si>
  <si>
    <t>Šulinio įrengimas su visomis reikalingomis medžiagomis pralaidos pasūkiui įrengti</t>
  </si>
  <si>
    <t>Apsauginio šalčiui atsparaus sluoksnio įrengimas k≥1,0×10-5 m/s h-25 cm</t>
  </si>
  <si>
    <t>6 cm storio viensluoksnės asfalto dangos sluoksnio mišinio AC 16 PD įrengimas nuovažose ar sankryžose</t>
  </si>
  <si>
    <t>Betoninių gatvės bortų 1000x150x300 cm ant betono C16/20 pagrindo įrengimas</t>
  </si>
  <si>
    <t>Sandarinimo juostos įrengimas (tarp kelio borto ir asfaltbetonio dangos)</t>
  </si>
  <si>
    <t>Betoninių trinkelių 200x100x80 įrengimas</t>
  </si>
  <si>
    <t>Šviesą atspindinčių atšvaitų įrengimas bortuose "katės akys"</t>
  </si>
  <si>
    <t>Akmenų dangos įrengimas kelkraštyje ant betono pagrindo C20/25 h=0,20cm.</t>
  </si>
  <si>
    <t>Betoninių bortų 1000x80x200 cm ant betono C16/20 pagrindo įrengimas</t>
  </si>
  <si>
    <t>Betono plytelių 300x300x80 arba 500x500x80 įrengimas ant skaldos pagrindo fr. 0/32 h=0,15m</t>
  </si>
  <si>
    <t>Reljefinė danga silpnaregiams iš betoninių trinkelių (taškeliai ir juostelės) 200x100x80 įrengimas ant skaldos pagrindo 0/32 h=0,15m</t>
  </si>
  <si>
    <t>Suoliukų pastatymas</t>
  </si>
  <si>
    <t>Šiukšliadėžių pastatymas</t>
  </si>
  <si>
    <t>d-400mm pralaidos po stotele įrengimas</t>
  </si>
  <si>
    <t>Žvyro dangos įrengimas dangų suvedimui</t>
  </si>
  <si>
    <t>Vandens nuvedimas</t>
  </si>
  <si>
    <t>Grunto supylimas ir sutankinimas naudojant esamą sankasai tinkantį gruntą</t>
  </si>
  <si>
    <t>Molinio grunto supylimas vagos užtvenkimui</t>
  </si>
  <si>
    <t>Geomembrana (1,5 mm storio) padengiamas plotas</t>
  </si>
  <si>
    <t>Filtruojančia neaustine geotekstile apvyniojama aplink apkabas, padengiamas plotas</t>
  </si>
  <si>
    <t>PP gofruotų 1,0 m skersmens skerspjūvio vandens pralaidų  įrengimas (vamzdžius jungiant movomis) (3 vnt.)</t>
  </si>
  <si>
    <t>Plieninių gofruotų 1,2 m skersmens skerspjūvio vandens pralaidų  įrengimas (vamzdžius jungiant apkabomis) (2 vnt.)</t>
  </si>
  <si>
    <t>PP gofruotų 0,8 m skersmens skerspjūvio vandens pralaidų  įrengimas (vamzdžius jungiant movomis) (5 vnt.)</t>
  </si>
  <si>
    <t>Laikinos gofruotos PP Ø600 pralaidos įrengimas, vamzdžius jungiant movomis (medžiagas susigrąžinant) (3 vnt.)</t>
  </si>
  <si>
    <t>Filtruojančia neaustine geotekstile smėlio pagrindui sutvirtinti padengiamas plotas</t>
  </si>
  <si>
    <t>Filtruojančia neaustine geotekstile, apvyniojama aplink pralaidos vamzdį, padengiamas plotas</t>
  </si>
  <si>
    <t>Skaldos pagrindo surenkamiems gaminiams įrengimas h=10cm fr. 22/32</t>
  </si>
  <si>
    <t>Pagrindo iš šalčiui atsparaus grunto įrengimas</t>
  </si>
  <si>
    <t>Smėlio pagrindo pralaidoms įrengimas</t>
  </si>
  <si>
    <t>Filtruojančios neaustinės geotekstilės įrengimas, šalčiui atspariam sluoksniui atskirti</t>
  </si>
  <si>
    <t>Pralaidų užpylimas smulkiagrūdžiais, vidutiniagrūdžiais,  stambiagrūdžiais smėlio ir žvyro mišiniais</t>
  </si>
  <si>
    <t>Skaldos pagrindo įrengimas h=10cm fr. 22/32</t>
  </si>
  <si>
    <t>Pralaidos antgalių betonavimas C30/37-XF4-XC4 h=10cm</t>
  </si>
  <si>
    <t>Vagos ir šlaitų tvirtinimas betonu C30/37-XF4-XC4 h=10cm</t>
  </si>
  <si>
    <t>Vagos tvirtinimas betonu C30/37-XF4-XC4 h=12cm</t>
  </si>
  <si>
    <t>Skaldos pagrindo įrengimas h=30cm fr. 22/32</t>
  </si>
  <si>
    <t>Vagos tvirtinimas betonu C30/37-XF4-XC4 h=20cm</t>
  </si>
  <si>
    <t>Tašelių, impregnuotų antiseptiku, montavimas</t>
  </si>
  <si>
    <t>Vagos tvirtinimas skalda fr. 22/32, h=15cm</t>
  </si>
  <si>
    <t>Vandens siurblių darbas</t>
  </si>
  <si>
    <t>Skaldos fr. 0/45 laikinajam apvažiavimui h=0,3 m įrengimas</t>
  </si>
  <si>
    <t>Šulinio dangčio su visais priedais montavimas prie gelžbetoninio šulinio</t>
  </si>
  <si>
    <t>darb.val.</t>
  </si>
  <si>
    <t>Portalinių antgalių su sparniniais blokais 1,0 m skersmens pralaidoms iš C35/45-XC4-XF4-XD3 klasės betono ir armatūros, montavimas (3 vnt.)</t>
  </si>
  <si>
    <t>Surenkamų gelžbetoninių gaminių šuliniams iš C35/45-XC4-XF4-XD3 klasės betono ir armatūros, montavimas (2 vnt.)</t>
  </si>
  <si>
    <t xml:space="preserve">Gelžbetoninių gaminių paviršių, esančių sąlytyje su gruntu, padengimas teptine hidroizoliacija (2 sluoksniais) </t>
  </si>
  <si>
    <t>Tarpo tarp surenkamų gaminių ir vamzdžių užpildymas C30/37-XF4-XC4 klasės betonu</t>
  </si>
  <si>
    <t>Baigiamieji darbai</t>
  </si>
  <si>
    <t>Kelio ženklų vienstiebių metalinių 76.1 mm skersmens atramų pastatymas</t>
  </si>
  <si>
    <t>Kelio ženklų dvistiebių metalinių 76.1 mm skersmens atramų pastatymas</t>
  </si>
  <si>
    <t>Kelio ženklų skydų parengimas ir montavimas prie vienstiebių atramų</t>
  </si>
  <si>
    <t>Kelio ženklų skydų parengimas ir montavimas prie dvistiebių atramų</t>
  </si>
  <si>
    <t>Apsauginių kelio atitvarų įrengimas N2 W5 A</t>
  </si>
  <si>
    <t>Apsauginių kelio atitvarų įrengimas N2 W5 A PGK</t>
  </si>
  <si>
    <t>Apsauginių kelio atitvarų įrengimas N2 W5 A (mediniai)</t>
  </si>
  <si>
    <t>Apsauginių kelio atitvarų įrengimas N2 W5 A PGK (mediniai)</t>
  </si>
  <si>
    <t>Signalinių stulpelių įrengimas</t>
  </si>
  <si>
    <t>Horizontalus kelio ženklinimas polimerinėmis medžiagomis (1.1)</t>
  </si>
  <si>
    <t>Horizontalus kelio ženklinimas polimerinėmis medžiagomis (1.11)</t>
  </si>
  <si>
    <t>Horizontalus kelio ženklinimas polimerinėmis medžiagomis (1.5) (3/9)</t>
  </si>
  <si>
    <t>Horizontalus kelio ženklinimas polimerinėmis medžiagomis (1.6) (6/2)</t>
  </si>
  <si>
    <t>Horizontalus kelio ženklinimas polimerinėmis medžiagomis (1.7) (1/1)</t>
  </si>
  <si>
    <t>Horizontalus kelio ženklinimas polimerinėmis medžiagomis (1.12)</t>
  </si>
  <si>
    <t>Horizontalus kelio ženklinimas polimerinėmis medžiagomis (1.25)</t>
  </si>
  <si>
    <t>Horizontalus kelio ženklinimas polimerinėmis medžiagomis (1.2)</t>
  </si>
  <si>
    <t>Horizontalus kelio ženklinimas polimerinėmis medžiagomis (1.22) (1/1)</t>
  </si>
  <si>
    <t>Apsauginio šalčiui atsparaus sluoksnio įrengimas k≥1,0×10-5 m/s h-40 cm</t>
  </si>
  <si>
    <t>Asfalto dangos AC 16 PD įrengimas h-10 cm iškiliam kalneliui</t>
  </si>
  <si>
    <t xml:space="preserve">   10</t>
  </si>
  <si>
    <t xml:space="preserve">   11</t>
  </si>
  <si>
    <t xml:space="preserve">   12</t>
  </si>
  <si>
    <t xml:space="preserve">   13</t>
  </si>
  <si>
    <t xml:space="preserve">   14</t>
  </si>
  <si>
    <t>DARBŲ KIEKIŲ ŽINIARAŠTIS NR. 2 – MELIORACIJA</t>
  </si>
  <si>
    <t>Esamų sausintuvų pajungimas į naujai projektuojamus vamzdynus</t>
  </si>
  <si>
    <t>Neperforuoti (žiedinis standumas ≥ 8 kN/m2) d-103,6 mm (vid.) skersmens vamzdžiai įrengiami vienakaušiais ekskavatoriais</t>
  </si>
  <si>
    <t>Neperforuoti (žiedinis standumas ≥ 8 kN/m2) d-150,6 mm (vid.) skersmens vamzdžiai įrengiami vienakaušiais ekskavatoriais</t>
  </si>
  <si>
    <t>Neperforuoti (žiedinis standumas ≥ 8 kN/m2) d-188,2 mm (vid.) skersmens vamzdžiai įrengiami vienakaušiais ekskavatoriais</t>
  </si>
  <si>
    <t>Perforuoti (žiedinis standumas ≥ 4 kN/m2) d-80 mm (vid.) skersmens vamzdžiai įrengiami vienakaušiais ekskavatoriais</t>
  </si>
  <si>
    <t>Esamų drenažo rinktuvų pajungimas į statomus kontrolinius šulinius ar polietileninius vamzdynus</t>
  </si>
  <si>
    <t>Drenažo linijų ieškojimas ir patikrinimas</t>
  </si>
  <si>
    <t>Grunto kasimas požeminių komunikacijų susikirtimo vietose rankiniu būdu</t>
  </si>
  <si>
    <t>Laikinų filtrų įrengimas</t>
  </si>
  <si>
    <t>Aklių įrengimas</t>
  </si>
  <si>
    <t>Perforuoti (žiedinis standumas ≥ 4 kN/m2) d-113 mm (vid.) skersmens vamzdžiai įrengiami vienakaušiais ekskavatoriais</t>
  </si>
  <si>
    <t>Drenažo šulinių įrengimas, tipo PEŠP-40</t>
  </si>
  <si>
    <t>Paviršinio vandens nuleistuvo PN-42 įrengimas</t>
  </si>
  <si>
    <t>Įvairių statybinių medžiagų pakrovimas ir išvežimas (žiūrėti žiniaraščio priedą dėl išvežimo)</t>
  </si>
  <si>
    <t>Išardytų betoninių ir gelžbetoninių gaminių pakrovimas ir išvežimas (žiūrėti žiniaraščio priedą dėl išvežimo)</t>
  </si>
  <si>
    <t>Išardytų plastiko gaminių pakrovimas ir išvežimas (žiūrėti žiniaraščio priedą dėl išvežimo)</t>
  </si>
  <si>
    <t>Darbai A5 kelio sklype</t>
  </si>
  <si>
    <t>Kiti darbai</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</si>
  <si>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</si>
  <si>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 xml:space="preserve">Dirvožemio kasimas ekskavatoriais, pakrovimas į savivarčius ir atvežimas </t>
  </si>
  <si>
    <t>Medžių kamienų susandėliavimas ir apskaitymas statybvietėje (nukirtęs visus medžius, rangovas turi apie  tai operatyviai informuoti Kelių direkciją)</t>
  </si>
  <si>
    <t>Kietų veislių medžių did. kaip 30 cm skersm. pjovimas, kelmų rovimas, duobių užlyginimas</t>
  </si>
  <si>
    <t>Kelio ženklų ant vienstiebių atramų metalinių skydų išardymas</t>
  </si>
  <si>
    <t>Kelio ženklų vienstiebių metalinių atramų išardymas</t>
  </si>
  <si>
    <t>Kelio ženklų ant dvistiebių atramų metalinių skydų išardymas</t>
  </si>
  <si>
    <t>Kelio ženklų dvistiebių metalinių atramų išardymas</t>
  </si>
  <si>
    <t>Signalinių stulpelių išardymas</t>
  </si>
  <si>
    <r>
      <t xml:space="preserve">Žemės darbai. Iškasos. II grupės kasimas ekskavatoriais, pakrovimas į autosavivarčius ir transportavimas rangovo pasirinktu atstumu </t>
    </r>
    <r>
      <rPr>
        <sz val="10"/>
        <color rgb="FFFF0000"/>
        <rFont val="Times New Roman"/>
        <family val="1"/>
        <charset val="186"/>
      </rPr>
      <t>į išlykį</t>
    </r>
  </si>
  <si>
    <r>
      <t xml:space="preserve">Žemės darbai. Pylimai. II grupės kasimas ekskavatoriais, pakrovimas į autosavivarčius ir transportavimas </t>
    </r>
    <r>
      <rPr>
        <sz val="10"/>
        <color rgb="FFFF0000"/>
        <rFont val="Times New Roman"/>
        <family val="1"/>
        <charset val="186"/>
      </rPr>
      <t>statybvietės teritorijoje</t>
    </r>
  </si>
  <si>
    <r>
      <t>Žemės darbai. Iškasos. II grupės kasimas ekskavatoriais, pakrovimas į autosavivarčius ir transportavimas rangovo pasirinktu atstumu</t>
    </r>
    <r>
      <rPr>
        <sz val="10"/>
        <color rgb="FFFF0000"/>
        <rFont val="Times New Roman"/>
        <family val="1"/>
        <charset val="186"/>
      </rPr>
      <t xml:space="preserve"> į išlykį</t>
    </r>
  </si>
  <si>
    <r>
      <t>Grunto iškasimas (mechanizuotu būdu) išvežant rangovo pasirinktu atstumu</t>
    </r>
    <r>
      <rPr>
        <sz val="10"/>
        <color rgb="FFFF0000"/>
        <rFont val="Times New Roman"/>
        <family val="1"/>
        <charset val="186"/>
      </rPr>
      <t xml:space="preserve"> į išlykį</t>
    </r>
    <r>
      <rPr>
        <sz val="10"/>
        <rFont val="Times New Roman"/>
        <family val="1"/>
        <charset val="186"/>
      </rPr>
      <t xml:space="preserve"> </t>
    </r>
  </si>
  <si>
    <r>
      <t xml:space="preserve">Grunto iškasimas (rankiniu būdu) išvežant rangovo pasirinktu atstumu </t>
    </r>
    <r>
      <rPr>
        <sz val="10"/>
        <color rgb="FFFF0000"/>
        <rFont val="Times New Roman"/>
        <family val="1"/>
        <charset val="186"/>
      </rPr>
      <t>į išlykį</t>
    </r>
    <r>
      <rPr>
        <sz val="10"/>
        <rFont val="Times New Roman"/>
        <family val="1"/>
        <charset val="186"/>
      </rPr>
      <t xml:space="preserve"> </t>
    </r>
  </si>
  <si>
    <r>
      <t xml:space="preserve">Žemės darbai. Iškasos. II grupės kasimas  ekskavatoriais, pakrovimas į autosavivarčius ir transportavimas rangovo pasirinktu atstumu </t>
    </r>
    <r>
      <rPr>
        <sz val="10"/>
        <color rgb="FFFF0000"/>
        <rFont val="Times New Roman"/>
        <family val="1"/>
        <charset val="186"/>
      </rPr>
      <t>į išlykį</t>
    </r>
  </si>
  <si>
    <t>RUOŽO NUO 10,80 IKI 16,645 KM KAPITALINIS REMONTAS</t>
  </si>
  <si>
    <t xml:space="preserve">VALSTYBINĖS REIKŠMĖS RAJONINIO KELIO NR. 5122 OŽKABALIAI–TURGALAUKIS–LIUDVINAVAS </t>
  </si>
  <si>
    <r>
      <t xml:space="preserve">Vieneto kaina </t>
    </r>
    <r>
      <rPr>
        <sz val="10"/>
        <color rgb="FFFF0000"/>
        <rFont val="Times New Roman"/>
        <family val="1"/>
        <charset val="186"/>
      </rPr>
      <t>(pildo Tiekėjas)</t>
    </r>
  </si>
  <si>
    <t xml:space="preserve">                         </t>
  </si>
  <si>
    <t xml:space="preserve">                        </t>
  </si>
  <si>
    <t xml:space="preserve"> Skyriuje      1</t>
  </si>
  <si>
    <t>Grįžtamosios medžiagos (išardytas asfaltas) (5,77 Eur/t) (sąmatoje įvertinamas su minuso ženklu)</t>
  </si>
  <si>
    <t xml:space="preserve">                       </t>
  </si>
  <si>
    <t xml:space="preserve">  Skyriuje      3</t>
  </si>
  <si>
    <t xml:space="preserve"> Skyriuje      4</t>
  </si>
  <si>
    <t xml:space="preserve"> Skyriuje      5</t>
  </si>
  <si>
    <t>Skyriuje      6</t>
  </si>
  <si>
    <t>Skyriuje      7</t>
  </si>
  <si>
    <t>Skyriuje      8</t>
  </si>
  <si>
    <t>žiniaraštyje     1</t>
  </si>
  <si>
    <t>žiniaraštyje     2</t>
  </si>
  <si>
    <t>VALSTYBINĖS REIKŠMĖS RAJONINIO KELIO NR. 5122 OŽKABALIAI–TURGALAUKIS–LIUDVINAVAS</t>
  </si>
  <si>
    <t xml:space="preserve"> RUOŽO NUO 10,80 IKI 16,645 KM KAPITALINIS REMONTAS</t>
  </si>
  <si>
    <t xml:space="preserve">Pastaba: Rangovas statybvietės išlaidose turi įsivertinti visus su sutarties vykdymu susijusius dokumentus </t>
  </si>
  <si>
    <t>(įskaitant deklaracijos apie statybos užbaigimą gavimą).</t>
  </si>
  <si>
    <t>N57P-0126</t>
  </si>
  <si>
    <t>H05K-2</t>
  </si>
  <si>
    <t>H02K-8</t>
  </si>
  <si>
    <t>H18K-80</t>
  </si>
  <si>
    <t>H18K-25</t>
  </si>
  <si>
    <t>H18K-81</t>
  </si>
  <si>
    <t>H18K-30</t>
  </si>
  <si>
    <t>N27-232-1</t>
  </si>
  <si>
    <t>N57P-4301</t>
  </si>
  <si>
    <t>H07K-2</t>
  </si>
  <si>
    <t>H10K-2</t>
  </si>
  <si>
    <t>H10K-12</t>
  </si>
  <si>
    <t>H12K-7</t>
  </si>
  <si>
    <t>H12K-5</t>
  </si>
  <si>
    <t>N27P-11-2</t>
  </si>
  <si>
    <t>N27P-17-1</t>
  </si>
  <si>
    <t>N57P-3235</t>
  </si>
  <si>
    <t xml:space="preserve">H09K-16   </t>
  </si>
  <si>
    <t>H16K-373</t>
  </si>
  <si>
    <t>H17K-8</t>
  </si>
  <si>
    <t>H17K-7</t>
  </si>
  <si>
    <t>N57P-7307</t>
  </si>
  <si>
    <t>HP7-1-18</t>
  </si>
  <si>
    <t>H24K-27</t>
  </si>
  <si>
    <t>N27-25</t>
  </si>
  <si>
    <t>MN8P-0204</t>
  </si>
  <si>
    <t>N57P-4106</t>
  </si>
  <si>
    <t>N57P-4113</t>
  </si>
  <si>
    <t>N57P-4112</t>
  </si>
  <si>
    <t>N27P-66-1</t>
  </si>
  <si>
    <t>H30K-51</t>
  </si>
  <si>
    <t>N23P-0305</t>
  </si>
  <si>
    <t>N57P-4210</t>
  </si>
  <si>
    <t>N57P-4114</t>
  </si>
  <si>
    <t>N57P-4208</t>
  </si>
  <si>
    <t>N42-19</t>
  </si>
  <si>
    <t>N42-21</t>
  </si>
  <si>
    <t>N10-233</t>
  </si>
  <si>
    <t>N42-6</t>
  </si>
  <si>
    <t>N57P-5103</t>
  </si>
  <si>
    <t>N57P-5105</t>
  </si>
  <si>
    <t>N57P-6103</t>
  </si>
  <si>
    <t>N57P-6104</t>
  </si>
  <si>
    <t>N57P-6105</t>
  </si>
  <si>
    <t>N57P-6113</t>
  </si>
  <si>
    <t>MN3-180</t>
  </si>
  <si>
    <t>MN7P-0305</t>
  </si>
  <si>
    <t>R61P-0312</t>
  </si>
  <si>
    <t>MN4-1</t>
  </si>
  <si>
    <t>T1-14      T1-6         T1-26</t>
  </si>
  <si>
    <t>HP6-4-16</t>
  </si>
  <si>
    <t>R16-156</t>
  </si>
  <si>
    <t xml:space="preserve">R23-65   </t>
  </si>
  <si>
    <t>N23-234</t>
  </si>
  <si>
    <t>H10K-11</t>
  </si>
  <si>
    <t>H10K-13</t>
  </si>
  <si>
    <t>N1-380</t>
  </si>
  <si>
    <t>N57P-2205</t>
  </si>
  <si>
    <t>H13K-20</t>
  </si>
  <si>
    <t>H13K-31</t>
  </si>
  <si>
    <t>N27P-8-1</t>
  </si>
  <si>
    <t>N27-20</t>
  </si>
  <si>
    <t>N23P-0105</t>
  </si>
  <si>
    <t>N27-112</t>
  </si>
  <si>
    <t>H16K-5</t>
  </si>
  <si>
    <t>N23-1</t>
  </si>
  <si>
    <t>MN1P-0801</t>
  </si>
  <si>
    <t>N6-45</t>
  </si>
  <si>
    <t>H19K-14</t>
  </si>
  <si>
    <t>H16K-369A</t>
  </si>
  <si>
    <t>N27-132</t>
  </si>
  <si>
    <t>N27-107</t>
  </si>
  <si>
    <t>MN3-192-110</t>
  </si>
  <si>
    <t>MN3-192-160</t>
  </si>
  <si>
    <t>MN3-192-200</t>
  </si>
  <si>
    <t>MN3-193-75</t>
  </si>
  <si>
    <t>MN3-193-110</t>
  </si>
  <si>
    <t>MN3-169</t>
  </si>
  <si>
    <t>HP10-1-7</t>
  </si>
  <si>
    <t>R61P-2618</t>
  </si>
  <si>
    <t>MN3-184</t>
  </si>
  <si>
    <t>MN3-153</t>
  </si>
  <si>
    <t>MN7P-0202</t>
  </si>
  <si>
    <t>H14K-93</t>
  </si>
  <si>
    <t>N27-213   N27P-27-2</t>
  </si>
  <si>
    <t>N57P-3241  N27P-27-2</t>
  </si>
  <si>
    <t>R16-130</t>
  </si>
  <si>
    <t>N1-300      T1-6       T1-17</t>
  </si>
  <si>
    <t>N1-234     N1-380</t>
  </si>
  <si>
    <t>N27P-25-3</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</si>
</sst>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0?;?"/>
    <numFmt numFmtId="165" formatCode="??????0.0?;\-?????0.0?;?"/>
    <numFmt numFmtId="166" formatCode="???????0.0?;\-??????0.0?;?"/>
    <numFmt numFmtId="167" formatCode="#,##0.00_ ;\-#,##0.00\ "/>
    <numFmt numFmtId="168" formatCode="0.00_ ;\-0.00\ "/>
    <numFmt numFmtId="169" formatCode="#,##0.000"/>
  </numFmts>
  <fonts count="9" x14ac:knownFonts="1">
    <font>
      <sz val="10"/>
      <name val="Arial"/>
      <charset val="186"/>
    </font>
    <font>
      <sz val="10"/>
      <name val="Times New Roman"/>
      <family val="1"/>
      <charset val="186"/>
    </font>
    <font>
      <b/>
      <sz val="10"/>
      <name val="Times New Roman"/>
      <family val="1"/>
      <charset val="186"/>
    </font>
    <font>
      <b/>
      <sz val="9"/>
      <name val="Times New Roman"/>
      <family val="1"/>
      <charset val="186"/>
    </font>
    <font>
      <sz val="9"/>
      <name val="Times New Roman"/>
      <family val="1"/>
      <charset val="186"/>
    </font>
    <font>
      <i/>
      <sz val="9"/>
      <name val="Times New Roman"/>
      <family val="1"/>
      <charset val="186"/>
    </font>
    <font>
      <i/>
      <sz val="10"/>
      <name val="Times New Roman"/>
      <family val="1"/>
      <charset val="186"/>
    </font>
    <font>
      <sz val="10"/>
      <color rgb="FFFF0000"/>
      <name val="Times New Roman"/>
      <family val="1"/>
      <charset val="186"/>
    </font>
    <font>
      <sz val="11"/>
      <color rgb="FF000000"/>
      <name val="Calibri"/>
      <family val="2"/>
      <charset val="186"/>
    </font>
  </fonts>
  <fills count="5">
    <fill>
      <patternFill patternType="none"/>
    </fill>
    <fill>
      <patternFill patternType="gray125"/>
    </fill>
    <fill>
      <patternFill patternType="solid">
        <fgColor theme="9" tint="0.79998168889431442"/>
        <bgColor indexed="64"/>
      </patternFill>
    </fill>
    <fill>
      <patternFill patternType="solid">
        <fgColor theme="6" tint="0.79998168889431442"/>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8" fillId="0" borderId="0"/>
  </cellStyleXfs>
  <cellXfs count="97">
    <xf numFmtId="0" fontId="0" fillId="0" borderId="0" xfId="0"/>
    <xf numFmtId="0" fontId="1" fillId="0" borderId="0" xfId="0" applyFont="1" applyAlignment="1" applyProtection="1">
      <alignment vertical="center"/>
      <protection locked="0"/>
    </xf>
    <xf numFmtId="0" fontId="1" fillId="0" borderId="0" xfId="0" applyFont="1" applyProtection="1">
      <protection locked="0"/>
    </xf>
    <xf numFmtId="49" fontId="1" fillId="0" borderId="3" xfId="0" applyNumberFormat="1" applyFont="1" applyBorder="1" applyAlignment="1" applyProtection="1">
      <alignment horizontal="left" vertical="top" wrapText="1"/>
      <protection locked="0"/>
    </xf>
    <xf numFmtId="167" fontId="1" fillId="4" borderId="3" xfId="0" applyNumberFormat="1" applyFont="1" applyFill="1" applyBorder="1" applyAlignment="1" applyProtection="1">
      <alignment horizontal="center" vertical="center"/>
      <protection locked="0"/>
    </xf>
    <xf numFmtId="167" fontId="7" fillId="4" borderId="3" xfId="0" applyNumberFormat="1" applyFont="1" applyFill="1" applyBorder="1" applyAlignment="1" applyProtection="1">
      <alignment horizontal="center" vertical="center"/>
      <protection locked="0"/>
    </xf>
    <xf numFmtId="4" fontId="1" fillId="4" borderId="3" xfId="0" applyNumberFormat="1" applyFont="1" applyFill="1" applyBorder="1" applyAlignment="1" applyProtection="1">
      <alignment horizontal="center" vertical="center"/>
      <protection locked="0"/>
    </xf>
    <xf numFmtId="168" fontId="1" fillId="4" borderId="3" xfId="0" applyNumberFormat="1" applyFont="1" applyFill="1" applyBorder="1" applyAlignment="1" applyProtection="1">
      <alignment horizontal="center" vertical="center"/>
      <protection locked="0"/>
    </xf>
    <xf numFmtId="49" fontId="1" fillId="0" borderId="0" xfId="0" applyNumberFormat="1" applyFont="1" applyAlignment="1" applyProtection="1">
      <alignment horizontal="right" vertical="top" wrapText="1"/>
      <protection locked="0"/>
    </xf>
    <xf numFmtId="164" fontId="1" fillId="0" borderId="0" xfId="0" applyNumberFormat="1" applyFont="1" applyAlignment="1" applyProtection="1">
      <alignment horizontal="right" vertical="top"/>
      <protection locked="0"/>
    </xf>
    <xf numFmtId="0" fontId="2" fillId="2" borderId="5" xfId="0" applyFont="1" applyFill="1" applyBorder="1" applyAlignment="1" applyProtection="1">
      <alignment vertical="center"/>
    </xf>
    <xf numFmtId="0" fontId="2" fillId="2" borderId="11" xfId="0" applyFont="1" applyFill="1" applyBorder="1" applyAlignment="1" applyProtection="1">
      <alignment vertical="center"/>
    </xf>
    <xf numFmtId="0" fontId="1" fillId="0" borderId="0" xfId="0" applyFont="1" applyProtection="1"/>
    <xf numFmtId="14" fontId="2" fillId="3" borderId="3" xfId="0" applyNumberFormat="1" applyFont="1" applyFill="1" applyBorder="1" applyAlignment="1" applyProtection="1">
      <alignment vertical="center"/>
    </xf>
    <xf numFmtId="0" fontId="1" fillId="0" borderId="1" xfId="0" applyFont="1" applyBorder="1" applyAlignment="1" applyProtection="1">
      <alignment horizontal="center"/>
    </xf>
    <xf numFmtId="0" fontId="1" fillId="0" borderId="2" xfId="0" applyFont="1" applyBorder="1" applyAlignment="1" applyProtection="1">
      <alignment horizontal="center"/>
    </xf>
    <xf numFmtId="49" fontId="2" fillId="0" borderId="3" xfId="0" applyNumberFormat="1" applyFont="1" applyBorder="1" applyAlignment="1" applyProtection="1">
      <alignment horizontal="right" vertical="top"/>
    </xf>
    <xf numFmtId="49" fontId="1" fillId="0" borderId="3" xfId="0" applyNumberFormat="1" applyFont="1" applyBorder="1" applyAlignment="1" applyProtection="1">
      <alignment horizontal="right" vertical="top"/>
    </xf>
    <xf numFmtId="49" fontId="1" fillId="0" borderId="3" xfId="0" applyNumberFormat="1" applyFont="1" applyBorder="1" applyAlignment="1" applyProtection="1">
      <alignment horizontal="right" vertical="top" wrapText="1"/>
    </xf>
    <xf numFmtId="2" fontId="1" fillId="0" borderId="3" xfId="0" applyNumberFormat="1" applyFont="1" applyBorder="1" applyAlignment="1" applyProtection="1">
      <alignment horizontal="center" vertical="top"/>
    </xf>
    <xf numFmtId="49" fontId="1" fillId="0" borderId="0" xfId="0" applyNumberFormat="1" applyFont="1" applyAlignment="1" applyProtection="1">
      <alignment horizontal="right" vertical="top" wrapText="1"/>
    </xf>
    <xf numFmtId="0" fontId="2" fillId="2" borderId="9" xfId="0" applyFont="1" applyFill="1" applyBorder="1" applyAlignment="1" applyProtection="1">
      <alignment vertical="center"/>
    </xf>
    <xf numFmtId="0" fontId="2" fillId="2" borderId="8" xfId="0" applyFont="1" applyFill="1" applyBorder="1" applyAlignment="1" applyProtection="1">
      <alignment vertical="center"/>
    </xf>
    <xf numFmtId="49" fontId="2" fillId="0" borderId="3" xfId="0" applyNumberFormat="1" applyFont="1" applyBorder="1" applyAlignment="1" applyProtection="1">
      <alignment vertical="top" wrapText="1"/>
    </xf>
    <xf numFmtId="49" fontId="1" fillId="0" borderId="3" xfId="0" applyNumberFormat="1" applyFont="1" applyBorder="1" applyAlignment="1" applyProtection="1">
      <alignment horizontal="left" vertical="top" wrapText="1"/>
    </xf>
    <xf numFmtId="49" fontId="1" fillId="0" borderId="3" xfId="0" applyNumberFormat="1" applyFont="1" applyFill="1" applyBorder="1" applyAlignment="1" applyProtection="1">
      <alignment horizontal="left" vertical="top" wrapText="1"/>
    </xf>
    <xf numFmtId="49" fontId="7" fillId="0" borderId="3" xfId="0" applyNumberFormat="1" applyFont="1" applyFill="1" applyBorder="1" applyAlignment="1" applyProtection="1">
      <alignment horizontal="left" vertical="top" wrapText="1"/>
    </xf>
    <xf numFmtId="49" fontId="7" fillId="0" borderId="3" xfId="0" applyNumberFormat="1" applyFont="1" applyBorder="1" applyAlignment="1" applyProtection="1">
      <alignment horizontal="left" vertical="top" wrapText="1"/>
    </xf>
    <xf numFmtId="0" fontId="7" fillId="0" borderId="3" xfId="0" applyFont="1" applyFill="1" applyBorder="1" applyAlignment="1" applyProtection="1">
      <alignment horizontal="left" vertical="top" wrapText="1"/>
    </xf>
    <xf numFmtId="0" fontId="7" fillId="0" borderId="3" xfId="0" applyFont="1" applyBorder="1" applyAlignment="1" applyProtection="1">
      <alignment horizontal="left" vertical="top" wrapText="1"/>
    </xf>
    <xf numFmtId="49" fontId="2" fillId="0" borderId="3" xfId="0" applyNumberFormat="1" applyFont="1" applyFill="1" applyBorder="1" applyAlignment="1" applyProtection="1">
      <alignment vertical="top"/>
    </xf>
    <xf numFmtId="49" fontId="2" fillId="0" borderId="3" xfId="0" applyNumberFormat="1" applyFont="1" applyBorder="1" applyAlignment="1" applyProtection="1">
      <alignment vertical="top"/>
    </xf>
    <xf numFmtId="49" fontId="2" fillId="0" borderId="6" xfId="0" applyNumberFormat="1" applyFont="1" applyFill="1" applyBorder="1" applyAlignment="1" applyProtection="1">
      <alignment vertical="top"/>
    </xf>
    <xf numFmtId="49" fontId="2" fillId="0" borderId="6" xfId="0" applyNumberFormat="1" applyFont="1" applyBorder="1" applyAlignment="1" applyProtection="1">
      <alignment vertical="top" wrapText="1"/>
    </xf>
    <xf numFmtId="49" fontId="1" fillId="0" borderId="6" xfId="0" applyNumberFormat="1" applyFont="1" applyBorder="1" applyAlignment="1" applyProtection="1">
      <alignment horizontal="left" vertical="top" wrapText="1"/>
    </xf>
    <xf numFmtId="49" fontId="1" fillId="0" borderId="0" xfId="0" applyNumberFormat="1" applyFont="1" applyAlignment="1" applyProtection="1">
      <alignment horizontal="left" vertical="top" wrapText="1"/>
    </xf>
    <xf numFmtId="0" fontId="2" fillId="0" borderId="0" xfId="0" applyFont="1" applyAlignment="1" applyProtection="1">
      <alignment horizontal="left"/>
    </xf>
    <xf numFmtId="0" fontId="1" fillId="0" borderId="0" xfId="0" applyNumberFormat="1" applyFont="1" applyProtection="1"/>
    <xf numFmtId="0" fontId="1" fillId="0" borderId="1" xfId="0" applyNumberFormat="1" applyFont="1" applyBorder="1" applyAlignment="1" applyProtection="1">
      <alignment vertical="center"/>
    </xf>
    <xf numFmtId="0" fontId="1" fillId="0" borderId="2" xfId="0" applyNumberFormat="1" applyFont="1" applyBorder="1" applyAlignment="1" applyProtection="1">
      <alignment vertical="center"/>
    </xf>
    <xf numFmtId="0" fontId="1" fillId="0" borderId="3" xfId="0" applyFont="1" applyBorder="1" applyAlignment="1" applyProtection="1">
      <alignment vertical="top" wrapText="1"/>
    </xf>
    <xf numFmtId="49" fontId="1" fillId="0" borderId="3" xfId="0" applyNumberFormat="1" applyFont="1" applyBorder="1" applyAlignment="1" applyProtection="1">
      <alignment horizontal="center" vertical="center" wrapText="1"/>
    </xf>
    <xf numFmtId="2" fontId="1" fillId="0" borderId="3" xfId="0" applyNumberFormat="1" applyFont="1" applyBorder="1" applyAlignment="1" applyProtection="1">
      <alignment horizontal="center" vertical="center"/>
    </xf>
    <xf numFmtId="49" fontId="1" fillId="0" borderId="3" xfId="0" applyNumberFormat="1" applyFont="1" applyFill="1" applyBorder="1" applyAlignment="1" applyProtection="1">
      <alignment horizontal="center" vertical="center" wrapText="1"/>
    </xf>
    <xf numFmtId="2" fontId="1" fillId="0" borderId="3" xfId="0" applyNumberFormat="1" applyFont="1" applyFill="1" applyBorder="1" applyAlignment="1" applyProtection="1">
      <alignment horizontal="center" vertical="center"/>
    </xf>
    <xf numFmtId="49" fontId="7" fillId="0" borderId="3" xfId="0" applyNumberFormat="1" applyFont="1" applyFill="1" applyBorder="1" applyAlignment="1" applyProtection="1">
      <alignment horizontal="center" vertical="center" wrapText="1"/>
    </xf>
    <xf numFmtId="2" fontId="7" fillId="0" borderId="3" xfId="0" applyNumberFormat="1" applyFont="1" applyFill="1" applyBorder="1" applyAlignment="1" applyProtection="1">
      <alignment horizontal="center" vertical="center"/>
    </xf>
    <xf numFmtId="49" fontId="7" fillId="0" borderId="3" xfId="0" applyNumberFormat="1" applyFont="1" applyBorder="1" applyAlignment="1" applyProtection="1">
      <alignment horizontal="center" vertical="center" wrapText="1"/>
    </xf>
    <xf numFmtId="2" fontId="7" fillId="0" borderId="3" xfId="0" applyNumberFormat="1" applyFont="1" applyBorder="1" applyAlignment="1" applyProtection="1">
      <alignment horizontal="center" vertical="center"/>
    </xf>
    <xf numFmtId="0" fontId="2" fillId="0" borderId="3" xfId="0" applyFont="1" applyFill="1" applyBorder="1" applyAlignment="1" applyProtection="1">
      <alignment vertical="top"/>
    </xf>
    <xf numFmtId="4" fontId="1" fillId="0" borderId="3" xfId="0" applyNumberFormat="1" applyFont="1" applyBorder="1" applyAlignment="1" applyProtection="1">
      <alignment horizontal="center" vertical="center"/>
    </xf>
    <xf numFmtId="4" fontId="1" fillId="0" borderId="3" xfId="0" applyNumberFormat="1" applyFont="1" applyFill="1" applyBorder="1" applyAlignment="1" applyProtection="1">
      <alignment horizontal="center" vertical="center"/>
    </xf>
    <xf numFmtId="0" fontId="1" fillId="0" borderId="3" xfId="0" applyFont="1" applyBorder="1" applyAlignment="1" applyProtection="1">
      <alignment vertical="top"/>
    </xf>
    <xf numFmtId="49" fontId="2" fillId="0" borderId="7" xfId="0" applyNumberFormat="1" applyFont="1" applyFill="1" applyBorder="1" applyAlignment="1" applyProtection="1">
      <alignment vertical="top"/>
    </xf>
    <xf numFmtId="49" fontId="2" fillId="0" borderId="4" xfId="0" applyNumberFormat="1" applyFont="1" applyFill="1" applyBorder="1" applyAlignment="1" applyProtection="1">
      <alignment vertical="top"/>
    </xf>
    <xf numFmtId="49" fontId="2" fillId="0" borderId="7" xfId="0" applyNumberFormat="1" applyFont="1" applyBorder="1" applyAlignment="1" applyProtection="1">
      <alignment vertical="top" wrapText="1"/>
    </xf>
    <xf numFmtId="4" fontId="1" fillId="0" borderId="4" xfId="0" applyNumberFormat="1" applyFont="1" applyBorder="1" applyAlignment="1" applyProtection="1">
      <alignment horizontal="center" vertical="center"/>
    </xf>
    <xf numFmtId="0" fontId="1" fillId="0" borderId="3" xfId="0" applyNumberFormat="1" applyFont="1" applyBorder="1" applyAlignment="1" applyProtection="1">
      <alignment horizontal="center" vertical="center"/>
    </xf>
    <xf numFmtId="0" fontId="2" fillId="0" borderId="3" xfId="0" applyFont="1" applyBorder="1" applyAlignment="1" applyProtection="1">
      <alignment vertical="top"/>
    </xf>
    <xf numFmtId="0" fontId="1" fillId="0" borderId="1" xfId="0" applyFont="1" applyBorder="1" applyAlignment="1" applyProtection="1">
      <alignment vertical="center"/>
    </xf>
    <xf numFmtId="0" fontId="1" fillId="0" borderId="2" xfId="0" applyFont="1" applyBorder="1" applyAlignment="1" applyProtection="1">
      <alignment vertical="center"/>
    </xf>
    <xf numFmtId="0" fontId="1" fillId="0" borderId="0" xfId="0" applyNumberFormat="1" applyFont="1" applyAlignment="1" applyProtection="1">
      <alignment horizontal="right" vertical="top"/>
    </xf>
    <xf numFmtId="0" fontId="2" fillId="2" borderId="10" xfId="0" applyFont="1" applyFill="1" applyBorder="1" applyAlignment="1" applyProtection="1">
      <alignment vertical="center"/>
    </xf>
    <xf numFmtId="0" fontId="2" fillId="2" borderId="12" xfId="0" applyFont="1" applyFill="1" applyBorder="1" applyAlignment="1" applyProtection="1">
      <alignment vertical="center"/>
    </xf>
    <xf numFmtId="164" fontId="1" fillId="0" borderId="4" xfId="0" applyNumberFormat="1" applyFont="1" applyBorder="1" applyAlignment="1" applyProtection="1">
      <alignment horizontal="left" vertical="center"/>
    </xf>
    <xf numFmtId="0" fontId="1" fillId="0" borderId="2" xfId="0" applyFont="1" applyBorder="1" applyAlignment="1" applyProtection="1">
      <alignment horizontal="center" vertical="center"/>
    </xf>
    <xf numFmtId="4" fontId="1" fillId="0" borderId="3" xfId="0" applyNumberFormat="1" applyFont="1" applyBorder="1" applyAlignment="1" applyProtection="1">
      <alignment horizontal="center" vertical="center" wrapText="1"/>
    </xf>
    <xf numFmtId="4" fontId="2" fillId="0" borderId="3" xfId="1" applyNumberFormat="1" applyFont="1" applyBorder="1" applyAlignment="1" applyProtection="1">
      <alignment horizontal="center" vertical="center" wrapText="1"/>
    </xf>
    <xf numFmtId="49" fontId="2" fillId="0" borderId="4" xfId="0" applyNumberFormat="1" applyFont="1" applyBorder="1" applyAlignment="1" applyProtection="1">
      <alignment vertical="top" wrapText="1"/>
    </xf>
    <xf numFmtId="166" fontId="1" fillId="0" borderId="0" xfId="0" applyNumberFormat="1" applyFont="1" applyAlignment="1" applyProtection="1">
      <alignment horizontal="right" vertical="top"/>
    </xf>
    <xf numFmtId="165" fontId="1" fillId="0" borderId="5" xfId="0" applyNumberFormat="1" applyFont="1" applyBorder="1" applyAlignment="1" applyProtection="1">
      <alignment horizontal="right" vertical="center"/>
    </xf>
    <xf numFmtId="165" fontId="1" fillId="0" borderId="3" xfId="0" applyNumberFormat="1" applyFont="1" applyBorder="1" applyAlignment="1" applyProtection="1">
      <alignment horizontal="center" vertical="top" wrapText="1"/>
    </xf>
    <xf numFmtId="164" fontId="2" fillId="0" borderId="3" xfId="0" applyNumberFormat="1" applyFont="1" applyBorder="1" applyAlignment="1" applyProtection="1">
      <alignment horizontal="right" vertical="top"/>
    </xf>
    <xf numFmtId="4" fontId="1" fillId="0" borderId="3" xfId="0" applyNumberFormat="1" applyFont="1" applyFill="1" applyBorder="1" applyAlignment="1" applyProtection="1">
      <alignment horizontal="center" vertical="center" wrapText="1"/>
    </xf>
    <xf numFmtId="164" fontId="2" fillId="0" borderId="3" xfId="0" applyNumberFormat="1" applyFont="1" applyBorder="1" applyAlignment="1" applyProtection="1">
      <alignment horizontal="center" vertical="center"/>
    </xf>
    <xf numFmtId="164" fontId="1" fillId="0" borderId="0" xfId="0" applyNumberFormat="1" applyFont="1" applyAlignment="1" applyProtection="1">
      <alignment horizontal="right" vertical="top"/>
    </xf>
    <xf numFmtId="0" fontId="2" fillId="3" borderId="11" xfId="0" applyFont="1" applyFill="1" applyBorder="1" applyAlignment="1" applyProtection="1">
      <alignment vertical="center"/>
    </xf>
    <xf numFmtId="0" fontId="2" fillId="3" borderId="8" xfId="0" applyFont="1" applyFill="1" applyBorder="1" applyAlignment="1" applyProtection="1">
      <alignment vertical="center"/>
    </xf>
    <xf numFmtId="0" fontId="2" fillId="3" borderId="12" xfId="0" applyFont="1" applyFill="1" applyBorder="1" applyAlignment="1" applyProtection="1">
      <alignment vertical="center"/>
    </xf>
    <xf numFmtId="0" fontId="3" fillId="0" borderId="3" xfId="0" applyFont="1" applyBorder="1" applyAlignment="1" applyProtection="1">
      <alignment horizontal="center" vertical="center" wrapText="1"/>
    </xf>
    <xf numFmtId="0" fontId="4" fillId="0" borderId="3" xfId="0" applyFont="1" applyBorder="1" applyAlignment="1" applyProtection="1">
      <alignment horizontal="center" vertical="center"/>
    </xf>
    <xf numFmtId="0" fontId="4" fillId="0" borderId="3" xfId="0" applyFont="1" applyBorder="1" applyAlignment="1" applyProtection="1">
      <alignment vertical="center"/>
    </xf>
    <xf numFmtId="4" fontId="4" fillId="0" borderId="3" xfId="0" applyNumberFormat="1" applyFont="1" applyBorder="1" applyAlignment="1" applyProtection="1">
      <alignment horizontal="center" vertical="center"/>
    </xf>
    <xf numFmtId="0" fontId="3" fillId="0" borderId="3" xfId="0" applyFont="1" applyBorder="1" applyAlignment="1" applyProtection="1">
      <alignment horizontal="right" vertical="center"/>
    </xf>
    <xf numFmtId="0" fontId="5" fillId="0" borderId="0" xfId="0" applyFont="1" applyAlignment="1" applyProtection="1">
      <alignment vertical="center"/>
    </xf>
    <xf numFmtId="0" fontId="1" fillId="0" borderId="0" xfId="0" applyFont="1" applyAlignment="1" applyProtection="1">
      <alignment horizontal="left" vertical="center"/>
    </xf>
    <xf numFmtId="0" fontId="5" fillId="0" borderId="0" xfId="0" applyFont="1" applyProtection="1"/>
    <xf numFmtId="0" fontId="0" fillId="0" borderId="0" xfId="0" applyProtection="1"/>
    <xf numFmtId="0" fontId="6" fillId="0" borderId="0" xfId="0" applyFont="1" applyProtection="1"/>
    <xf numFmtId="0" fontId="1" fillId="0" borderId="0" xfId="0" applyFont="1" applyAlignment="1" applyProtection="1">
      <alignment vertical="center" wrapText="1"/>
    </xf>
    <xf numFmtId="0" fontId="1" fillId="0" borderId="0" xfId="0" applyFont="1" applyAlignment="1" applyProtection="1">
      <alignment vertical="center"/>
    </xf>
    <xf numFmtId="0" fontId="1" fillId="0" borderId="0" xfId="0" applyFont="1" applyAlignment="1" applyProtection="1">
      <alignment wrapText="1"/>
    </xf>
    <xf numFmtId="0" fontId="1" fillId="0" borderId="0" xfId="0" applyFont="1" applyAlignment="1" applyProtection="1"/>
    <xf numFmtId="169" fontId="1" fillId="0" borderId="3" xfId="0" applyNumberFormat="1" applyFont="1" applyBorder="1" applyAlignment="1" applyProtection="1">
      <alignment horizontal="center" vertical="center"/>
    </xf>
    <xf numFmtId="0" fontId="4" fillId="0" borderId="6" xfId="0" applyFont="1" applyBorder="1" applyAlignment="1" applyProtection="1">
      <alignment horizontal="center"/>
    </xf>
    <xf numFmtId="0" fontId="4" fillId="0" borderId="7" xfId="0" applyFont="1" applyBorder="1" applyAlignment="1" applyProtection="1">
      <alignment horizontal="center"/>
    </xf>
    <xf numFmtId="0" fontId="4" fillId="0" borderId="4" xfId="0" applyFont="1" applyBorder="1" applyAlignment="1" applyProtection="1">
      <alignment horizontal="center"/>
    </xf>
  </cellXfs>
  <cellStyles count="2">
    <cellStyle name="Įprastas" xfId="0" builtinId="0"/>
    <cellStyle name="TableStyleLight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12</xdr:row>
      <xdr:rowOff>114300</xdr:rowOff>
    </xdr:from>
    <xdr:to>
      <xdr:col>3</xdr:col>
      <xdr:colOff>33111</xdr:colOff>
      <xdr:row>47</xdr:row>
      <xdr:rowOff>95250</xdr:rowOff>
    </xdr:to>
    <xdr:sp macro="" textlink="">
      <xdr:nvSpPr>
        <xdr:cNvPr id="2" name="TextBox 1">
          <a:extLst>
            <a:ext uri="{FF2B5EF4-FFF2-40B4-BE49-F238E27FC236}">
              <a16:creationId xmlns="" xmlns:a16="http://schemas.microsoft.com/office/drawing/2014/main" id="{13B0CDE9-2392-4054-A192-D62557FE953A}"/>
            </a:ext>
          </a:extLst>
        </xdr:cNvPr>
        <xdr:cNvSpPr txBox="1"/>
      </xdr:nvSpPr>
      <xdr:spPr>
        <a:xfrm>
          <a:off x="0" y="2800350"/>
          <a:ext cx="6233886" cy="56483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lt-LT" sz="1100"/>
            <a:t>Žiniaraščio priedas</a:t>
          </a:r>
        </a:p>
        <a:p>
          <a:endParaRPr lang="lt-LT" sz="1100"/>
        </a:p>
        <a:p>
          <a:r>
            <a:rPr lang="lt-LT" sz="1100"/>
            <a:t>Vykdant valstybinės reikšmės kelių rekonstravimo/remonto darbus susidarančios medžiagos, kurios nenaudojamos projekte ir kurios gali būti panaudotos pakartotinai, turi būti gabenamos į užsakovo – Lietuvos automobilių kelių direkcijos prie Susisiekimo ministerijos (toliau – Kelių direkcija) nurodytą sandėliavimo vietą – </a:t>
          </a:r>
          <a:r>
            <a:rPr lang="lt-LT" sz="1100" b="1"/>
            <a:t>Marijampolės kelių tarnybą (Gamyklų g. 12, Marijampolė).</a:t>
          </a:r>
        </a:p>
        <a:p>
          <a:r>
            <a:rPr lang="lt-LT" sz="1100"/>
            <a:t>Medžiagos, kurios turi būti gabenamos į sandėliavimo vietas:</a:t>
          </a:r>
        </a:p>
        <a:p>
          <a:r>
            <a:rPr lang="lt-LT" sz="1100"/>
            <a:t>1. Metalo gaminiai (neužteršti betonu ir kt. medžiagomis (t. y. turi būti nuvalyti)): kelio ženklai, kelio ženklų atramos, apšvietimo ir kiti stulpai,  apsauginiai atitvarai ir jų elementai, tiltų ir viadukų turėklai, kiti metalo gaminiai, sijos, spraustasienės, pralaidos ir kt.;</a:t>
          </a:r>
        </a:p>
        <a:p>
          <a:r>
            <a:rPr lang="lt-LT" sz="1100"/>
            <a:t>2. Betono ir gelžbetonio gaminiai (tik nepažeisti mechaniškai ir tinkami naudoti): pralaidos, trinkelės, bortai ir kt.;</a:t>
          </a:r>
        </a:p>
        <a:p>
          <a:r>
            <a:rPr lang="lt-LT" sz="1100"/>
            <a:t>3. Plastiko gaminiai (tik nepažeisti mechaniškai ir tinkami naudoti): signaliniai stulpeliai, pralaidos ir kt.;</a:t>
          </a:r>
        </a:p>
        <a:p>
          <a:r>
            <a:rPr lang="lt-LT" sz="1100"/>
            <a:t>Mediena (išskyrus menkavertę medieną, krūmus, šakas ir kelmus) turi būti sandėliuojama statybvietėje iki bus Kelių direkcijos parduota aukciono būdu. Rangovas tvarkingai susandėliavęs medieną (medžių kamienus) nedelsiant apie tai informuoja Kelių direkciją, nurodydamas kiekį erdmetriais arba kietmetriais, o Kelių direkcija įsipareigoja medieną (medžių kamienus) parduoti aukcione per tris mėnesius.</a:t>
          </a:r>
        </a:p>
        <a:p>
          <a:r>
            <a:rPr lang="lt-LT" sz="1100"/>
            <a:t>Kitos, šiame sąraše nepaminėtos medžiagos, kurios gali būti panaudotos pakartotinai, gali būti gabenamos į sandėliavimo vietas tik suderinus su Kelių direkcija.</a:t>
          </a:r>
        </a:p>
        <a:p>
          <a:r>
            <a:rPr lang="lt-LT" sz="1100"/>
            <a:t>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a:t>
          </a:r>
        </a:p>
        <a:p>
          <a:r>
            <a:rPr lang="lt-LT" sz="1100" b="1"/>
            <a:t>Grįžtamosios medžiagos</a:t>
          </a:r>
        </a:p>
        <a:p>
          <a:r>
            <a:rPr lang="lt-LT" sz="1100"/>
            <a:t>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a:t>
          </a:r>
        </a:p>
        <a:p>
          <a:r>
            <a:rPr lang="lt-LT" sz="1100" b="1"/>
            <a:t>Statybinės atliekos</a:t>
          </a:r>
        </a:p>
        <a:p>
          <a:r>
            <a:rPr lang="lt-LT" sz="1100"/>
            <a:t>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a:t>
          </a:r>
        </a:p>
        <a:p>
          <a:endParaRPr lang="lt-LT" sz="1100"/>
        </a:p>
      </xdr:txBody>
    </xdr:sp>
    <xdr:clientData/>
  </xdr:two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171"/>
  <sheetViews>
    <sheetView tabSelected="1" view="pageBreakPreview" topLeftCell="A148" zoomScale="115" zoomScaleNormal="115" zoomScaleSheetLayoutView="115" workbookViewId="0">
      <selection activeCell="G151" sqref="G151"/>
    </sheetView>
  </sheetViews>
  <sheetFormatPr defaultColWidth="9.109375" defaultRowHeight="13.2" x14ac:dyDescent="0.25"/>
  <cols>
    <col min="1" max="1" width="4" style="20" customWidth="1"/>
    <col min="2" max="2" width="9.44140625" style="8" customWidth="1"/>
    <col min="3" max="3" width="36.6640625" style="35" customWidth="1"/>
    <col min="4" max="4" width="7.33203125" style="35" customWidth="1"/>
    <col min="5" max="5" width="14.88671875" style="61" customWidth="1"/>
    <col min="6" max="6" width="15.5546875" style="9" customWidth="1"/>
    <col min="7" max="7" width="15.44140625" style="69" customWidth="1"/>
    <col min="8" max="16384" width="9.109375" style="2"/>
  </cols>
  <sheetData>
    <row r="1" spans="1:7" s="1" customFormat="1" x14ac:dyDescent="0.25">
      <c r="A1" s="10" t="s">
        <v>218</v>
      </c>
      <c r="B1" s="21"/>
      <c r="C1" s="21"/>
      <c r="D1" s="21"/>
      <c r="E1" s="21"/>
      <c r="F1" s="21"/>
      <c r="G1" s="62"/>
    </row>
    <row r="2" spans="1:7" s="1" customFormat="1" x14ac:dyDescent="0.25">
      <c r="A2" s="11" t="s">
        <v>217</v>
      </c>
      <c r="B2" s="22"/>
      <c r="C2" s="22"/>
      <c r="D2" s="22"/>
      <c r="E2" s="22"/>
      <c r="F2" s="22"/>
      <c r="G2" s="63"/>
    </row>
    <row r="3" spans="1:7" ht="13.5" customHeight="1" x14ac:dyDescent="0.25">
      <c r="A3" s="12"/>
      <c r="B3" s="12"/>
      <c r="C3" s="12"/>
      <c r="D3" s="36"/>
      <c r="E3" s="37"/>
      <c r="F3" s="12"/>
      <c r="G3" s="12"/>
    </row>
    <row r="4" spans="1:7" x14ac:dyDescent="0.25">
      <c r="A4" s="13" t="s">
        <v>31</v>
      </c>
      <c r="B4" s="13"/>
      <c r="C4" s="13"/>
      <c r="D4" s="13"/>
      <c r="E4" s="13"/>
      <c r="F4" s="13"/>
      <c r="G4" s="13"/>
    </row>
    <row r="5" spans="1:7" ht="12.75" customHeight="1" x14ac:dyDescent="0.25">
      <c r="A5" s="14" t="s">
        <v>0</v>
      </c>
      <c r="B5" s="14" t="s">
        <v>7</v>
      </c>
      <c r="C5" s="14" t="s">
        <v>2</v>
      </c>
      <c r="D5" s="14" t="s">
        <v>5</v>
      </c>
      <c r="E5" s="38" t="s">
        <v>4</v>
      </c>
      <c r="F5" s="70" t="s">
        <v>10</v>
      </c>
      <c r="G5" s="64" t="s">
        <v>32</v>
      </c>
    </row>
    <row r="6" spans="1:7" ht="26.4" x14ac:dyDescent="0.25">
      <c r="A6" s="15" t="s">
        <v>1</v>
      </c>
      <c r="B6" s="15" t="s">
        <v>8</v>
      </c>
      <c r="C6" s="15" t="s">
        <v>3</v>
      </c>
      <c r="D6" s="15" t="s">
        <v>24</v>
      </c>
      <c r="E6" s="39"/>
      <c r="F6" s="71" t="s">
        <v>219</v>
      </c>
      <c r="G6" s="65" t="s">
        <v>9</v>
      </c>
    </row>
    <row r="7" spans="1:7" x14ac:dyDescent="0.25">
      <c r="A7" s="16"/>
      <c r="B7" s="16" t="s">
        <v>11</v>
      </c>
      <c r="C7" s="23" t="s">
        <v>82</v>
      </c>
      <c r="D7" s="40"/>
      <c r="E7" s="40"/>
      <c r="F7" s="40"/>
      <c r="G7" s="40"/>
    </row>
    <row r="8" spans="1:7" ht="26.4" x14ac:dyDescent="0.25">
      <c r="A8" s="17" t="s">
        <v>11</v>
      </c>
      <c r="B8" s="3" t="s">
        <v>237</v>
      </c>
      <c r="C8" s="24" t="s">
        <v>74</v>
      </c>
      <c r="D8" s="41" t="s">
        <v>29</v>
      </c>
      <c r="E8" s="42">
        <v>5845</v>
      </c>
      <c r="F8" s="4">
        <v>0.51</v>
      </c>
      <c r="G8" s="66">
        <f>ROUND((E8*F8),2)</f>
        <v>2980.95</v>
      </c>
    </row>
    <row r="9" spans="1:7" ht="26.4" x14ac:dyDescent="0.25">
      <c r="A9" s="17" t="s">
        <v>12</v>
      </c>
      <c r="B9" s="3" t="s">
        <v>238</v>
      </c>
      <c r="C9" s="24" t="s">
        <v>75</v>
      </c>
      <c r="D9" s="41" t="s">
        <v>27</v>
      </c>
      <c r="E9" s="42">
        <v>3156</v>
      </c>
      <c r="F9" s="4">
        <v>3.13</v>
      </c>
      <c r="G9" s="66">
        <f t="shared" ref="G9:G26" si="0">ROUND((E9*F9),2)</f>
        <v>9878.2800000000007</v>
      </c>
    </row>
    <row r="10" spans="1:7" ht="26.4" x14ac:dyDescent="0.25">
      <c r="A10" s="17" t="s">
        <v>13</v>
      </c>
      <c r="B10" s="3" t="s">
        <v>239</v>
      </c>
      <c r="C10" s="25" t="s">
        <v>205</v>
      </c>
      <c r="D10" s="43" t="s">
        <v>6</v>
      </c>
      <c r="E10" s="44">
        <v>23</v>
      </c>
      <c r="F10" s="4">
        <v>83.01</v>
      </c>
      <c r="G10" s="66">
        <f t="shared" si="0"/>
        <v>1909.23</v>
      </c>
    </row>
    <row r="11" spans="1:7" ht="52.8" x14ac:dyDescent="0.25">
      <c r="A11" s="17" t="s">
        <v>46</v>
      </c>
      <c r="B11" s="3" t="s">
        <v>284</v>
      </c>
      <c r="C11" s="26" t="s">
        <v>204</v>
      </c>
      <c r="D11" s="45" t="s">
        <v>6</v>
      </c>
      <c r="E11" s="46">
        <v>23</v>
      </c>
      <c r="F11" s="4">
        <v>10.33</v>
      </c>
      <c r="G11" s="66">
        <f t="shared" si="0"/>
        <v>237.59</v>
      </c>
    </row>
    <row r="12" spans="1:7" x14ac:dyDescent="0.25">
      <c r="A12" s="17" t="s">
        <v>15</v>
      </c>
      <c r="B12" s="3" t="s">
        <v>285</v>
      </c>
      <c r="C12" s="24" t="s">
        <v>76</v>
      </c>
      <c r="D12" s="41" t="s">
        <v>22</v>
      </c>
      <c r="E12" s="42">
        <v>0.3</v>
      </c>
      <c r="F12" s="4">
        <v>792.46</v>
      </c>
      <c r="G12" s="66">
        <f t="shared" si="0"/>
        <v>237.74</v>
      </c>
    </row>
    <row r="13" spans="1:7" ht="58.5" customHeight="1" x14ac:dyDescent="0.25">
      <c r="A13" s="17" t="s">
        <v>48</v>
      </c>
      <c r="B13" s="3" t="s">
        <v>286</v>
      </c>
      <c r="C13" s="24" t="s">
        <v>77</v>
      </c>
      <c r="D13" s="41" t="s">
        <v>27</v>
      </c>
      <c r="E13" s="42">
        <v>1578</v>
      </c>
      <c r="F13" s="4">
        <v>6.35</v>
      </c>
      <c r="G13" s="66">
        <f t="shared" si="0"/>
        <v>10020.299999999999</v>
      </c>
    </row>
    <row r="14" spans="1:7" ht="26.4" x14ac:dyDescent="0.25">
      <c r="A14" s="17" t="s">
        <v>49</v>
      </c>
      <c r="B14" s="3" t="s">
        <v>287</v>
      </c>
      <c r="C14" s="24" t="s">
        <v>206</v>
      </c>
      <c r="D14" s="41" t="s">
        <v>6</v>
      </c>
      <c r="E14" s="42">
        <v>73</v>
      </c>
      <c r="F14" s="4">
        <v>4.0999999999999996</v>
      </c>
      <c r="G14" s="66">
        <f t="shared" si="0"/>
        <v>299.3</v>
      </c>
    </row>
    <row r="15" spans="1:7" ht="26.4" x14ac:dyDescent="0.25">
      <c r="A15" s="17" t="s">
        <v>50</v>
      </c>
      <c r="B15" s="3" t="s">
        <v>241</v>
      </c>
      <c r="C15" s="24" t="s">
        <v>207</v>
      </c>
      <c r="D15" s="41" t="s">
        <v>6</v>
      </c>
      <c r="E15" s="42">
        <v>45</v>
      </c>
      <c r="F15" s="4">
        <v>20.04</v>
      </c>
      <c r="G15" s="66">
        <f t="shared" si="0"/>
        <v>901.8</v>
      </c>
    </row>
    <row r="16" spans="1:7" ht="26.4" x14ac:dyDescent="0.25">
      <c r="A16" s="17" t="s">
        <v>51</v>
      </c>
      <c r="B16" s="3" t="s">
        <v>287</v>
      </c>
      <c r="C16" s="24" t="s">
        <v>208</v>
      </c>
      <c r="D16" s="41" t="s">
        <v>6</v>
      </c>
      <c r="E16" s="42">
        <v>2</v>
      </c>
      <c r="F16" s="4">
        <v>8.6999999999999993</v>
      </c>
      <c r="G16" s="66">
        <f t="shared" si="0"/>
        <v>17.399999999999999</v>
      </c>
    </row>
    <row r="17" spans="1:7" ht="26.4" x14ac:dyDescent="0.25">
      <c r="A17" s="17" t="s">
        <v>52</v>
      </c>
      <c r="B17" s="3" t="s">
        <v>243</v>
      </c>
      <c r="C17" s="24" t="s">
        <v>209</v>
      </c>
      <c r="D17" s="41" t="s">
        <v>6</v>
      </c>
      <c r="E17" s="42">
        <v>2</v>
      </c>
      <c r="F17" s="4">
        <v>55.23</v>
      </c>
      <c r="G17" s="66">
        <f t="shared" si="0"/>
        <v>110.46</v>
      </c>
    </row>
    <row r="18" spans="1:7" ht="26.4" x14ac:dyDescent="0.25">
      <c r="A18" s="17" t="s">
        <v>43</v>
      </c>
      <c r="B18" s="3" t="s">
        <v>244</v>
      </c>
      <c r="C18" s="25" t="s">
        <v>210</v>
      </c>
      <c r="D18" s="41" t="s">
        <v>6</v>
      </c>
      <c r="E18" s="42">
        <v>32</v>
      </c>
      <c r="F18" s="4">
        <v>5.28</v>
      </c>
      <c r="G18" s="66">
        <f t="shared" si="0"/>
        <v>168.96</v>
      </c>
    </row>
    <row r="19" spans="1:7" x14ac:dyDescent="0.25">
      <c r="A19" s="17" t="s">
        <v>53</v>
      </c>
      <c r="B19" s="3" t="s">
        <v>288</v>
      </c>
      <c r="C19" s="25" t="s">
        <v>78</v>
      </c>
      <c r="D19" s="41" t="s">
        <v>30</v>
      </c>
      <c r="E19" s="42">
        <v>28</v>
      </c>
      <c r="F19" s="4">
        <v>2.41</v>
      </c>
      <c r="G19" s="66">
        <f t="shared" si="0"/>
        <v>67.48</v>
      </c>
    </row>
    <row r="20" spans="1:7" ht="41.25" customHeight="1" x14ac:dyDescent="0.25">
      <c r="A20" s="17" t="s">
        <v>54</v>
      </c>
      <c r="B20" s="3"/>
      <c r="C20" s="27" t="s">
        <v>223</v>
      </c>
      <c r="D20" s="41" t="s">
        <v>26</v>
      </c>
      <c r="E20" s="42">
        <v>7</v>
      </c>
      <c r="F20" s="5">
        <v>-5.77</v>
      </c>
      <c r="G20" s="66">
        <f t="shared" si="0"/>
        <v>-40.39</v>
      </c>
    </row>
    <row r="21" spans="1:7" ht="26.4" x14ac:dyDescent="0.25">
      <c r="A21" s="17" t="s">
        <v>55</v>
      </c>
      <c r="B21" s="3" t="s">
        <v>299</v>
      </c>
      <c r="C21" s="24" t="s">
        <v>79</v>
      </c>
      <c r="D21" s="41" t="s">
        <v>29</v>
      </c>
      <c r="E21" s="42">
        <v>182</v>
      </c>
      <c r="F21" s="4">
        <v>17.04</v>
      </c>
      <c r="G21" s="66">
        <f t="shared" si="0"/>
        <v>3101.28</v>
      </c>
    </row>
    <row r="22" spans="1:7" ht="26.4" x14ac:dyDescent="0.25">
      <c r="A22" s="17" t="s">
        <v>56</v>
      </c>
      <c r="B22" s="3" t="s">
        <v>245</v>
      </c>
      <c r="C22" s="24" t="s">
        <v>80</v>
      </c>
      <c r="D22" s="41" t="s">
        <v>29</v>
      </c>
      <c r="E22" s="42">
        <v>283</v>
      </c>
      <c r="F22" s="4">
        <v>5.16</v>
      </c>
      <c r="G22" s="66">
        <f t="shared" si="0"/>
        <v>1460.28</v>
      </c>
    </row>
    <row r="23" spans="1:7" ht="30.75" customHeight="1" x14ac:dyDescent="0.25">
      <c r="A23" s="17" t="s">
        <v>57</v>
      </c>
      <c r="B23" s="3" t="s">
        <v>289</v>
      </c>
      <c r="C23" s="28" t="s">
        <v>197</v>
      </c>
      <c r="D23" s="47" t="s">
        <v>26</v>
      </c>
      <c r="E23" s="46">
        <v>2.79</v>
      </c>
      <c r="F23" s="4">
        <v>23.35</v>
      </c>
      <c r="G23" s="66">
        <f t="shared" si="0"/>
        <v>65.150000000000006</v>
      </c>
    </row>
    <row r="24" spans="1:7" ht="39.6" x14ac:dyDescent="0.25">
      <c r="A24" s="17" t="s">
        <v>58</v>
      </c>
      <c r="B24" s="3" t="s">
        <v>289</v>
      </c>
      <c r="C24" s="29" t="s">
        <v>198</v>
      </c>
      <c r="D24" s="47" t="s">
        <v>26</v>
      </c>
      <c r="E24" s="48">
        <v>122.96</v>
      </c>
      <c r="F24" s="4">
        <v>23.35</v>
      </c>
      <c r="G24" s="66">
        <f t="shared" si="0"/>
        <v>2871.12</v>
      </c>
    </row>
    <row r="25" spans="1:7" ht="30" customHeight="1" x14ac:dyDescent="0.25">
      <c r="A25" s="17" t="s">
        <v>59</v>
      </c>
      <c r="B25" s="3" t="s">
        <v>289</v>
      </c>
      <c r="C25" s="29" t="s">
        <v>199</v>
      </c>
      <c r="D25" s="47" t="s">
        <v>26</v>
      </c>
      <c r="E25" s="48">
        <v>4.25</v>
      </c>
      <c r="F25" s="4">
        <v>23</v>
      </c>
      <c r="G25" s="66">
        <f t="shared" si="0"/>
        <v>97.75</v>
      </c>
    </row>
    <row r="26" spans="1:7" ht="26.4" x14ac:dyDescent="0.25">
      <c r="A26" s="17" t="s">
        <v>60</v>
      </c>
      <c r="B26" s="3" t="s">
        <v>290</v>
      </c>
      <c r="C26" s="24" t="s">
        <v>81</v>
      </c>
      <c r="D26" s="41" t="s">
        <v>27</v>
      </c>
      <c r="E26" s="42">
        <v>140</v>
      </c>
      <c r="F26" s="4">
        <v>16.16</v>
      </c>
      <c r="G26" s="66">
        <f t="shared" si="0"/>
        <v>2262.4</v>
      </c>
    </row>
    <row r="27" spans="1:7" x14ac:dyDescent="0.25">
      <c r="A27" s="17"/>
      <c r="B27" s="17"/>
      <c r="C27" s="30" t="s">
        <v>221</v>
      </c>
      <c r="D27" s="49"/>
      <c r="E27" s="49"/>
      <c r="F27" s="72" t="s">
        <v>222</v>
      </c>
      <c r="G27" s="67">
        <f>ROUND(SUM(G8:G26),2)</f>
        <v>36647.08</v>
      </c>
    </row>
    <row r="28" spans="1:7" x14ac:dyDescent="0.25">
      <c r="A28" s="16"/>
      <c r="B28" s="16" t="s">
        <v>12</v>
      </c>
      <c r="C28" s="23" t="s">
        <v>83</v>
      </c>
      <c r="D28" s="40"/>
      <c r="E28" s="40"/>
      <c r="F28" s="40"/>
      <c r="G28" s="40"/>
    </row>
    <row r="29" spans="1:7" ht="52.8" x14ac:dyDescent="0.25">
      <c r="A29" s="17" t="s">
        <v>11</v>
      </c>
      <c r="B29" s="3" t="s">
        <v>246</v>
      </c>
      <c r="C29" s="25" t="s">
        <v>211</v>
      </c>
      <c r="D29" s="41" t="s">
        <v>27</v>
      </c>
      <c r="E29" s="50">
        <v>19716</v>
      </c>
      <c r="F29" s="4">
        <v>7.99</v>
      </c>
      <c r="G29" s="66">
        <f t="shared" ref="G29:G41" si="1">ROUND((E29*F29),2)</f>
        <v>157530.84</v>
      </c>
    </row>
    <row r="30" spans="1:7" ht="39.6" x14ac:dyDescent="0.25">
      <c r="A30" s="17" t="s">
        <v>12</v>
      </c>
      <c r="B30" s="3" t="s">
        <v>246</v>
      </c>
      <c r="C30" s="25" t="s">
        <v>212</v>
      </c>
      <c r="D30" s="41" t="s">
        <v>27</v>
      </c>
      <c r="E30" s="50">
        <v>974</v>
      </c>
      <c r="F30" s="4">
        <v>4.5599999999999996</v>
      </c>
      <c r="G30" s="66">
        <f t="shared" si="1"/>
        <v>4441.4399999999996</v>
      </c>
    </row>
    <row r="31" spans="1:7" ht="26.4" x14ac:dyDescent="0.25">
      <c r="A31" s="17" t="s">
        <v>13</v>
      </c>
      <c r="B31" s="3" t="s">
        <v>291</v>
      </c>
      <c r="C31" s="24" t="s">
        <v>84</v>
      </c>
      <c r="D31" s="41" t="s">
        <v>30</v>
      </c>
      <c r="E31" s="50">
        <v>66633</v>
      </c>
      <c r="F31" s="4">
        <v>0.18</v>
      </c>
      <c r="G31" s="66">
        <f t="shared" si="1"/>
        <v>11993.94</v>
      </c>
    </row>
    <row r="32" spans="1:7" x14ac:dyDescent="0.25">
      <c r="A32" s="17" t="s">
        <v>14</v>
      </c>
      <c r="B32" s="3" t="s">
        <v>292</v>
      </c>
      <c r="C32" s="24" t="s">
        <v>85</v>
      </c>
      <c r="D32" s="41" t="s">
        <v>30</v>
      </c>
      <c r="E32" s="50">
        <v>3507</v>
      </c>
      <c r="F32" s="4">
        <v>0.91</v>
      </c>
      <c r="G32" s="66">
        <f t="shared" si="1"/>
        <v>3191.37</v>
      </c>
    </row>
    <row r="33" spans="1:7" ht="26.4" x14ac:dyDescent="0.25">
      <c r="A33" s="17" t="s">
        <v>15</v>
      </c>
      <c r="B33" s="3" t="s">
        <v>293</v>
      </c>
      <c r="C33" s="24" t="s">
        <v>86</v>
      </c>
      <c r="D33" s="41" t="s">
        <v>27</v>
      </c>
      <c r="E33" s="50">
        <v>21042</v>
      </c>
      <c r="F33" s="4">
        <v>0.68</v>
      </c>
      <c r="G33" s="66">
        <f t="shared" si="1"/>
        <v>14308.56</v>
      </c>
    </row>
    <row r="34" spans="1:7" ht="26.4" x14ac:dyDescent="0.25">
      <c r="A34" s="17" t="s">
        <v>16</v>
      </c>
      <c r="B34" s="3" t="s">
        <v>247</v>
      </c>
      <c r="C34" s="24" t="s">
        <v>87</v>
      </c>
      <c r="D34" s="41" t="s">
        <v>30</v>
      </c>
      <c r="E34" s="50">
        <v>42201</v>
      </c>
      <c r="F34" s="4">
        <v>0.25</v>
      </c>
      <c r="G34" s="66">
        <f t="shared" si="1"/>
        <v>10550.25</v>
      </c>
    </row>
    <row r="35" spans="1:7" ht="26.4" x14ac:dyDescent="0.25">
      <c r="A35" s="17" t="s">
        <v>17</v>
      </c>
      <c r="B35" s="3" t="s">
        <v>248</v>
      </c>
      <c r="C35" s="24" t="s">
        <v>88</v>
      </c>
      <c r="D35" s="41" t="s">
        <v>30</v>
      </c>
      <c r="E35" s="51">
        <v>2221</v>
      </c>
      <c r="F35" s="4">
        <v>1.22</v>
      </c>
      <c r="G35" s="66">
        <f t="shared" si="1"/>
        <v>2709.62</v>
      </c>
    </row>
    <row r="36" spans="1:7" ht="32.25" customHeight="1" x14ac:dyDescent="0.25">
      <c r="A36" s="17" t="s">
        <v>18</v>
      </c>
      <c r="B36" s="3" t="s">
        <v>246</v>
      </c>
      <c r="C36" s="24" t="s">
        <v>203</v>
      </c>
      <c r="D36" s="41" t="s">
        <v>27</v>
      </c>
      <c r="E36" s="50">
        <v>2665</v>
      </c>
      <c r="F36" s="4">
        <v>2.2799999999999998</v>
      </c>
      <c r="G36" s="66">
        <f t="shared" si="1"/>
        <v>6076.2</v>
      </c>
    </row>
    <row r="37" spans="1:7" ht="26.4" x14ac:dyDescent="0.25">
      <c r="A37" s="17" t="s">
        <v>19</v>
      </c>
      <c r="B37" s="3" t="s">
        <v>294</v>
      </c>
      <c r="C37" s="24" t="s">
        <v>89</v>
      </c>
      <c r="D37" s="41" t="s">
        <v>30</v>
      </c>
      <c r="E37" s="50">
        <v>564</v>
      </c>
      <c r="F37" s="4">
        <v>2.27</v>
      </c>
      <c r="G37" s="66">
        <f t="shared" si="1"/>
        <v>1280.28</v>
      </c>
    </row>
    <row r="38" spans="1:7" ht="39.6" x14ac:dyDescent="0.25">
      <c r="A38" s="17" t="s">
        <v>20</v>
      </c>
      <c r="B38" s="3" t="s">
        <v>249</v>
      </c>
      <c r="C38" s="24" t="s">
        <v>90</v>
      </c>
      <c r="D38" s="41" t="s">
        <v>30</v>
      </c>
      <c r="E38" s="50">
        <v>42201</v>
      </c>
      <c r="F38" s="4">
        <v>0.25</v>
      </c>
      <c r="G38" s="66">
        <f t="shared" si="1"/>
        <v>10550.25</v>
      </c>
    </row>
    <row r="39" spans="1:7" ht="39.6" x14ac:dyDescent="0.25">
      <c r="A39" s="17" t="s">
        <v>21</v>
      </c>
      <c r="B39" s="3" t="s">
        <v>250</v>
      </c>
      <c r="C39" s="24" t="s">
        <v>91</v>
      </c>
      <c r="D39" s="41" t="s">
        <v>30</v>
      </c>
      <c r="E39" s="50">
        <v>2221</v>
      </c>
      <c r="F39" s="4">
        <v>1.19</v>
      </c>
      <c r="G39" s="66">
        <f t="shared" si="1"/>
        <v>2642.99</v>
      </c>
    </row>
    <row r="40" spans="1:7" ht="26.4" x14ac:dyDescent="0.25">
      <c r="A40" s="17" t="s">
        <v>23</v>
      </c>
      <c r="B40" s="3" t="s">
        <v>295</v>
      </c>
      <c r="C40" s="24" t="s">
        <v>92</v>
      </c>
      <c r="D40" s="41" t="s">
        <v>29</v>
      </c>
      <c r="E40" s="50">
        <v>275</v>
      </c>
      <c r="F40" s="4">
        <v>13.05</v>
      </c>
      <c r="G40" s="66">
        <f t="shared" si="1"/>
        <v>3588.75</v>
      </c>
    </row>
    <row r="41" spans="1:7" x14ac:dyDescent="0.25">
      <c r="A41" s="17" t="s">
        <v>25</v>
      </c>
      <c r="B41" s="3" t="s">
        <v>296</v>
      </c>
      <c r="C41" s="24" t="s">
        <v>93</v>
      </c>
      <c r="D41" s="41" t="s">
        <v>6</v>
      </c>
      <c r="E41" s="50">
        <v>3</v>
      </c>
      <c r="F41" s="4">
        <v>125.57</v>
      </c>
      <c r="G41" s="66">
        <f t="shared" si="1"/>
        <v>376.71</v>
      </c>
    </row>
    <row r="42" spans="1:7" x14ac:dyDescent="0.25">
      <c r="A42" s="17"/>
      <c r="B42" s="17"/>
      <c r="C42" s="30"/>
      <c r="D42" s="49"/>
      <c r="E42" s="49"/>
      <c r="F42" s="72" t="s">
        <v>28</v>
      </c>
      <c r="G42" s="67">
        <f>ROUND(SUM(G29:G41),2)</f>
        <v>229241.2</v>
      </c>
    </row>
    <row r="43" spans="1:7" x14ac:dyDescent="0.25">
      <c r="A43" s="16"/>
      <c r="B43" s="16" t="s">
        <v>13</v>
      </c>
      <c r="C43" s="23" t="s">
        <v>94</v>
      </c>
      <c r="D43" s="40"/>
      <c r="E43" s="40"/>
      <c r="F43" s="73"/>
      <c r="G43" s="40"/>
    </row>
    <row r="44" spans="1:7" ht="39.6" x14ac:dyDescent="0.25">
      <c r="A44" s="17" t="s">
        <v>33</v>
      </c>
      <c r="B44" s="3" t="s">
        <v>297</v>
      </c>
      <c r="C44" s="24" t="s">
        <v>95</v>
      </c>
      <c r="D44" s="41" t="s">
        <v>27</v>
      </c>
      <c r="E44" s="50">
        <v>20854</v>
      </c>
      <c r="F44" s="6">
        <v>18.91</v>
      </c>
      <c r="G44" s="66">
        <f t="shared" ref="G44:G53" si="2">ROUND((E44*F44),2)</f>
        <v>394349.14</v>
      </c>
    </row>
    <row r="45" spans="1:7" ht="39.6" x14ac:dyDescent="0.25">
      <c r="A45" s="17" t="s">
        <v>44</v>
      </c>
      <c r="B45" s="3" t="s">
        <v>251</v>
      </c>
      <c r="C45" s="24" t="s">
        <v>96</v>
      </c>
      <c r="D45" s="41" t="s">
        <v>30</v>
      </c>
      <c r="E45" s="50">
        <v>39559</v>
      </c>
      <c r="F45" s="6">
        <v>9.76</v>
      </c>
      <c r="G45" s="66">
        <f t="shared" si="2"/>
        <v>386095.84</v>
      </c>
    </row>
    <row r="46" spans="1:7" ht="26.4" x14ac:dyDescent="0.25">
      <c r="A46" s="17" t="s">
        <v>45</v>
      </c>
      <c r="B46" s="3" t="s">
        <v>298</v>
      </c>
      <c r="C46" s="24" t="s">
        <v>97</v>
      </c>
      <c r="D46" s="41" t="s">
        <v>27</v>
      </c>
      <c r="E46" s="50">
        <v>2585</v>
      </c>
      <c r="F46" s="6">
        <v>11.38</v>
      </c>
      <c r="G46" s="66">
        <f t="shared" si="2"/>
        <v>29417.3</v>
      </c>
    </row>
    <row r="47" spans="1:7" ht="26.4" x14ac:dyDescent="0.25">
      <c r="A47" s="17" t="s">
        <v>46</v>
      </c>
      <c r="B47" s="3" t="s">
        <v>252</v>
      </c>
      <c r="C47" s="24" t="s">
        <v>98</v>
      </c>
      <c r="D47" s="41" t="s">
        <v>30</v>
      </c>
      <c r="E47" s="50">
        <v>35727</v>
      </c>
      <c r="F47" s="6">
        <v>20.34</v>
      </c>
      <c r="G47" s="66">
        <f t="shared" si="2"/>
        <v>726687.18</v>
      </c>
    </row>
    <row r="48" spans="1:7" ht="26.4" x14ac:dyDescent="0.25">
      <c r="A48" s="17" t="s">
        <v>47</v>
      </c>
      <c r="B48" s="3" t="s">
        <v>252</v>
      </c>
      <c r="C48" s="24" t="s">
        <v>99</v>
      </c>
      <c r="D48" s="41" t="s">
        <v>30</v>
      </c>
      <c r="E48" s="50">
        <v>18</v>
      </c>
      <c r="F48" s="6">
        <v>40.479999999999997</v>
      </c>
      <c r="G48" s="66">
        <f t="shared" si="2"/>
        <v>728.64</v>
      </c>
    </row>
    <row r="49" spans="1:7" ht="21.75" customHeight="1" x14ac:dyDescent="0.25">
      <c r="A49" s="17" t="s">
        <v>48</v>
      </c>
      <c r="B49" s="3" t="s">
        <v>253</v>
      </c>
      <c r="C49" s="24" t="s">
        <v>100</v>
      </c>
      <c r="D49" s="41" t="s">
        <v>29</v>
      </c>
      <c r="E49" s="50">
        <v>6034</v>
      </c>
      <c r="F49" s="6">
        <v>0.46</v>
      </c>
      <c r="G49" s="66">
        <f t="shared" si="2"/>
        <v>2775.64</v>
      </c>
    </row>
    <row r="50" spans="1:7" ht="26.4" x14ac:dyDescent="0.25">
      <c r="A50" s="17" t="s">
        <v>49</v>
      </c>
      <c r="B50" s="3" t="s">
        <v>253</v>
      </c>
      <c r="C50" s="24" t="s">
        <v>101</v>
      </c>
      <c r="D50" s="41" t="s">
        <v>29</v>
      </c>
      <c r="E50" s="50">
        <v>147</v>
      </c>
      <c r="F50" s="6">
        <v>0.47</v>
      </c>
      <c r="G50" s="66">
        <f t="shared" si="2"/>
        <v>69.09</v>
      </c>
    </row>
    <row r="51" spans="1:7" ht="26.4" x14ac:dyDescent="0.25">
      <c r="A51" s="17" t="s">
        <v>50</v>
      </c>
      <c r="B51" s="3" t="s">
        <v>306</v>
      </c>
      <c r="C51" s="24" t="s">
        <v>102</v>
      </c>
      <c r="D51" s="41" t="s">
        <v>30</v>
      </c>
      <c r="E51" s="50">
        <v>11749</v>
      </c>
      <c r="F51" s="6">
        <v>6.73</v>
      </c>
      <c r="G51" s="66">
        <f t="shared" si="2"/>
        <v>79070.77</v>
      </c>
    </row>
    <row r="52" spans="1:7" ht="33" customHeight="1" x14ac:dyDescent="0.25">
      <c r="A52" s="17" t="s">
        <v>51</v>
      </c>
      <c r="B52" s="3" t="s">
        <v>254</v>
      </c>
      <c r="C52" s="24" t="s">
        <v>103</v>
      </c>
      <c r="D52" s="41" t="s">
        <v>27</v>
      </c>
      <c r="E52" s="50">
        <v>315</v>
      </c>
      <c r="F52" s="6">
        <v>2.54</v>
      </c>
      <c r="G52" s="66">
        <f t="shared" si="2"/>
        <v>800.1</v>
      </c>
    </row>
    <row r="53" spans="1:7" ht="26.4" x14ac:dyDescent="0.25">
      <c r="A53" s="17" t="s">
        <v>52</v>
      </c>
      <c r="B53" s="3" t="s">
        <v>255</v>
      </c>
      <c r="C53" s="24" t="s">
        <v>104</v>
      </c>
      <c r="D53" s="41" t="s">
        <v>30</v>
      </c>
      <c r="E53" s="50">
        <v>1358</v>
      </c>
      <c r="F53" s="6">
        <v>6.92</v>
      </c>
      <c r="G53" s="66">
        <f t="shared" si="2"/>
        <v>9397.36</v>
      </c>
    </row>
    <row r="54" spans="1:7" x14ac:dyDescent="0.25">
      <c r="A54" s="17"/>
      <c r="B54" s="17"/>
      <c r="C54" s="30" t="s">
        <v>224</v>
      </c>
      <c r="D54" s="49"/>
      <c r="E54" s="49"/>
      <c r="F54" s="72" t="s">
        <v>225</v>
      </c>
      <c r="G54" s="67">
        <f>ROUND(SUM(G44:G53),2)</f>
        <v>1629391.06</v>
      </c>
    </row>
    <row r="55" spans="1:7" ht="12.75" customHeight="1" x14ac:dyDescent="0.25">
      <c r="A55" s="16"/>
      <c r="B55" s="16" t="s">
        <v>105</v>
      </c>
      <c r="C55" s="31" t="s">
        <v>106</v>
      </c>
      <c r="D55" s="52"/>
      <c r="E55" s="52"/>
      <c r="F55" s="52"/>
      <c r="G55" s="52"/>
    </row>
    <row r="56" spans="1:7" ht="54" customHeight="1" x14ac:dyDescent="0.25">
      <c r="A56" s="17" t="s">
        <v>33</v>
      </c>
      <c r="B56" s="3" t="s">
        <v>246</v>
      </c>
      <c r="C56" s="25" t="s">
        <v>213</v>
      </c>
      <c r="D56" s="41" t="s">
        <v>27</v>
      </c>
      <c r="E56" s="50">
        <v>616</v>
      </c>
      <c r="F56" s="4">
        <v>7.99</v>
      </c>
      <c r="G56" s="66">
        <f t="shared" ref="G56:G78" si="3">ROUND((E56*F56),2)</f>
        <v>4921.84</v>
      </c>
    </row>
    <row r="57" spans="1:7" ht="26.4" x14ac:dyDescent="0.25">
      <c r="A57" s="17" t="s">
        <v>44</v>
      </c>
      <c r="B57" s="3" t="s">
        <v>291</v>
      </c>
      <c r="C57" s="24" t="s">
        <v>84</v>
      </c>
      <c r="D57" s="41" t="s">
        <v>30</v>
      </c>
      <c r="E57" s="50">
        <v>1781</v>
      </c>
      <c r="F57" s="4">
        <v>0.18</v>
      </c>
      <c r="G57" s="66">
        <f t="shared" si="3"/>
        <v>320.58</v>
      </c>
    </row>
    <row r="58" spans="1:7" x14ac:dyDescent="0.25">
      <c r="A58" s="17" t="s">
        <v>45</v>
      </c>
      <c r="B58" s="3" t="s">
        <v>292</v>
      </c>
      <c r="C58" s="24" t="s">
        <v>85</v>
      </c>
      <c r="D58" s="41" t="s">
        <v>30</v>
      </c>
      <c r="E58" s="50">
        <v>89</v>
      </c>
      <c r="F58" s="4">
        <v>0.91</v>
      </c>
      <c r="G58" s="66">
        <f t="shared" si="3"/>
        <v>80.989999999999995</v>
      </c>
    </row>
    <row r="59" spans="1:7" ht="26.4" x14ac:dyDescent="0.25">
      <c r="A59" s="17" t="s">
        <v>46</v>
      </c>
      <c r="B59" s="3" t="s">
        <v>293</v>
      </c>
      <c r="C59" s="24" t="s">
        <v>86</v>
      </c>
      <c r="D59" s="41" t="s">
        <v>27</v>
      </c>
      <c r="E59" s="50">
        <v>561</v>
      </c>
      <c r="F59" s="4">
        <v>0.68</v>
      </c>
      <c r="G59" s="66">
        <f t="shared" si="3"/>
        <v>381.48</v>
      </c>
    </row>
    <row r="60" spans="1:7" ht="26.4" x14ac:dyDescent="0.25">
      <c r="A60" s="17" t="s">
        <v>47</v>
      </c>
      <c r="B60" s="3" t="s">
        <v>256</v>
      </c>
      <c r="C60" s="24" t="s">
        <v>108</v>
      </c>
      <c r="D60" s="41" t="s">
        <v>29</v>
      </c>
      <c r="E60" s="50">
        <v>374.7</v>
      </c>
      <c r="F60" s="4">
        <v>87.3</v>
      </c>
      <c r="G60" s="66">
        <f t="shared" si="3"/>
        <v>32711.31</v>
      </c>
    </row>
    <row r="61" spans="1:7" x14ac:dyDescent="0.25">
      <c r="A61" s="17" t="s">
        <v>48</v>
      </c>
      <c r="B61" s="3" t="s">
        <v>257</v>
      </c>
      <c r="C61" s="24" t="s">
        <v>107</v>
      </c>
      <c r="D61" s="41" t="s">
        <v>6</v>
      </c>
      <c r="E61" s="50">
        <v>1</v>
      </c>
      <c r="F61" s="4">
        <v>275.24</v>
      </c>
      <c r="G61" s="66">
        <f t="shared" si="3"/>
        <v>275.24</v>
      </c>
    </row>
    <row r="62" spans="1:7" ht="26.4" x14ac:dyDescent="0.25">
      <c r="A62" s="17" t="s">
        <v>49</v>
      </c>
      <c r="B62" s="3" t="s">
        <v>256</v>
      </c>
      <c r="C62" s="24" t="s">
        <v>109</v>
      </c>
      <c r="D62" s="41" t="s">
        <v>29</v>
      </c>
      <c r="E62" s="50">
        <v>161.4</v>
      </c>
      <c r="F62" s="4">
        <v>60.83</v>
      </c>
      <c r="G62" s="66">
        <f t="shared" si="3"/>
        <v>9817.9599999999991</v>
      </c>
    </row>
    <row r="63" spans="1:7" ht="26.4" x14ac:dyDescent="0.25">
      <c r="A63" s="17" t="s">
        <v>50</v>
      </c>
      <c r="B63" s="3" t="s">
        <v>320</v>
      </c>
      <c r="C63" s="24" t="s">
        <v>110</v>
      </c>
      <c r="D63" s="41" t="s">
        <v>6</v>
      </c>
      <c r="E63" s="50">
        <v>2</v>
      </c>
      <c r="F63" s="4">
        <v>402.94</v>
      </c>
      <c r="G63" s="66">
        <f t="shared" si="3"/>
        <v>805.88</v>
      </c>
    </row>
    <row r="64" spans="1:7" ht="26.4" x14ac:dyDescent="0.25">
      <c r="A64" s="17" t="s">
        <v>51</v>
      </c>
      <c r="B64" s="3" t="s">
        <v>297</v>
      </c>
      <c r="C64" s="24" t="s">
        <v>111</v>
      </c>
      <c r="D64" s="41" t="s">
        <v>27</v>
      </c>
      <c r="E64" s="50">
        <v>525</v>
      </c>
      <c r="F64" s="4">
        <v>18.91</v>
      </c>
      <c r="G64" s="66">
        <f t="shared" si="3"/>
        <v>9927.75</v>
      </c>
    </row>
    <row r="65" spans="1:7" ht="28.5" customHeight="1" x14ac:dyDescent="0.25">
      <c r="A65" s="17" t="s">
        <v>52</v>
      </c>
      <c r="B65" s="3" t="s">
        <v>251</v>
      </c>
      <c r="C65" s="24" t="s">
        <v>96</v>
      </c>
      <c r="D65" s="41" t="s">
        <v>30</v>
      </c>
      <c r="E65" s="50">
        <v>1619</v>
      </c>
      <c r="F65" s="4">
        <v>9.76</v>
      </c>
      <c r="G65" s="66">
        <f t="shared" si="3"/>
        <v>15801.44</v>
      </c>
    </row>
    <row r="66" spans="1:7" ht="39.6" x14ac:dyDescent="0.25">
      <c r="A66" s="17" t="s">
        <v>43</v>
      </c>
      <c r="B66" s="3" t="s">
        <v>252</v>
      </c>
      <c r="C66" s="24" t="s">
        <v>112</v>
      </c>
      <c r="D66" s="41" t="s">
        <v>30</v>
      </c>
      <c r="E66" s="50">
        <v>1458</v>
      </c>
      <c r="F66" s="4">
        <v>12.33</v>
      </c>
      <c r="G66" s="66">
        <f t="shared" si="3"/>
        <v>17977.14</v>
      </c>
    </row>
    <row r="67" spans="1:7" ht="26.4" x14ac:dyDescent="0.25">
      <c r="A67" s="17" t="s">
        <v>53</v>
      </c>
      <c r="B67" s="3" t="s">
        <v>300</v>
      </c>
      <c r="C67" s="24" t="s">
        <v>113</v>
      </c>
      <c r="D67" s="41" t="s">
        <v>29</v>
      </c>
      <c r="E67" s="50">
        <v>50</v>
      </c>
      <c r="F67" s="4">
        <v>22.38</v>
      </c>
      <c r="G67" s="66">
        <f t="shared" si="3"/>
        <v>1119</v>
      </c>
    </row>
    <row r="68" spans="1:7" ht="26.4" x14ac:dyDescent="0.25">
      <c r="A68" s="17" t="s">
        <v>54</v>
      </c>
      <c r="B68" s="3" t="s">
        <v>258</v>
      </c>
      <c r="C68" s="24" t="s">
        <v>114</v>
      </c>
      <c r="D68" s="41" t="s">
        <v>29</v>
      </c>
      <c r="E68" s="50">
        <v>50</v>
      </c>
      <c r="F68" s="4">
        <v>2.23</v>
      </c>
      <c r="G68" s="66">
        <f t="shared" si="3"/>
        <v>111.5</v>
      </c>
    </row>
    <row r="69" spans="1:7" x14ac:dyDescent="0.25">
      <c r="A69" s="17" t="s">
        <v>55</v>
      </c>
      <c r="B69" s="3" t="s">
        <v>307</v>
      </c>
      <c r="C69" s="24" t="s">
        <v>115</v>
      </c>
      <c r="D69" s="41" t="s">
        <v>30</v>
      </c>
      <c r="E69" s="50">
        <v>6</v>
      </c>
      <c r="F69" s="4">
        <v>22.91</v>
      </c>
      <c r="G69" s="66">
        <f t="shared" si="3"/>
        <v>137.46</v>
      </c>
    </row>
    <row r="70" spans="1:7" ht="26.4" x14ac:dyDescent="0.25">
      <c r="A70" s="17" t="s">
        <v>56</v>
      </c>
      <c r="B70" s="3" t="s">
        <v>259</v>
      </c>
      <c r="C70" s="24" t="s">
        <v>116</v>
      </c>
      <c r="D70" s="41" t="s">
        <v>6</v>
      </c>
      <c r="E70" s="50">
        <v>10</v>
      </c>
      <c r="F70" s="4">
        <v>14.93</v>
      </c>
      <c r="G70" s="66">
        <f t="shared" si="3"/>
        <v>149.30000000000001</v>
      </c>
    </row>
    <row r="71" spans="1:7" ht="26.4" x14ac:dyDescent="0.25">
      <c r="A71" s="17" t="s">
        <v>57</v>
      </c>
      <c r="B71" s="3" t="s">
        <v>308</v>
      </c>
      <c r="C71" s="24" t="s">
        <v>117</v>
      </c>
      <c r="D71" s="41" t="s">
        <v>30</v>
      </c>
      <c r="E71" s="50">
        <v>5</v>
      </c>
      <c r="F71" s="4">
        <v>45.95</v>
      </c>
      <c r="G71" s="66">
        <f t="shared" si="3"/>
        <v>229.75</v>
      </c>
    </row>
    <row r="72" spans="1:7" ht="26.4" x14ac:dyDescent="0.25">
      <c r="A72" s="17" t="s">
        <v>58</v>
      </c>
      <c r="B72" s="3" t="s">
        <v>300</v>
      </c>
      <c r="C72" s="24" t="s">
        <v>118</v>
      </c>
      <c r="D72" s="41" t="s">
        <v>29</v>
      </c>
      <c r="E72" s="50">
        <v>52</v>
      </c>
      <c r="F72" s="4">
        <v>11.15</v>
      </c>
      <c r="G72" s="66">
        <f t="shared" si="3"/>
        <v>579.79999999999995</v>
      </c>
    </row>
    <row r="73" spans="1:7" ht="31.5" customHeight="1" x14ac:dyDescent="0.25">
      <c r="A73" s="17" t="s">
        <v>59</v>
      </c>
      <c r="B73" s="3" t="s">
        <v>321</v>
      </c>
      <c r="C73" s="24" t="s">
        <v>119</v>
      </c>
      <c r="D73" s="41" t="s">
        <v>30</v>
      </c>
      <c r="E73" s="50">
        <v>39</v>
      </c>
      <c r="F73" s="4">
        <v>29.73</v>
      </c>
      <c r="G73" s="66">
        <f t="shared" si="3"/>
        <v>1159.47</v>
      </c>
    </row>
    <row r="74" spans="1:7" ht="52.8" x14ac:dyDescent="0.25">
      <c r="A74" s="17" t="s">
        <v>60</v>
      </c>
      <c r="B74" s="3" t="s">
        <v>322</v>
      </c>
      <c r="C74" s="24" t="s">
        <v>120</v>
      </c>
      <c r="D74" s="41" t="s">
        <v>30</v>
      </c>
      <c r="E74" s="50">
        <v>16</v>
      </c>
      <c r="F74" s="4">
        <v>44.29</v>
      </c>
      <c r="G74" s="66">
        <f t="shared" si="3"/>
        <v>708.64</v>
      </c>
    </row>
    <row r="75" spans="1:7" x14ac:dyDescent="0.25">
      <c r="A75" s="17" t="s">
        <v>61</v>
      </c>
      <c r="B75" s="3" t="s">
        <v>323</v>
      </c>
      <c r="C75" s="24" t="s">
        <v>121</v>
      </c>
      <c r="D75" s="41" t="s">
        <v>6</v>
      </c>
      <c r="E75" s="50">
        <v>4</v>
      </c>
      <c r="F75" s="4">
        <v>488.02</v>
      </c>
      <c r="G75" s="66">
        <f t="shared" si="3"/>
        <v>1952.08</v>
      </c>
    </row>
    <row r="76" spans="1:7" x14ac:dyDescent="0.25">
      <c r="A76" s="17" t="s">
        <v>62</v>
      </c>
      <c r="B76" s="3" t="s">
        <v>260</v>
      </c>
      <c r="C76" s="24" t="s">
        <v>122</v>
      </c>
      <c r="D76" s="41" t="s">
        <v>6</v>
      </c>
      <c r="E76" s="50">
        <v>4</v>
      </c>
      <c r="F76" s="4">
        <v>106.3</v>
      </c>
      <c r="G76" s="66">
        <f t="shared" si="3"/>
        <v>425.2</v>
      </c>
    </row>
    <row r="77" spans="1:7" ht="26.4" x14ac:dyDescent="0.25">
      <c r="A77" s="17" t="s">
        <v>63</v>
      </c>
      <c r="B77" s="3" t="s">
        <v>245</v>
      </c>
      <c r="C77" s="24" t="s">
        <v>123</v>
      </c>
      <c r="D77" s="41" t="s">
        <v>29</v>
      </c>
      <c r="E77" s="50">
        <v>213</v>
      </c>
      <c r="F77" s="4">
        <v>60.55</v>
      </c>
      <c r="G77" s="66">
        <f t="shared" si="3"/>
        <v>12897.15</v>
      </c>
    </row>
    <row r="78" spans="1:7" x14ac:dyDescent="0.25">
      <c r="A78" s="17" t="s">
        <v>64</v>
      </c>
      <c r="B78" s="3" t="s">
        <v>261</v>
      </c>
      <c r="C78" s="24" t="s">
        <v>124</v>
      </c>
      <c r="D78" s="41" t="s">
        <v>30</v>
      </c>
      <c r="E78" s="50">
        <v>617</v>
      </c>
      <c r="F78" s="4">
        <v>2.02</v>
      </c>
      <c r="G78" s="66">
        <f t="shared" si="3"/>
        <v>1246.3399999999999</v>
      </c>
    </row>
    <row r="79" spans="1:7" x14ac:dyDescent="0.25">
      <c r="A79" s="17"/>
      <c r="B79" s="17"/>
      <c r="C79" s="32" t="s">
        <v>221</v>
      </c>
      <c r="D79" s="53"/>
      <c r="E79" s="54"/>
      <c r="F79" s="72" t="s">
        <v>226</v>
      </c>
      <c r="G79" s="67">
        <f>ROUND(SUM(G56:G78),2)</f>
        <v>113737.3</v>
      </c>
    </row>
    <row r="80" spans="1:7" x14ac:dyDescent="0.25">
      <c r="A80" s="16"/>
      <c r="B80" s="16" t="s">
        <v>47</v>
      </c>
      <c r="C80" s="33" t="s">
        <v>125</v>
      </c>
      <c r="D80" s="55"/>
      <c r="E80" s="55"/>
      <c r="F80" s="55"/>
      <c r="G80" s="68"/>
    </row>
    <row r="81" spans="1:7" ht="27.75" customHeight="1" x14ac:dyDescent="0.25">
      <c r="A81" s="17" t="s">
        <v>33</v>
      </c>
      <c r="B81" s="3" t="s">
        <v>246</v>
      </c>
      <c r="C81" s="24" t="s">
        <v>214</v>
      </c>
      <c r="D81" s="41" t="s">
        <v>27</v>
      </c>
      <c r="E81" s="50">
        <v>4424</v>
      </c>
      <c r="F81" s="4">
        <v>7.99</v>
      </c>
      <c r="G81" s="66">
        <f t="shared" ref="G81:G112" si="4">ROUND((E81*F81),2)</f>
        <v>35347.760000000002</v>
      </c>
    </row>
    <row r="82" spans="1:7" ht="27.75" customHeight="1" x14ac:dyDescent="0.25">
      <c r="A82" s="17" t="s">
        <v>44</v>
      </c>
      <c r="B82" s="3" t="s">
        <v>324</v>
      </c>
      <c r="C82" s="24" t="s">
        <v>215</v>
      </c>
      <c r="D82" s="41" t="s">
        <v>27</v>
      </c>
      <c r="E82" s="50">
        <v>233</v>
      </c>
      <c r="F82" s="4">
        <v>13.14</v>
      </c>
      <c r="G82" s="66">
        <f t="shared" si="4"/>
        <v>3061.62</v>
      </c>
    </row>
    <row r="83" spans="1:7" ht="26.4" x14ac:dyDescent="0.25">
      <c r="A83" s="17" t="s">
        <v>45</v>
      </c>
      <c r="B83" s="3" t="s">
        <v>325</v>
      </c>
      <c r="C83" s="24" t="s">
        <v>126</v>
      </c>
      <c r="D83" s="41" t="s">
        <v>27</v>
      </c>
      <c r="E83" s="50">
        <v>2838</v>
      </c>
      <c r="F83" s="4">
        <v>0.85</v>
      </c>
      <c r="G83" s="66">
        <f t="shared" si="4"/>
        <v>2412.3000000000002</v>
      </c>
    </row>
    <row r="84" spans="1:7" ht="26.4" x14ac:dyDescent="0.25">
      <c r="A84" s="17" t="s">
        <v>46</v>
      </c>
      <c r="B84" s="3" t="s">
        <v>262</v>
      </c>
      <c r="C84" s="24" t="s">
        <v>127</v>
      </c>
      <c r="D84" s="41" t="s">
        <v>27</v>
      </c>
      <c r="E84" s="50">
        <v>233</v>
      </c>
      <c r="F84" s="4">
        <v>19.579999999999998</v>
      </c>
      <c r="G84" s="66">
        <f t="shared" si="4"/>
        <v>4562.1400000000003</v>
      </c>
    </row>
    <row r="85" spans="1:7" ht="39.6" x14ac:dyDescent="0.25">
      <c r="A85" s="17" t="s">
        <v>47</v>
      </c>
      <c r="B85" s="3" t="s">
        <v>245</v>
      </c>
      <c r="C85" s="24" t="s">
        <v>130</v>
      </c>
      <c r="D85" s="41" t="s">
        <v>29</v>
      </c>
      <c r="E85" s="93">
        <v>47.284999999999997</v>
      </c>
      <c r="F85" s="4">
        <v>159</v>
      </c>
      <c r="G85" s="66">
        <f t="shared" si="4"/>
        <v>7518.32</v>
      </c>
    </row>
    <row r="86" spans="1:7" ht="39.6" x14ac:dyDescent="0.25">
      <c r="A86" s="17" t="s">
        <v>48</v>
      </c>
      <c r="B86" s="3" t="s">
        <v>263</v>
      </c>
      <c r="C86" s="24" t="s">
        <v>131</v>
      </c>
      <c r="D86" s="41" t="s">
        <v>29</v>
      </c>
      <c r="E86" s="50">
        <v>35.200000000000003</v>
      </c>
      <c r="F86" s="4">
        <v>378.93</v>
      </c>
      <c r="G86" s="66">
        <f t="shared" si="4"/>
        <v>13338.34</v>
      </c>
    </row>
    <row r="87" spans="1:7" ht="39.6" x14ac:dyDescent="0.25">
      <c r="A87" s="17" t="s">
        <v>49</v>
      </c>
      <c r="B87" s="3" t="s">
        <v>245</v>
      </c>
      <c r="C87" s="24" t="s">
        <v>132</v>
      </c>
      <c r="D87" s="41" t="s">
        <v>29</v>
      </c>
      <c r="E87" s="93">
        <v>66.313000000000002</v>
      </c>
      <c r="F87" s="4">
        <v>110.62</v>
      </c>
      <c r="G87" s="66">
        <f t="shared" si="4"/>
        <v>7335.54</v>
      </c>
    </row>
    <row r="88" spans="1:7" ht="39.6" x14ac:dyDescent="0.25">
      <c r="A88" s="17" t="s">
        <v>50</v>
      </c>
      <c r="B88" s="3" t="s">
        <v>245</v>
      </c>
      <c r="C88" s="24" t="s">
        <v>133</v>
      </c>
      <c r="D88" s="41" t="s">
        <v>29</v>
      </c>
      <c r="E88" s="50">
        <v>72</v>
      </c>
      <c r="F88" s="4">
        <v>60.64</v>
      </c>
      <c r="G88" s="66">
        <f t="shared" si="4"/>
        <v>4366.08</v>
      </c>
    </row>
    <row r="89" spans="1:7" ht="26.4" x14ac:dyDescent="0.25">
      <c r="A89" s="17" t="s">
        <v>51</v>
      </c>
      <c r="B89" s="3" t="s">
        <v>264</v>
      </c>
      <c r="C89" s="24" t="s">
        <v>128</v>
      </c>
      <c r="D89" s="41" t="s">
        <v>30</v>
      </c>
      <c r="E89" s="50">
        <v>97</v>
      </c>
      <c r="F89" s="4">
        <v>4.82</v>
      </c>
      <c r="G89" s="66">
        <f t="shared" si="4"/>
        <v>467.54</v>
      </c>
    </row>
    <row r="90" spans="1:7" ht="27" customHeight="1" x14ac:dyDescent="0.25">
      <c r="A90" s="17" t="s">
        <v>52</v>
      </c>
      <c r="B90" s="3" t="s">
        <v>265</v>
      </c>
      <c r="C90" s="24" t="s">
        <v>129</v>
      </c>
      <c r="D90" s="41" t="s">
        <v>30</v>
      </c>
      <c r="E90" s="50">
        <v>25.6</v>
      </c>
      <c r="F90" s="4">
        <v>1.0900000000000001</v>
      </c>
      <c r="G90" s="66">
        <f t="shared" si="4"/>
        <v>27.9</v>
      </c>
    </row>
    <row r="91" spans="1:7" ht="26.4" x14ac:dyDescent="0.25">
      <c r="A91" s="17" t="s">
        <v>43</v>
      </c>
      <c r="B91" s="3" t="s">
        <v>266</v>
      </c>
      <c r="C91" s="24" t="s">
        <v>134</v>
      </c>
      <c r="D91" s="41" t="s">
        <v>30</v>
      </c>
      <c r="E91" s="50">
        <v>369.3</v>
      </c>
      <c r="F91" s="4">
        <v>2.4900000000000002</v>
      </c>
      <c r="G91" s="66">
        <f t="shared" si="4"/>
        <v>919.56</v>
      </c>
    </row>
    <row r="92" spans="1:7" ht="28.5" customHeight="1" x14ac:dyDescent="0.25">
      <c r="A92" s="17" t="s">
        <v>53</v>
      </c>
      <c r="B92" s="3" t="s">
        <v>265</v>
      </c>
      <c r="C92" s="24" t="s">
        <v>135</v>
      </c>
      <c r="D92" s="41" t="s">
        <v>30</v>
      </c>
      <c r="E92" s="50">
        <v>165</v>
      </c>
      <c r="F92" s="4">
        <v>1.0900000000000001</v>
      </c>
      <c r="G92" s="66">
        <f t="shared" si="4"/>
        <v>179.85</v>
      </c>
    </row>
    <row r="93" spans="1:7" ht="41.25" customHeight="1" x14ac:dyDescent="0.25">
      <c r="A93" s="17" t="s">
        <v>54</v>
      </c>
      <c r="B93" s="3" t="s">
        <v>267</v>
      </c>
      <c r="C93" s="24" t="s">
        <v>153</v>
      </c>
      <c r="D93" s="41" t="s">
        <v>27</v>
      </c>
      <c r="E93" s="50">
        <v>13.7</v>
      </c>
      <c r="F93" s="4">
        <v>437</v>
      </c>
      <c r="G93" s="66">
        <f t="shared" si="4"/>
        <v>5986.9</v>
      </c>
    </row>
    <row r="94" spans="1:7" ht="39.6" x14ac:dyDescent="0.25">
      <c r="A94" s="17" t="s">
        <v>55</v>
      </c>
      <c r="B94" s="3" t="s">
        <v>268</v>
      </c>
      <c r="C94" s="24" t="s">
        <v>154</v>
      </c>
      <c r="D94" s="41" t="s">
        <v>27</v>
      </c>
      <c r="E94" s="50">
        <v>3.4</v>
      </c>
      <c r="F94" s="4">
        <v>663.28</v>
      </c>
      <c r="G94" s="66">
        <f t="shared" si="4"/>
        <v>2255.15</v>
      </c>
    </row>
    <row r="95" spans="1:7" ht="39.6" x14ac:dyDescent="0.25">
      <c r="A95" s="17" t="s">
        <v>56</v>
      </c>
      <c r="B95" s="3" t="s">
        <v>269</v>
      </c>
      <c r="C95" s="24" t="s">
        <v>155</v>
      </c>
      <c r="D95" s="41" t="s">
        <v>30</v>
      </c>
      <c r="E95" s="50">
        <v>82.4</v>
      </c>
      <c r="F95" s="4">
        <v>10.24</v>
      </c>
      <c r="G95" s="66">
        <f t="shared" si="4"/>
        <v>843.78</v>
      </c>
    </row>
    <row r="96" spans="1:7" ht="26.4" x14ac:dyDescent="0.25">
      <c r="A96" s="17" t="s">
        <v>57</v>
      </c>
      <c r="B96" s="3" t="s">
        <v>301</v>
      </c>
      <c r="C96" s="24" t="s">
        <v>136</v>
      </c>
      <c r="D96" s="41" t="s">
        <v>27</v>
      </c>
      <c r="E96" s="50">
        <v>2.2999999999999998</v>
      </c>
      <c r="F96" s="4">
        <v>73.510000000000005</v>
      </c>
      <c r="G96" s="66">
        <f t="shared" si="4"/>
        <v>169.07</v>
      </c>
    </row>
    <row r="97" spans="1:7" ht="16.5" customHeight="1" x14ac:dyDescent="0.25">
      <c r="A97" s="17" t="s">
        <v>58</v>
      </c>
      <c r="B97" s="3" t="s">
        <v>297</v>
      </c>
      <c r="C97" s="24" t="s">
        <v>137</v>
      </c>
      <c r="D97" s="41" t="s">
        <v>27</v>
      </c>
      <c r="E97" s="50">
        <v>204.6</v>
      </c>
      <c r="F97" s="4">
        <v>18.93</v>
      </c>
      <c r="G97" s="66">
        <f t="shared" si="4"/>
        <v>3873.08</v>
      </c>
    </row>
    <row r="98" spans="1:7" x14ac:dyDescent="0.25">
      <c r="A98" s="17" t="s">
        <v>59</v>
      </c>
      <c r="B98" s="3" t="s">
        <v>302</v>
      </c>
      <c r="C98" s="24" t="s">
        <v>138</v>
      </c>
      <c r="D98" s="41" t="s">
        <v>27</v>
      </c>
      <c r="E98" s="50">
        <v>43.7</v>
      </c>
      <c r="F98" s="4">
        <v>27.2</v>
      </c>
      <c r="G98" s="66">
        <f t="shared" si="4"/>
        <v>1188.6400000000001</v>
      </c>
    </row>
    <row r="99" spans="1:7" ht="26.4" x14ac:dyDescent="0.25">
      <c r="A99" s="17" t="s">
        <v>60</v>
      </c>
      <c r="B99" s="3" t="s">
        <v>266</v>
      </c>
      <c r="C99" s="24" t="s">
        <v>139</v>
      </c>
      <c r="D99" s="41" t="s">
        <v>30</v>
      </c>
      <c r="E99" s="50">
        <v>310.60000000000002</v>
      </c>
      <c r="F99" s="4">
        <v>1.0900000000000001</v>
      </c>
      <c r="G99" s="66">
        <f t="shared" si="4"/>
        <v>338.55</v>
      </c>
    </row>
    <row r="100" spans="1:7" ht="39.6" x14ac:dyDescent="0.25">
      <c r="A100" s="17" t="s">
        <v>61</v>
      </c>
      <c r="B100" s="3" t="s">
        <v>270</v>
      </c>
      <c r="C100" s="24" t="s">
        <v>140</v>
      </c>
      <c r="D100" s="41" t="s">
        <v>27</v>
      </c>
      <c r="E100" s="50">
        <v>1420</v>
      </c>
      <c r="F100" s="4">
        <v>20.73</v>
      </c>
      <c r="G100" s="66">
        <f t="shared" si="4"/>
        <v>29436.6</v>
      </c>
    </row>
    <row r="101" spans="1:7" ht="26.4" x14ac:dyDescent="0.25">
      <c r="A101" s="17" t="s">
        <v>62</v>
      </c>
      <c r="B101" s="3" t="s">
        <v>251</v>
      </c>
      <c r="C101" s="24" t="s">
        <v>141</v>
      </c>
      <c r="D101" s="41" t="s">
        <v>27</v>
      </c>
      <c r="E101" s="50">
        <v>51.2</v>
      </c>
      <c r="F101" s="4">
        <v>65.78</v>
      </c>
      <c r="G101" s="66">
        <f t="shared" si="4"/>
        <v>3367.94</v>
      </c>
    </row>
    <row r="102" spans="1:7" ht="26.4" x14ac:dyDescent="0.25">
      <c r="A102" s="17" t="s">
        <v>63</v>
      </c>
      <c r="B102" s="3" t="s">
        <v>271</v>
      </c>
      <c r="C102" s="24" t="s">
        <v>142</v>
      </c>
      <c r="D102" s="41" t="s">
        <v>27</v>
      </c>
      <c r="E102" s="50">
        <v>12.3</v>
      </c>
      <c r="F102" s="4">
        <v>251.65</v>
      </c>
      <c r="G102" s="66">
        <f t="shared" si="4"/>
        <v>3095.3</v>
      </c>
    </row>
    <row r="103" spans="1:7" ht="26.4" x14ac:dyDescent="0.25">
      <c r="A103" s="17" t="s">
        <v>64</v>
      </c>
      <c r="B103" s="3" t="s">
        <v>272</v>
      </c>
      <c r="C103" s="24" t="s">
        <v>143</v>
      </c>
      <c r="D103" s="41" t="s">
        <v>27</v>
      </c>
      <c r="E103" s="50">
        <v>33.200000000000003</v>
      </c>
      <c r="F103" s="4">
        <v>127.41</v>
      </c>
      <c r="G103" s="66">
        <f t="shared" si="4"/>
        <v>4230.01</v>
      </c>
    </row>
    <row r="104" spans="1:7" ht="26.4" x14ac:dyDescent="0.25">
      <c r="A104" s="17" t="s">
        <v>65</v>
      </c>
      <c r="B104" s="3" t="s">
        <v>273</v>
      </c>
      <c r="C104" s="24" t="s">
        <v>144</v>
      </c>
      <c r="D104" s="41" t="s">
        <v>27</v>
      </c>
      <c r="E104" s="50">
        <v>6.4</v>
      </c>
      <c r="F104" s="4">
        <v>116.81</v>
      </c>
      <c r="G104" s="66">
        <f t="shared" si="4"/>
        <v>747.58</v>
      </c>
    </row>
    <row r="105" spans="1:7" ht="26.4" x14ac:dyDescent="0.25">
      <c r="A105" s="17" t="s">
        <v>66</v>
      </c>
      <c r="B105" s="3" t="s">
        <v>251</v>
      </c>
      <c r="C105" s="24" t="s">
        <v>145</v>
      </c>
      <c r="D105" s="41" t="s">
        <v>27</v>
      </c>
      <c r="E105" s="50">
        <v>1.5</v>
      </c>
      <c r="F105" s="4">
        <v>73.510000000000005</v>
      </c>
      <c r="G105" s="66">
        <f t="shared" si="4"/>
        <v>110.27</v>
      </c>
    </row>
    <row r="106" spans="1:7" ht="26.4" x14ac:dyDescent="0.25">
      <c r="A106" s="17" t="s">
        <v>67</v>
      </c>
      <c r="B106" s="3" t="s">
        <v>273</v>
      </c>
      <c r="C106" s="24" t="s">
        <v>146</v>
      </c>
      <c r="D106" s="41" t="s">
        <v>27</v>
      </c>
      <c r="E106" s="50">
        <v>1.1000000000000001</v>
      </c>
      <c r="F106" s="4">
        <v>116.81</v>
      </c>
      <c r="G106" s="66">
        <f t="shared" si="4"/>
        <v>128.49</v>
      </c>
    </row>
    <row r="107" spans="1:7" ht="20.25" customHeight="1" x14ac:dyDescent="0.25">
      <c r="A107" s="17" t="s">
        <v>68</v>
      </c>
      <c r="B107" s="3" t="s">
        <v>274</v>
      </c>
      <c r="C107" s="24" t="s">
        <v>147</v>
      </c>
      <c r="D107" s="41" t="s">
        <v>29</v>
      </c>
      <c r="E107" s="50">
        <v>710</v>
      </c>
      <c r="F107" s="4">
        <v>1.56</v>
      </c>
      <c r="G107" s="66">
        <f t="shared" si="4"/>
        <v>1107.5999999999999</v>
      </c>
    </row>
    <row r="108" spans="1:7" x14ac:dyDescent="0.25">
      <c r="A108" s="17" t="s">
        <v>69</v>
      </c>
      <c r="B108" s="3" t="s">
        <v>275</v>
      </c>
      <c r="C108" s="24" t="s">
        <v>148</v>
      </c>
      <c r="D108" s="41" t="s">
        <v>27</v>
      </c>
      <c r="E108" s="50">
        <v>7</v>
      </c>
      <c r="F108" s="4">
        <v>41.21</v>
      </c>
      <c r="G108" s="66">
        <f t="shared" si="4"/>
        <v>288.47000000000003</v>
      </c>
    </row>
    <row r="109" spans="1:7" ht="20.25" customHeight="1" x14ac:dyDescent="0.25">
      <c r="A109" s="17" t="s">
        <v>70</v>
      </c>
      <c r="B109" s="3" t="s">
        <v>303</v>
      </c>
      <c r="C109" s="24" t="s">
        <v>149</v>
      </c>
      <c r="D109" s="41" t="s">
        <v>152</v>
      </c>
      <c r="E109" s="50">
        <v>3174</v>
      </c>
      <c r="F109" s="4">
        <v>12.66</v>
      </c>
      <c r="G109" s="66">
        <f t="shared" si="4"/>
        <v>40182.839999999997</v>
      </c>
    </row>
    <row r="110" spans="1:7" ht="26.4" x14ac:dyDescent="0.25">
      <c r="A110" s="17" t="s">
        <v>71</v>
      </c>
      <c r="B110" s="3" t="s">
        <v>301</v>
      </c>
      <c r="C110" s="24" t="s">
        <v>150</v>
      </c>
      <c r="D110" s="41" t="s">
        <v>27</v>
      </c>
      <c r="E110" s="50">
        <v>693</v>
      </c>
      <c r="F110" s="4">
        <v>62.57</v>
      </c>
      <c r="G110" s="66">
        <f t="shared" si="4"/>
        <v>43361.01</v>
      </c>
    </row>
    <row r="111" spans="1:7" ht="26.4" x14ac:dyDescent="0.25">
      <c r="A111" s="17" t="s">
        <v>72</v>
      </c>
      <c r="B111" s="3" t="s">
        <v>326</v>
      </c>
      <c r="C111" s="34" t="s">
        <v>151</v>
      </c>
      <c r="D111" s="41" t="s">
        <v>34</v>
      </c>
      <c r="E111" s="56">
        <v>1</v>
      </c>
      <c r="F111" s="4">
        <v>172.31</v>
      </c>
      <c r="G111" s="66">
        <f t="shared" si="4"/>
        <v>172.31</v>
      </c>
    </row>
    <row r="112" spans="1:7" ht="26.4" x14ac:dyDescent="0.25">
      <c r="A112" s="17" t="s">
        <v>73</v>
      </c>
      <c r="B112" s="3" t="s">
        <v>304</v>
      </c>
      <c r="C112" s="34" t="s">
        <v>156</v>
      </c>
      <c r="D112" s="41" t="s">
        <v>27</v>
      </c>
      <c r="E112" s="56">
        <v>1</v>
      </c>
      <c r="F112" s="4">
        <v>354.87</v>
      </c>
      <c r="G112" s="66">
        <f t="shared" si="4"/>
        <v>354.87</v>
      </c>
    </row>
    <row r="113" spans="1:7" x14ac:dyDescent="0.25">
      <c r="A113" s="17"/>
      <c r="B113" s="24"/>
      <c r="C113" s="32" t="s">
        <v>221</v>
      </c>
      <c r="D113" s="53"/>
      <c r="E113" s="54"/>
      <c r="F113" s="72" t="s">
        <v>227</v>
      </c>
      <c r="G113" s="67">
        <f>ROUND(SUM(G81:G112),2)</f>
        <v>220775.41</v>
      </c>
    </row>
    <row r="114" spans="1:7" x14ac:dyDescent="0.25">
      <c r="A114" s="17"/>
      <c r="B114" s="16" t="s">
        <v>48</v>
      </c>
      <c r="C114" s="33" t="s">
        <v>157</v>
      </c>
      <c r="D114" s="55"/>
      <c r="E114" s="55"/>
      <c r="F114" s="55"/>
      <c r="G114" s="68"/>
    </row>
    <row r="115" spans="1:7" ht="26.4" x14ac:dyDescent="0.25">
      <c r="A115" s="18" t="s">
        <v>33</v>
      </c>
      <c r="B115" s="3" t="s">
        <v>241</v>
      </c>
      <c r="C115" s="24" t="s">
        <v>158</v>
      </c>
      <c r="D115" s="41" t="s">
        <v>6</v>
      </c>
      <c r="E115" s="50">
        <v>92</v>
      </c>
      <c r="F115" s="4">
        <v>66.02</v>
      </c>
      <c r="G115" s="66">
        <f t="shared" ref="G115:G132" si="5">ROUND((E115*F115),2)</f>
        <v>6073.84</v>
      </c>
    </row>
    <row r="116" spans="1:7" ht="26.4" x14ac:dyDescent="0.25">
      <c r="A116" s="18" t="s">
        <v>44</v>
      </c>
      <c r="B116" s="3" t="s">
        <v>243</v>
      </c>
      <c r="C116" s="24" t="s">
        <v>159</v>
      </c>
      <c r="D116" s="41" t="s">
        <v>6</v>
      </c>
      <c r="E116" s="50">
        <v>8</v>
      </c>
      <c r="F116" s="4">
        <v>126.62</v>
      </c>
      <c r="G116" s="66">
        <f t="shared" si="5"/>
        <v>1012.96</v>
      </c>
    </row>
    <row r="117" spans="1:7" ht="26.4" x14ac:dyDescent="0.25">
      <c r="A117" s="18" t="s">
        <v>45</v>
      </c>
      <c r="B117" s="3" t="s">
        <v>240</v>
      </c>
      <c r="C117" s="24" t="s">
        <v>160</v>
      </c>
      <c r="D117" s="41" t="s">
        <v>6</v>
      </c>
      <c r="E117" s="50">
        <v>145</v>
      </c>
      <c r="F117" s="4">
        <v>40.32</v>
      </c>
      <c r="G117" s="66">
        <f t="shared" si="5"/>
        <v>5846.4</v>
      </c>
    </row>
    <row r="118" spans="1:7" ht="26.4" x14ac:dyDescent="0.25">
      <c r="A118" s="18" t="s">
        <v>46</v>
      </c>
      <c r="B118" s="3" t="s">
        <v>242</v>
      </c>
      <c r="C118" s="24" t="s">
        <v>161</v>
      </c>
      <c r="D118" s="41" t="s">
        <v>6</v>
      </c>
      <c r="E118" s="50">
        <v>4</v>
      </c>
      <c r="F118" s="4">
        <v>202.61</v>
      </c>
      <c r="G118" s="66">
        <f t="shared" si="5"/>
        <v>810.44</v>
      </c>
    </row>
    <row r="119" spans="1:7" ht="26.4" x14ac:dyDescent="0.25">
      <c r="A119" s="18" t="s">
        <v>47</v>
      </c>
      <c r="B119" s="3" t="s">
        <v>276</v>
      </c>
      <c r="C119" s="24" t="s">
        <v>162</v>
      </c>
      <c r="D119" s="41" t="s">
        <v>29</v>
      </c>
      <c r="E119" s="50">
        <v>375</v>
      </c>
      <c r="F119" s="4">
        <v>44.08</v>
      </c>
      <c r="G119" s="66">
        <f t="shared" si="5"/>
        <v>16530</v>
      </c>
    </row>
    <row r="120" spans="1:7" ht="26.4" x14ac:dyDescent="0.25">
      <c r="A120" s="18" t="s">
        <v>48</v>
      </c>
      <c r="B120" s="3" t="s">
        <v>277</v>
      </c>
      <c r="C120" s="24" t="s">
        <v>163</v>
      </c>
      <c r="D120" s="41" t="s">
        <v>29</v>
      </c>
      <c r="E120" s="50">
        <v>120</v>
      </c>
      <c r="F120" s="4">
        <v>41.37</v>
      </c>
      <c r="G120" s="66">
        <f t="shared" si="5"/>
        <v>4964.3999999999996</v>
      </c>
    </row>
    <row r="121" spans="1:7" ht="26.4" x14ac:dyDescent="0.25">
      <c r="A121" s="18" t="s">
        <v>49</v>
      </c>
      <c r="B121" s="3" t="s">
        <v>276</v>
      </c>
      <c r="C121" s="24" t="s">
        <v>164</v>
      </c>
      <c r="D121" s="41" t="s">
        <v>29</v>
      </c>
      <c r="E121" s="50">
        <v>58</v>
      </c>
      <c r="F121" s="4">
        <v>97.18</v>
      </c>
      <c r="G121" s="66">
        <f t="shared" si="5"/>
        <v>5636.44</v>
      </c>
    </row>
    <row r="122" spans="1:7" ht="26.4" x14ac:dyDescent="0.25">
      <c r="A122" s="18" t="s">
        <v>50</v>
      </c>
      <c r="B122" s="3" t="s">
        <v>277</v>
      </c>
      <c r="C122" s="24" t="s">
        <v>165</v>
      </c>
      <c r="D122" s="41" t="s">
        <v>29</v>
      </c>
      <c r="E122" s="50">
        <v>12</v>
      </c>
      <c r="F122" s="4">
        <v>118.02</v>
      </c>
      <c r="G122" s="66">
        <f t="shared" si="5"/>
        <v>1416.24</v>
      </c>
    </row>
    <row r="123" spans="1:7" x14ac:dyDescent="0.25">
      <c r="A123" s="18" t="s">
        <v>51</v>
      </c>
      <c r="B123" s="3" t="s">
        <v>305</v>
      </c>
      <c r="C123" s="24" t="s">
        <v>166</v>
      </c>
      <c r="D123" s="41" t="s">
        <v>6</v>
      </c>
      <c r="E123" s="50">
        <v>235</v>
      </c>
      <c r="F123" s="4">
        <v>15.97</v>
      </c>
      <c r="G123" s="66">
        <f t="shared" si="5"/>
        <v>3752.95</v>
      </c>
    </row>
    <row r="124" spans="1:7" ht="26.4" x14ac:dyDescent="0.25">
      <c r="A124" s="18" t="s">
        <v>52</v>
      </c>
      <c r="B124" s="3" t="s">
        <v>278</v>
      </c>
      <c r="C124" s="24" t="s">
        <v>167</v>
      </c>
      <c r="D124" s="41" t="s">
        <v>29</v>
      </c>
      <c r="E124" s="50">
        <v>1246</v>
      </c>
      <c r="F124" s="4">
        <v>1.83</v>
      </c>
      <c r="G124" s="66">
        <f t="shared" si="5"/>
        <v>2280.1799999999998</v>
      </c>
    </row>
    <row r="125" spans="1:7" ht="26.4" x14ac:dyDescent="0.25">
      <c r="A125" s="18" t="s">
        <v>43</v>
      </c>
      <c r="B125" s="3" t="s">
        <v>279</v>
      </c>
      <c r="C125" s="24" t="s">
        <v>168</v>
      </c>
      <c r="D125" s="41" t="s">
        <v>29</v>
      </c>
      <c r="E125" s="50">
        <v>23.5</v>
      </c>
      <c r="F125" s="4">
        <v>7.47</v>
      </c>
      <c r="G125" s="66">
        <f t="shared" si="5"/>
        <v>175.55</v>
      </c>
    </row>
    <row r="126" spans="1:7" ht="26.4" x14ac:dyDescent="0.25">
      <c r="A126" s="18" t="s">
        <v>53</v>
      </c>
      <c r="B126" s="3" t="s">
        <v>280</v>
      </c>
      <c r="C126" s="24" t="s">
        <v>169</v>
      </c>
      <c r="D126" s="41" t="s">
        <v>29</v>
      </c>
      <c r="E126" s="50">
        <v>3655</v>
      </c>
      <c r="F126" s="4">
        <v>0.51</v>
      </c>
      <c r="G126" s="66">
        <f t="shared" si="5"/>
        <v>1864.05</v>
      </c>
    </row>
    <row r="127" spans="1:7" ht="26.4" x14ac:dyDescent="0.25">
      <c r="A127" s="18" t="s">
        <v>54</v>
      </c>
      <c r="B127" s="3" t="s">
        <v>280</v>
      </c>
      <c r="C127" s="24" t="s">
        <v>170</v>
      </c>
      <c r="D127" s="41" t="s">
        <v>29</v>
      </c>
      <c r="E127" s="50">
        <v>636</v>
      </c>
      <c r="F127" s="4">
        <v>1.39</v>
      </c>
      <c r="G127" s="66">
        <f t="shared" si="5"/>
        <v>884.04</v>
      </c>
    </row>
    <row r="128" spans="1:7" ht="26.4" x14ac:dyDescent="0.25">
      <c r="A128" s="18" t="s">
        <v>55</v>
      </c>
      <c r="B128" s="3" t="s">
        <v>280</v>
      </c>
      <c r="C128" s="24" t="s">
        <v>171</v>
      </c>
      <c r="D128" s="41" t="s">
        <v>29</v>
      </c>
      <c r="E128" s="50">
        <v>286</v>
      </c>
      <c r="F128" s="4">
        <v>0.95</v>
      </c>
      <c r="G128" s="66">
        <f t="shared" si="5"/>
        <v>271.7</v>
      </c>
    </row>
    <row r="129" spans="1:7" ht="26.4" x14ac:dyDescent="0.25">
      <c r="A129" s="18" t="s">
        <v>56</v>
      </c>
      <c r="B129" s="3" t="s">
        <v>281</v>
      </c>
      <c r="C129" s="24" t="s">
        <v>172</v>
      </c>
      <c r="D129" s="41" t="s">
        <v>30</v>
      </c>
      <c r="E129" s="50">
        <v>9.2799999999999994</v>
      </c>
      <c r="F129" s="4">
        <v>57.58</v>
      </c>
      <c r="G129" s="66">
        <f t="shared" si="5"/>
        <v>534.34</v>
      </c>
    </row>
    <row r="130" spans="1:7" ht="26.4" x14ac:dyDescent="0.25">
      <c r="A130" s="18" t="s">
        <v>57</v>
      </c>
      <c r="B130" s="3" t="s">
        <v>281</v>
      </c>
      <c r="C130" s="24" t="s">
        <v>173</v>
      </c>
      <c r="D130" s="41" t="s">
        <v>30</v>
      </c>
      <c r="E130" s="50">
        <v>1.25</v>
      </c>
      <c r="F130" s="4">
        <v>57.58</v>
      </c>
      <c r="G130" s="66">
        <f t="shared" si="5"/>
        <v>71.98</v>
      </c>
    </row>
    <row r="131" spans="1:7" ht="26.4" x14ac:dyDescent="0.25">
      <c r="A131" s="18" t="s">
        <v>58</v>
      </c>
      <c r="B131" s="3" t="s">
        <v>278</v>
      </c>
      <c r="C131" s="24" t="s">
        <v>174</v>
      </c>
      <c r="D131" s="41" t="s">
        <v>29</v>
      </c>
      <c r="E131" s="50">
        <v>92</v>
      </c>
      <c r="F131" s="4">
        <v>3.73</v>
      </c>
      <c r="G131" s="66">
        <f t="shared" si="5"/>
        <v>343.16</v>
      </c>
    </row>
    <row r="132" spans="1:7" ht="26.4" x14ac:dyDescent="0.25">
      <c r="A132" s="18" t="s">
        <v>59</v>
      </c>
      <c r="B132" s="3" t="s">
        <v>280</v>
      </c>
      <c r="C132" s="24" t="s">
        <v>175</v>
      </c>
      <c r="D132" s="41" t="s">
        <v>29</v>
      </c>
      <c r="E132" s="50">
        <v>160</v>
      </c>
      <c r="F132" s="4">
        <v>1.9</v>
      </c>
      <c r="G132" s="66">
        <f t="shared" si="5"/>
        <v>304</v>
      </c>
    </row>
    <row r="133" spans="1:7" x14ac:dyDescent="0.25">
      <c r="A133" s="18"/>
      <c r="B133" s="17"/>
      <c r="C133" s="32" t="s">
        <v>220</v>
      </c>
      <c r="D133" s="53"/>
      <c r="E133" s="54"/>
      <c r="F133" s="72" t="s">
        <v>228</v>
      </c>
      <c r="G133" s="67">
        <f>ROUND(SUM(G115:G132),2)</f>
        <v>52772.67</v>
      </c>
    </row>
    <row r="134" spans="1:7" x14ac:dyDescent="0.25">
      <c r="A134" s="18"/>
      <c r="B134" s="16" t="s">
        <v>49</v>
      </c>
      <c r="C134" s="33" t="s">
        <v>200</v>
      </c>
      <c r="D134" s="55"/>
      <c r="E134" s="55"/>
      <c r="F134" s="55"/>
      <c r="G134" s="68"/>
    </row>
    <row r="135" spans="1:7" ht="56.25" customHeight="1" x14ac:dyDescent="0.25">
      <c r="A135" s="18" t="s">
        <v>11</v>
      </c>
      <c r="B135" s="3" t="s">
        <v>246</v>
      </c>
      <c r="C135" s="25" t="s">
        <v>216</v>
      </c>
      <c r="D135" s="41" t="s">
        <v>27</v>
      </c>
      <c r="E135" s="50">
        <v>198</v>
      </c>
      <c r="F135" s="4">
        <v>4</v>
      </c>
      <c r="G135" s="66">
        <f t="shared" ref="G135:G148" si="6">ROUND((E135*F135),2)</f>
        <v>792</v>
      </c>
    </row>
    <row r="136" spans="1:7" ht="26.4" x14ac:dyDescent="0.25">
      <c r="A136" s="18" t="s">
        <v>12</v>
      </c>
      <c r="B136" s="3" t="s">
        <v>297</v>
      </c>
      <c r="C136" s="24" t="s">
        <v>176</v>
      </c>
      <c r="D136" s="41" t="s">
        <v>27</v>
      </c>
      <c r="E136" s="50">
        <v>184</v>
      </c>
      <c r="F136" s="4">
        <v>18.91</v>
      </c>
      <c r="G136" s="66">
        <f t="shared" si="6"/>
        <v>3479.44</v>
      </c>
    </row>
    <row r="137" spans="1:7" ht="26.25" customHeight="1" x14ac:dyDescent="0.25">
      <c r="A137" s="18" t="s">
        <v>13</v>
      </c>
      <c r="B137" s="3" t="s">
        <v>251</v>
      </c>
      <c r="C137" s="24" t="s">
        <v>96</v>
      </c>
      <c r="D137" s="41" t="s">
        <v>30</v>
      </c>
      <c r="E137" s="50">
        <v>381</v>
      </c>
      <c r="F137" s="4">
        <v>9.76</v>
      </c>
      <c r="G137" s="66">
        <f t="shared" si="6"/>
        <v>3718.56</v>
      </c>
    </row>
    <row r="138" spans="1:7" ht="26.4" x14ac:dyDescent="0.25">
      <c r="A138" s="18" t="s">
        <v>14</v>
      </c>
      <c r="B138" s="3" t="s">
        <v>298</v>
      </c>
      <c r="C138" s="24" t="s">
        <v>97</v>
      </c>
      <c r="D138" s="41" t="s">
        <v>27</v>
      </c>
      <c r="E138" s="50">
        <v>22</v>
      </c>
      <c r="F138" s="4">
        <v>11.38</v>
      </c>
      <c r="G138" s="66">
        <f t="shared" si="6"/>
        <v>250.36</v>
      </c>
    </row>
    <row r="139" spans="1:7" ht="26.4" x14ac:dyDescent="0.25">
      <c r="A139" s="18" t="s">
        <v>15</v>
      </c>
      <c r="B139" s="3" t="s">
        <v>252</v>
      </c>
      <c r="C139" s="24" t="s">
        <v>98</v>
      </c>
      <c r="D139" s="41" t="s">
        <v>30</v>
      </c>
      <c r="E139" s="50">
        <v>355</v>
      </c>
      <c r="F139" s="4">
        <v>20.350000000000001</v>
      </c>
      <c r="G139" s="66">
        <f t="shared" si="6"/>
        <v>7224.25</v>
      </c>
    </row>
    <row r="140" spans="1:7" ht="26.4" x14ac:dyDescent="0.25">
      <c r="A140" s="18" t="s">
        <v>16</v>
      </c>
      <c r="B140" s="3" t="s">
        <v>252</v>
      </c>
      <c r="C140" s="24" t="s">
        <v>177</v>
      </c>
      <c r="D140" s="41" t="s">
        <v>30</v>
      </c>
      <c r="E140" s="50">
        <v>24</v>
      </c>
      <c r="F140" s="4">
        <v>40.479999999999997</v>
      </c>
      <c r="G140" s="66">
        <f t="shared" si="6"/>
        <v>971.52</v>
      </c>
    </row>
    <row r="141" spans="1:7" ht="19.5" customHeight="1" x14ac:dyDescent="0.25">
      <c r="A141" s="18" t="s">
        <v>17</v>
      </c>
      <c r="B141" s="3" t="s">
        <v>253</v>
      </c>
      <c r="C141" s="24" t="s">
        <v>100</v>
      </c>
      <c r="D141" s="41" t="s">
        <v>29</v>
      </c>
      <c r="E141" s="50">
        <v>86</v>
      </c>
      <c r="F141" s="4">
        <v>0.46</v>
      </c>
      <c r="G141" s="66">
        <f t="shared" si="6"/>
        <v>39.56</v>
      </c>
    </row>
    <row r="142" spans="1:7" ht="26.4" x14ac:dyDescent="0.25">
      <c r="A142" s="18" t="s">
        <v>18</v>
      </c>
      <c r="B142" s="3" t="s">
        <v>306</v>
      </c>
      <c r="C142" s="24" t="s">
        <v>102</v>
      </c>
      <c r="D142" s="41" t="s">
        <v>30</v>
      </c>
      <c r="E142" s="50">
        <v>101</v>
      </c>
      <c r="F142" s="4">
        <v>6.73</v>
      </c>
      <c r="G142" s="66">
        <f t="shared" si="6"/>
        <v>679.73</v>
      </c>
    </row>
    <row r="143" spans="1:7" ht="26.4" x14ac:dyDescent="0.25">
      <c r="A143" s="18" t="s">
        <v>19</v>
      </c>
      <c r="B143" s="3" t="s">
        <v>300</v>
      </c>
      <c r="C143" s="24" t="s">
        <v>113</v>
      </c>
      <c r="D143" s="41" t="s">
        <v>29</v>
      </c>
      <c r="E143" s="50">
        <v>40</v>
      </c>
      <c r="F143" s="4">
        <v>22.38</v>
      </c>
      <c r="G143" s="66">
        <f t="shared" si="6"/>
        <v>895.2</v>
      </c>
    </row>
    <row r="144" spans="1:7" ht="26.4" x14ac:dyDescent="0.25">
      <c r="A144" s="18" t="s">
        <v>178</v>
      </c>
      <c r="B144" s="3" t="s">
        <v>258</v>
      </c>
      <c r="C144" s="24" t="s">
        <v>114</v>
      </c>
      <c r="D144" s="41" t="s">
        <v>29</v>
      </c>
      <c r="E144" s="50">
        <v>40</v>
      </c>
      <c r="F144" s="4">
        <v>2.23</v>
      </c>
      <c r="G144" s="66">
        <f t="shared" si="6"/>
        <v>89.2</v>
      </c>
    </row>
    <row r="145" spans="1:7" ht="26.4" x14ac:dyDescent="0.25">
      <c r="A145" s="18" t="s">
        <v>179</v>
      </c>
      <c r="B145" s="3" t="s">
        <v>307</v>
      </c>
      <c r="C145" s="24" t="s">
        <v>115</v>
      </c>
      <c r="D145" s="41" t="s">
        <v>30</v>
      </c>
      <c r="E145" s="50">
        <v>46</v>
      </c>
      <c r="F145" s="4">
        <v>22.91</v>
      </c>
      <c r="G145" s="66">
        <f t="shared" si="6"/>
        <v>1053.8599999999999</v>
      </c>
    </row>
    <row r="146" spans="1:7" ht="26.4" x14ac:dyDescent="0.25">
      <c r="A146" s="18" t="s">
        <v>180</v>
      </c>
      <c r="B146" s="3" t="s">
        <v>259</v>
      </c>
      <c r="C146" s="24" t="s">
        <v>116</v>
      </c>
      <c r="D146" s="41" t="s">
        <v>24</v>
      </c>
      <c r="E146" s="50">
        <v>40</v>
      </c>
      <c r="F146" s="4">
        <v>14.93</v>
      </c>
      <c r="G146" s="66">
        <f t="shared" si="6"/>
        <v>597.20000000000005</v>
      </c>
    </row>
    <row r="147" spans="1:7" ht="26.4" x14ac:dyDescent="0.25">
      <c r="A147" s="18" t="s">
        <v>181</v>
      </c>
      <c r="B147" s="3" t="s">
        <v>308</v>
      </c>
      <c r="C147" s="24" t="s">
        <v>117</v>
      </c>
      <c r="D147" s="41" t="s">
        <v>30</v>
      </c>
      <c r="E147" s="50">
        <v>40</v>
      </c>
      <c r="F147" s="4">
        <v>45.95</v>
      </c>
      <c r="G147" s="66">
        <f t="shared" si="6"/>
        <v>1838</v>
      </c>
    </row>
    <row r="148" spans="1:7" ht="26.4" x14ac:dyDescent="0.25">
      <c r="A148" s="18" t="s">
        <v>182</v>
      </c>
      <c r="B148" s="3" t="s">
        <v>305</v>
      </c>
      <c r="C148" s="24" t="s">
        <v>166</v>
      </c>
      <c r="D148" s="41" t="s">
        <v>6</v>
      </c>
      <c r="E148" s="50">
        <v>24</v>
      </c>
      <c r="F148" s="4">
        <v>15.97</v>
      </c>
      <c r="G148" s="66">
        <f t="shared" si="6"/>
        <v>383.28</v>
      </c>
    </row>
    <row r="149" spans="1:7" x14ac:dyDescent="0.25">
      <c r="A149" s="18"/>
      <c r="B149" s="17"/>
      <c r="C149" s="32" t="s">
        <v>220</v>
      </c>
      <c r="D149" s="53"/>
      <c r="E149" s="54"/>
      <c r="F149" s="72" t="s">
        <v>229</v>
      </c>
      <c r="G149" s="67">
        <f>ROUND(SUM(G135:G148),2)</f>
        <v>22012.16</v>
      </c>
    </row>
    <row r="150" spans="1:7" x14ac:dyDescent="0.25">
      <c r="A150" s="18"/>
      <c r="B150" s="16" t="s">
        <v>50</v>
      </c>
      <c r="C150" s="33" t="s">
        <v>201</v>
      </c>
      <c r="D150" s="55"/>
      <c r="E150" s="55"/>
      <c r="F150" s="55"/>
      <c r="G150" s="68"/>
    </row>
    <row r="151" spans="1:7" ht="96" customHeight="1" x14ac:dyDescent="0.25">
      <c r="A151" s="18" t="s">
        <v>11</v>
      </c>
      <c r="B151" s="3"/>
      <c r="C151" s="25" t="s">
        <v>202</v>
      </c>
      <c r="D151" s="41" t="s">
        <v>34</v>
      </c>
      <c r="E151" s="57">
        <v>1</v>
      </c>
      <c r="F151" s="7">
        <v>2822.69</v>
      </c>
      <c r="G151" s="66">
        <f t="shared" ref="G151" si="7">ROUND((E151*F151),2)</f>
        <v>2822.69</v>
      </c>
    </row>
    <row r="152" spans="1:7" x14ac:dyDescent="0.25">
      <c r="A152" s="18"/>
      <c r="B152" s="17"/>
      <c r="C152" s="32" t="s">
        <v>220</v>
      </c>
      <c r="D152" s="53"/>
      <c r="E152" s="54"/>
      <c r="F152" s="72" t="s">
        <v>230</v>
      </c>
      <c r="G152" s="67">
        <f>ROUND(SUM(G151),2)</f>
        <v>2822.69</v>
      </c>
    </row>
    <row r="153" spans="1:7" x14ac:dyDescent="0.25">
      <c r="A153" s="18"/>
      <c r="B153" s="18"/>
      <c r="C153" s="31" t="s">
        <v>220</v>
      </c>
      <c r="D153" s="58"/>
      <c r="E153" s="58"/>
      <c r="F153" s="74" t="s">
        <v>231</v>
      </c>
      <c r="G153" s="67">
        <f>ROUND(SUM(G152,G149,G133,G113,G79,G54,G42,G27),2)</f>
        <v>2307399.5699999998</v>
      </c>
    </row>
    <row r="154" spans="1:7" x14ac:dyDescent="0.25">
      <c r="B154" s="20"/>
      <c r="F154" s="75"/>
    </row>
    <row r="155" spans="1:7" x14ac:dyDescent="0.25">
      <c r="A155" s="13" t="s">
        <v>183</v>
      </c>
      <c r="B155" s="13"/>
      <c r="C155" s="13"/>
      <c r="D155" s="13"/>
      <c r="E155" s="13"/>
      <c r="F155" s="13"/>
      <c r="G155" s="13"/>
    </row>
    <row r="156" spans="1:7" x14ac:dyDescent="0.25">
      <c r="A156" s="14" t="s">
        <v>0</v>
      </c>
      <c r="B156" s="14" t="s">
        <v>7</v>
      </c>
      <c r="C156" s="14" t="s">
        <v>2</v>
      </c>
      <c r="D156" s="14" t="s">
        <v>5</v>
      </c>
      <c r="E156" s="59" t="s">
        <v>4</v>
      </c>
      <c r="F156" s="70" t="s">
        <v>10</v>
      </c>
      <c r="G156" s="64" t="s">
        <v>32</v>
      </c>
    </row>
    <row r="157" spans="1:7" ht="26.4" x14ac:dyDescent="0.25">
      <c r="A157" s="15" t="s">
        <v>1</v>
      </c>
      <c r="B157" s="15" t="s">
        <v>8</v>
      </c>
      <c r="C157" s="15" t="s">
        <v>3</v>
      </c>
      <c r="D157" s="15" t="s">
        <v>24</v>
      </c>
      <c r="E157" s="60"/>
      <c r="F157" s="71" t="s">
        <v>219</v>
      </c>
      <c r="G157" s="65" t="s">
        <v>9</v>
      </c>
    </row>
    <row r="158" spans="1:7" ht="39.6" x14ac:dyDescent="0.25">
      <c r="A158" s="19" t="s">
        <v>11</v>
      </c>
      <c r="B158" s="3" t="s">
        <v>309</v>
      </c>
      <c r="C158" s="24" t="s">
        <v>185</v>
      </c>
      <c r="D158" s="41" t="s">
        <v>29</v>
      </c>
      <c r="E158" s="50">
        <v>83</v>
      </c>
      <c r="F158" s="4">
        <v>13.58</v>
      </c>
      <c r="G158" s="66">
        <f t="shared" ref="G158:G170" si="8">ROUND((E158*F158),2)</f>
        <v>1127.1400000000001</v>
      </c>
    </row>
    <row r="159" spans="1:7" ht="39.6" x14ac:dyDescent="0.25">
      <c r="A159" s="19" t="s">
        <v>12</v>
      </c>
      <c r="B159" s="3" t="s">
        <v>310</v>
      </c>
      <c r="C159" s="24" t="s">
        <v>186</v>
      </c>
      <c r="D159" s="41" t="s">
        <v>29</v>
      </c>
      <c r="E159" s="50">
        <v>20</v>
      </c>
      <c r="F159" s="4">
        <v>16.64</v>
      </c>
      <c r="G159" s="66">
        <f t="shared" si="8"/>
        <v>332.8</v>
      </c>
    </row>
    <row r="160" spans="1:7" ht="39.6" x14ac:dyDescent="0.25">
      <c r="A160" s="19" t="s">
        <v>13</v>
      </c>
      <c r="B160" s="3" t="s">
        <v>311</v>
      </c>
      <c r="C160" s="24" t="s">
        <v>187</v>
      </c>
      <c r="D160" s="41" t="s">
        <v>29</v>
      </c>
      <c r="E160" s="50">
        <v>19</v>
      </c>
      <c r="F160" s="4">
        <v>19.77</v>
      </c>
      <c r="G160" s="66">
        <f t="shared" si="8"/>
        <v>375.63</v>
      </c>
    </row>
    <row r="161" spans="1:7" ht="39.6" x14ac:dyDescent="0.25">
      <c r="A161" s="19" t="s">
        <v>14</v>
      </c>
      <c r="B161" s="3" t="s">
        <v>312</v>
      </c>
      <c r="C161" s="24" t="s">
        <v>188</v>
      </c>
      <c r="D161" s="41" t="s">
        <v>29</v>
      </c>
      <c r="E161" s="50">
        <v>157</v>
      </c>
      <c r="F161" s="4">
        <v>12.79</v>
      </c>
      <c r="G161" s="66">
        <f t="shared" si="8"/>
        <v>2008.03</v>
      </c>
    </row>
    <row r="162" spans="1:7" ht="39.6" x14ac:dyDescent="0.25">
      <c r="A162" s="19" t="s">
        <v>15</v>
      </c>
      <c r="B162" s="3" t="s">
        <v>313</v>
      </c>
      <c r="C162" s="24" t="s">
        <v>194</v>
      </c>
      <c r="D162" s="41" t="s">
        <v>29</v>
      </c>
      <c r="E162" s="50">
        <v>37</v>
      </c>
      <c r="F162" s="4">
        <v>13.67</v>
      </c>
      <c r="G162" s="66">
        <f t="shared" si="8"/>
        <v>505.79</v>
      </c>
    </row>
    <row r="163" spans="1:7" x14ac:dyDescent="0.25">
      <c r="A163" s="19" t="s">
        <v>16</v>
      </c>
      <c r="B163" s="3" t="s">
        <v>282</v>
      </c>
      <c r="C163" s="24" t="s">
        <v>195</v>
      </c>
      <c r="D163" s="41" t="s">
        <v>24</v>
      </c>
      <c r="E163" s="50">
        <v>8</v>
      </c>
      <c r="F163" s="4">
        <v>406.58</v>
      </c>
      <c r="G163" s="66">
        <f t="shared" si="8"/>
        <v>3252.64</v>
      </c>
    </row>
    <row r="164" spans="1:7" ht="26.4" x14ac:dyDescent="0.25">
      <c r="A164" s="19" t="s">
        <v>17</v>
      </c>
      <c r="B164" s="3" t="s">
        <v>314</v>
      </c>
      <c r="C164" s="24" t="s">
        <v>184</v>
      </c>
      <c r="D164" s="41" t="s">
        <v>24</v>
      </c>
      <c r="E164" s="50">
        <v>2</v>
      </c>
      <c r="F164" s="4">
        <v>22.57</v>
      </c>
      <c r="G164" s="66">
        <f t="shared" si="8"/>
        <v>45.14</v>
      </c>
    </row>
    <row r="165" spans="1:7" ht="30.75" customHeight="1" x14ac:dyDescent="0.25">
      <c r="A165" s="19" t="s">
        <v>18</v>
      </c>
      <c r="B165" s="3" t="s">
        <v>318</v>
      </c>
      <c r="C165" s="24" t="s">
        <v>189</v>
      </c>
      <c r="D165" s="41" t="s">
        <v>27</v>
      </c>
      <c r="E165" s="50">
        <v>12</v>
      </c>
      <c r="F165" s="4">
        <v>84.21</v>
      </c>
      <c r="G165" s="66">
        <f t="shared" si="8"/>
        <v>1010.52</v>
      </c>
    </row>
    <row r="166" spans="1:7" ht="26.4" x14ac:dyDescent="0.25">
      <c r="A166" s="19" t="s">
        <v>19</v>
      </c>
      <c r="B166" s="3" t="s">
        <v>319</v>
      </c>
      <c r="C166" s="24" t="s">
        <v>190</v>
      </c>
      <c r="D166" s="41" t="s">
        <v>27</v>
      </c>
      <c r="E166" s="50">
        <v>80</v>
      </c>
      <c r="F166" s="4">
        <v>4.8099999999999996</v>
      </c>
      <c r="G166" s="66">
        <f t="shared" si="8"/>
        <v>384.8</v>
      </c>
    </row>
    <row r="167" spans="1:7" ht="26.4" x14ac:dyDescent="0.25">
      <c r="A167" s="19" t="s">
        <v>178</v>
      </c>
      <c r="B167" s="3" t="s">
        <v>315</v>
      </c>
      <c r="C167" s="24" t="s">
        <v>191</v>
      </c>
      <c r="D167" s="41" t="s">
        <v>27</v>
      </c>
      <c r="E167" s="50">
        <v>5</v>
      </c>
      <c r="F167" s="4">
        <v>18.579999999999998</v>
      </c>
      <c r="G167" s="66">
        <f t="shared" si="8"/>
        <v>92.9</v>
      </c>
    </row>
    <row r="168" spans="1:7" ht="26.4" x14ac:dyDescent="0.25">
      <c r="A168" s="19" t="s">
        <v>179</v>
      </c>
      <c r="B168" s="3" t="s">
        <v>283</v>
      </c>
      <c r="C168" s="24" t="s">
        <v>192</v>
      </c>
      <c r="D168" s="41" t="s">
        <v>24</v>
      </c>
      <c r="E168" s="50">
        <v>7</v>
      </c>
      <c r="F168" s="4">
        <v>143.29</v>
      </c>
      <c r="G168" s="66">
        <f t="shared" si="8"/>
        <v>1003.03</v>
      </c>
    </row>
    <row r="169" spans="1:7" ht="26.4" x14ac:dyDescent="0.25">
      <c r="A169" s="19" t="s">
        <v>180</v>
      </c>
      <c r="B169" s="3" t="s">
        <v>316</v>
      </c>
      <c r="C169" s="24" t="s">
        <v>193</v>
      </c>
      <c r="D169" s="41" t="s">
        <v>24</v>
      </c>
      <c r="E169" s="50">
        <v>29</v>
      </c>
      <c r="F169" s="4">
        <v>7.77</v>
      </c>
      <c r="G169" s="66">
        <f t="shared" si="8"/>
        <v>225.33</v>
      </c>
    </row>
    <row r="170" spans="1:7" ht="21.75" customHeight="1" x14ac:dyDescent="0.25">
      <c r="A170" s="19" t="s">
        <v>181</v>
      </c>
      <c r="B170" s="3" t="s">
        <v>317</v>
      </c>
      <c r="C170" s="24" t="s">
        <v>196</v>
      </c>
      <c r="D170" s="41" t="s">
        <v>24</v>
      </c>
      <c r="E170" s="50">
        <v>8</v>
      </c>
      <c r="F170" s="4">
        <v>478.53</v>
      </c>
      <c r="G170" s="66">
        <f t="shared" si="8"/>
        <v>3828.24</v>
      </c>
    </row>
    <row r="171" spans="1:7" x14ac:dyDescent="0.25">
      <c r="A171" s="19"/>
      <c r="B171" s="17"/>
      <c r="C171" s="31" t="s">
        <v>220</v>
      </c>
      <c r="D171" s="58"/>
      <c r="E171" s="58"/>
      <c r="F171" s="74" t="s">
        <v>232</v>
      </c>
      <c r="G171" s="67">
        <f>ROUND(SUM(G158:G170),2)</f>
        <v>14191.99</v>
      </c>
    </row>
  </sheetData>
  <sheetProtection algorithmName="SHA-512" hashValue="PnIfDBDh5UbrxPxL/VdPh6XN/zgfuLCnpbNma5lrTZxF6XOHLCnJ6bdcuquFg+5K7KC2bh9nc6KPfavdKAT3iQ==" saltValue="BfC2K7fJDZORin35aJ0QEg==" spinCount="100000" sheet="1" objects="1" scenarios="1"/>
  <phoneticPr fontId="0" type="noConversion"/>
  <pageMargins left="0.31496062992125984" right="0.19685039370078741" top="0.47244094488188981" bottom="0.19685039370078741" header="0" footer="0.31496062992125984"/>
  <pageSetup paperSize="9" scale="97" orientation="portrait" useFirstPageNumber="1" r:id="rId1"/>
  <headerFooter alignWithMargins="0">
    <oddHeader>&amp;R&amp;P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17"/>
  <sheetViews>
    <sheetView view="pageBreakPreview" zoomScaleNormal="100" zoomScaleSheetLayoutView="100" workbookViewId="0">
      <selection activeCell="A7" sqref="A7:C7"/>
    </sheetView>
  </sheetViews>
  <sheetFormatPr defaultColWidth="9.109375" defaultRowHeight="13.2" x14ac:dyDescent="0.25"/>
  <cols>
    <col min="1" max="1" width="11.6640625" style="87" customWidth="1"/>
    <col min="2" max="2" width="65.5546875" style="87" customWidth="1"/>
    <col min="3" max="3" width="15.6640625" style="87" customWidth="1"/>
    <col min="4" max="16384" width="9.109375" style="87"/>
  </cols>
  <sheetData>
    <row r="1" spans="1:3" s="12" customFormat="1" x14ac:dyDescent="0.25">
      <c r="A1" s="10" t="s">
        <v>233</v>
      </c>
      <c r="B1" s="21"/>
      <c r="C1" s="62"/>
    </row>
    <row r="2" spans="1:3" s="12" customFormat="1" x14ac:dyDescent="0.25">
      <c r="A2" s="11" t="s">
        <v>234</v>
      </c>
      <c r="B2" s="22"/>
      <c r="C2" s="63"/>
    </row>
    <row r="3" spans="1:3" s="12" customFormat="1" ht="18.75" customHeight="1" x14ac:dyDescent="0.25">
      <c r="A3" s="76" t="s">
        <v>35</v>
      </c>
      <c r="B3" s="77"/>
      <c r="C3" s="78"/>
    </row>
    <row r="4" spans="1:3" s="12" customFormat="1" ht="28.5" customHeight="1" x14ac:dyDescent="0.25">
      <c r="A4" s="79" t="s">
        <v>36</v>
      </c>
      <c r="B4" s="79" t="s">
        <v>37</v>
      </c>
      <c r="C4" s="79" t="s">
        <v>38</v>
      </c>
    </row>
    <row r="5" spans="1:3" s="12" customFormat="1" ht="20.100000000000001" customHeight="1" x14ac:dyDescent="0.25">
      <c r="A5" s="80">
        <v>1</v>
      </c>
      <c r="B5" s="81" t="s">
        <v>39</v>
      </c>
      <c r="C5" s="82">
        <f>žin!G153</f>
        <v>2307399.5699999998</v>
      </c>
    </row>
    <row r="6" spans="1:3" s="12" customFormat="1" ht="20.100000000000001" customHeight="1" x14ac:dyDescent="0.25">
      <c r="A6" s="80">
        <v>2</v>
      </c>
      <c r="B6" s="81" t="s">
        <v>42</v>
      </c>
      <c r="C6" s="82">
        <f>žin!G171</f>
        <v>14191.99</v>
      </c>
    </row>
    <row r="7" spans="1:3" s="12" customFormat="1" x14ac:dyDescent="0.25">
      <c r="A7" s="94"/>
      <c r="B7" s="95"/>
      <c r="C7" s="96"/>
    </row>
    <row r="8" spans="1:3" s="12" customFormat="1" ht="34.200000000000003" x14ac:dyDescent="0.25">
      <c r="A8" s="79" t="s">
        <v>40</v>
      </c>
      <c r="B8" s="83" t="s">
        <v>41</v>
      </c>
      <c r="C8" s="82">
        <f>ROUND(SUM(C5:C6),2)</f>
        <v>2321591.56</v>
      </c>
    </row>
    <row r="10" spans="1:3" s="12" customFormat="1" x14ac:dyDescent="0.25"/>
    <row r="11" spans="1:3" s="85" customFormat="1" x14ac:dyDescent="0.25">
      <c r="A11" s="84" t="s">
        <v>235</v>
      </c>
      <c r="B11" s="84"/>
      <c r="C11" s="84"/>
    </row>
    <row r="12" spans="1:3" x14ac:dyDescent="0.25">
      <c r="A12" s="86" t="s">
        <v>236</v>
      </c>
    </row>
    <row r="13" spans="1:3" s="12" customFormat="1" x14ac:dyDescent="0.25">
      <c r="C13" s="88"/>
    </row>
    <row r="14" spans="1:3" s="12" customFormat="1" x14ac:dyDescent="0.25"/>
    <row r="15" spans="1:3" s="12" customFormat="1" x14ac:dyDescent="0.25">
      <c r="A15" s="89"/>
      <c r="B15" s="90"/>
      <c r="C15" s="90"/>
    </row>
    <row r="16" spans="1:3" s="12" customFormat="1" x14ac:dyDescent="0.25">
      <c r="A16" s="91"/>
      <c r="B16" s="92"/>
      <c r="C16" s="92"/>
    </row>
    <row r="17" spans="1:3" s="12" customFormat="1" x14ac:dyDescent="0.25">
      <c r="A17" s="89"/>
      <c r="B17" s="90"/>
      <c r="C17" s="90"/>
    </row>
  </sheetData>
  <sheetProtection algorithmName="SHA-512" hashValue="2uumCrQasufHyG50gQidqBTF08V6HUA283weIWMBkiifoIU5fUQEaoHrbesQbSmWXW56VUMSrtzDTpt3wq1krA==" saltValue="Tibf9c+sOOlLGiVjOmS9NQ==" spinCount="100000" sheet="1" objects="1" scenarios="1"/>
  <mergeCells count="1">
    <mergeCell ref="A7:C7"/>
  </mergeCells>
  <phoneticPr fontId="0" type="noConversion"/>
  <pageMargins left="0.75" right="0.75" top="1" bottom="1" header="0.5" footer="0.5"/>
  <pageSetup paperSize="9" scale="86"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2</vt:i4>
      </vt:variant>
      <vt:variant>
        <vt:lpstr>Įvardinti diapazonai</vt:lpstr>
      </vt:variant>
      <vt:variant>
        <vt:i4>1</vt:i4>
      </vt:variant>
    </vt:vector>
  </HeadingPairs>
  <TitlesOfParts>
    <vt:vector size="3" baseType="lpstr">
      <vt:lpstr>žin</vt:lpstr>
      <vt:lpstr>santrauka</vt:lpstr>
      <vt:lpstr>žin!Print_Titles</vt:lpstr>
    </vt:vector>
  </TitlesOfParts>
  <Company>sistela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Rima</dc:creator>
  <cp:lastModifiedBy>Neringa</cp:lastModifiedBy>
  <cp:lastPrinted>2019-11-25T05:11:09Z</cp:lastPrinted>
  <dcterms:created xsi:type="dcterms:W3CDTF">2000-03-15T14:19:55Z</dcterms:created>
  <dcterms:modified xsi:type="dcterms:W3CDTF">2019-11-25T05:18:50Z</dcterms:modified>
</cp:coreProperties>
</file>