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tc123nvs\Desktop\"/>
    </mc:Choice>
  </mc:AlternateContent>
  <xr:revisionPtr revIDLastSave="0" documentId="8_{AA70CF31-EFBF-4915-B47B-A89AF922E6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ecifikacija" sheetId="1" r:id="rId1"/>
  </sheets>
  <definedNames>
    <definedName name="_xlnm.Print_Area" localSheetId="0">Specifikacija!$A$1:$O$403</definedName>
    <definedName name="_xlnm.Print_Titles" localSheetId="0">Specifikacija!$3:$3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17" i="1" l="1"/>
  <c r="O417" i="1" s="1"/>
  <c r="M417" i="1"/>
  <c r="N416" i="1"/>
  <c r="O416" i="1" s="1"/>
  <c r="M416" i="1"/>
  <c r="N415" i="1"/>
  <c r="O415" i="1" s="1"/>
  <c r="M415" i="1"/>
  <c r="N414" i="1"/>
  <c r="O414" i="1" s="1"/>
  <c r="M414" i="1"/>
  <c r="N410" i="1"/>
  <c r="O410" i="1" s="1"/>
  <c r="M410" i="1"/>
  <c r="N409" i="1"/>
  <c r="O409" i="1" s="1"/>
  <c r="M409" i="1"/>
  <c r="N408" i="1"/>
  <c r="O408" i="1" s="1"/>
  <c r="M408" i="1"/>
  <c r="N407" i="1"/>
  <c r="O407" i="1" s="1"/>
  <c r="M407" i="1"/>
  <c r="J400" i="1"/>
  <c r="N399" i="1"/>
  <c r="O399" i="1" s="1"/>
  <c r="M399" i="1"/>
  <c r="N398" i="1"/>
  <c r="O398" i="1" s="1"/>
  <c r="M398" i="1"/>
  <c r="N397" i="1"/>
  <c r="O397" i="1" s="1"/>
  <c r="M397" i="1"/>
  <c r="N396" i="1"/>
  <c r="O396" i="1" s="1"/>
  <c r="M396" i="1"/>
  <c r="N395" i="1"/>
  <c r="O395" i="1" s="1"/>
  <c r="M395" i="1"/>
  <c r="N394" i="1"/>
  <c r="M394" i="1"/>
  <c r="J392" i="1"/>
  <c r="N391" i="1"/>
  <c r="O391" i="1" s="1"/>
  <c r="M391" i="1"/>
  <c r="N390" i="1"/>
  <c r="O390" i="1" s="1"/>
  <c r="M390" i="1"/>
  <c r="N389" i="1"/>
  <c r="O389" i="1" s="1"/>
  <c r="M389" i="1"/>
  <c r="N388" i="1"/>
  <c r="O388" i="1" s="1"/>
  <c r="M388" i="1"/>
  <c r="N387" i="1"/>
  <c r="O387" i="1" s="1"/>
  <c r="M387" i="1"/>
  <c r="N386" i="1"/>
  <c r="O386" i="1" s="1"/>
  <c r="M386" i="1"/>
  <c r="N385" i="1"/>
  <c r="O385" i="1" s="1"/>
  <c r="M385" i="1"/>
  <c r="N384" i="1"/>
  <c r="O384" i="1" s="1"/>
  <c r="M384" i="1"/>
  <c r="N383" i="1"/>
  <c r="O383" i="1" s="1"/>
  <c r="M383" i="1"/>
  <c r="N382" i="1"/>
  <c r="O382" i="1" s="1"/>
  <c r="M382" i="1"/>
  <c r="N381" i="1"/>
  <c r="O381" i="1" s="1"/>
  <c r="M381" i="1"/>
  <c r="N380" i="1"/>
  <c r="O380" i="1" s="1"/>
  <c r="M380" i="1"/>
  <c r="N379" i="1"/>
  <c r="O379" i="1" s="1"/>
  <c r="M379" i="1"/>
  <c r="N378" i="1"/>
  <c r="O378" i="1" s="1"/>
  <c r="M378" i="1"/>
  <c r="N377" i="1"/>
  <c r="O377" i="1" s="1"/>
  <c r="M377" i="1"/>
  <c r="N376" i="1"/>
  <c r="O376" i="1" s="1"/>
  <c r="M376" i="1"/>
  <c r="N375" i="1"/>
  <c r="O375" i="1" s="1"/>
  <c r="M375" i="1"/>
  <c r="O374" i="1"/>
  <c r="N374" i="1"/>
  <c r="M374" i="1"/>
  <c r="N373" i="1"/>
  <c r="O373" i="1" s="1"/>
  <c r="M373" i="1"/>
  <c r="N372" i="1"/>
  <c r="O372" i="1" s="1"/>
  <c r="M372" i="1"/>
  <c r="N371" i="1"/>
  <c r="O371" i="1" s="1"/>
  <c r="M371" i="1"/>
  <c r="N370" i="1"/>
  <c r="O370" i="1" s="1"/>
  <c r="M370" i="1"/>
  <c r="N369" i="1"/>
  <c r="O369" i="1" s="1"/>
  <c r="M369" i="1"/>
  <c r="N368" i="1"/>
  <c r="O368" i="1" s="1"/>
  <c r="M368" i="1"/>
  <c r="N367" i="1"/>
  <c r="O367" i="1" s="1"/>
  <c r="M367" i="1"/>
  <c r="N366" i="1"/>
  <c r="O366" i="1" s="1"/>
  <c r="M366" i="1"/>
  <c r="N365" i="1"/>
  <c r="O365" i="1" s="1"/>
  <c r="M365" i="1"/>
  <c r="N364" i="1"/>
  <c r="O364" i="1" s="1"/>
  <c r="M364" i="1"/>
  <c r="N363" i="1"/>
  <c r="O363" i="1" s="1"/>
  <c r="M363" i="1"/>
  <c r="J358" i="1"/>
  <c r="N357" i="1"/>
  <c r="O357" i="1" s="1"/>
  <c r="M357" i="1"/>
  <c r="N356" i="1"/>
  <c r="O356" i="1" s="1"/>
  <c r="M356" i="1"/>
  <c r="N355" i="1"/>
  <c r="O355" i="1" s="1"/>
  <c r="M355" i="1"/>
  <c r="N354" i="1"/>
  <c r="O354" i="1" s="1"/>
  <c r="M354" i="1"/>
  <c r="N353" i="1"/>
  <c r="O353" i="1" s="1"/>
  <c r="M353" i="1"/>
  <c r="N352" i="1"/>
  <c r="O352" i="1" s="1"/>
  <c r="M352" i="1"/>
  <c r="N351" i="1"/>
  <c r="O351" i="1" s="1"/>
  <c r="M351" i="1"/>
  <c r="N350" i="1"/>
  <c r="O350" i="1" s="1"/>
  <c r="M350" i="1"/>
  <c r="N349" i="1"/>
  <c r="O349" i="1" s="1"/>
  <c r="M349" i="1"/>
  <c r="J347" i="1"/>
  <c r="N346" i="1"/>
  <c r="O346" i="1" s="1"/>
  <c r="M346" i="1"/>
  <c r="N345" i="1"/>
  <c r="O345" i="1" s="1"/>
  <c r="M345" i="1"/>
  <c r="N344" i="1"/>
  <c r="O344" i="1" s="1"/>
  <c r="M344" i="1"/>
  <c r="N343" i="1"/>
  <c r="O343" i="1" s="1"/>
  <c r="M343" i="1"/>
  <c r="N342" i="1"/>
  <c r="O342" i="1" s="1"/>
  <c r="M342" i="1"/>
  <c r="J340" i="1"/>
  <c r="N339" i="1"/>
  <c r="O339" i="1" s="1"/>
  <c r="M339" i="1"/>
  <c r="N338" i="1"/>
  <c r="O338" i="1" s="1"/>
  <c r="M338" i="1"/>
  <c r="N337" i="1"/>
  <c r="O337" i="1" s="1"/>
  <c r="M337" i="1"/>
  <c r="N336" i="1"/>
  <c r="O336" i="1" s="1"/>
  <c r="M336" i="1"/>
  <c r="N335" i="1"/>
  <c r="O335" i="1" s="1"/>
  <c r="M335" i="1"/>
  <c r="N334" i="1"/>
  <c r="O334" i="1" s="1"/>
  <c r="M334" i="1"/>
  <c r="N333" i="1"/>
  <c r="O333" i="1" s="1"/>
  <c r="M333" i="1"/>
  <c r="N332" i="1"/>
  <c r="M332" i="1"/>
  <c r="N331" i="1"/>
  <c r="O331" i="1" s="1"/>
  <c r="M331" i="1"/>
  <c r="N330" i="1"/>
  <c r="O330" i="1" s="1"/>
  <c r="M330" i="1"/>
  <c r="N329" i="1"/>
  <c r="O329" i="1" s="1"/>
  <c r="M329" i="1"/>
  <c r="J324" i="1"/>
  <c r="N323" i="1"/>
  <c r="O323" i="1" s="1"/>
  <c r="M323" i="1"/>
  <c r="N322" i="1"/>
  <c r="O322" i="1" s="1"/>
  <c r="M322" i="1"/>
  <c r="N321" i="1"/>
  <c r="O321" i="1" s="1"/>
  <c r="M321" i="1"/>
  <c r="N320" i="1"/>
  <c r="O320" i="1" s="1"/>
  <c r="M320" i="1"/>
  <c r="N319" i="1"/>
  <c r="O319" i="1" s="1"/>
  <c r="M319" i="1"/>
  <c r="N318" i="1"/>
  <c r="O318" i="1" s="1"/>
  <c r="M318" i="1"/>
  <c r="N317" i="1"/>
  <c r="O317" i="1" s="1"/>
  <c r="M317" i="1"/>
  <c r="N316" i="1"/>
  <c r="O316" i="1" s="1"/>
  <c r="M316" i="1"/>
  <c r="N315" i="1"/>
  <c r="O315" i="1" s="1"/>
  <c r="M315" i="1"/>
  <c r="N314" i="1"/>
  <c r="O314" i="1" s="1"/>
  <c r="M314" i="1"/>
  <c r="N313" i="1"/>
  <c r="O313" i="1" s="1"/>
  <c r="M313" i="1"/>
  <c r="N312" i="1"/>
  <c r="O312" i="1" s="1"/>
  <c r="M312" i="1"/>
  <c r="N311" i="1"/>
  <c r="O311" i="1" s="1"/>
  <c r="M311" i="1"/>
  <c r="N310" i="1"/>
  <c r="O310" i="1" s="1"/>
  <c r="M310" i="1"/>
  <c r="N309" i="1"/>
  <c r="O309" i="1" s="1"/>
  <c r="M309" i="1"/>
  <c r="N308" i="1"/>
  <c r="O308" i="1" s="1"/>
  <c r="M308" i="1"/>
  <c r="N307" i="1"/>
  <c r="O307" i="1" s="1"/>
  <c r="M307" i="1"/>
  <c r="N306" i="1"/>
  <c r="O306" i="1" s="1"/>
  <c r="M306" i="1"/>
  <c r="N305" i="1"/>
  <c r="O305" i="1" s="1"/>
  <c r="M305" i="1"/>
  <c r="N304" i="1"/>
  <c r="O304" i="1" s="1"/>
  <c r="M304" i="1"/>
  <c r="N303" i="1"/>
  <c r="O303" i="1" s="1"/>
  <c r="M303" i="1"/>
  <c r="N302" i="1"/>
  <c r="O302" i="1" s="1"/>
  <c r="M302" i="1"/>
  <c r="N301" i="1"/>
  <c r="M301" i="1"/>
  <c r="J299" i="1"/>
  <c r="N298" i="1"/>
  <c r="O298" i="1" s="1"/>
  <c r="M298" i="1"/>
  <c r="N297" i="1"/>
  <c r="O297" i="1" s="1"/>
  <c r="M297" i="1"/>
  <c r="N296" i="1"/>
  <c r="O296" i="1" s="1"/>
  <c r="M296" i="1"/>
  <c r="N295" i="1"/>
  <c r="O295" i="1" s="1"/>
  <c r="M295" i="1"/>
  <c r="N294" i="1"/>
  <c r="O294" i="1" s="1"/>
  <c r="M294" i="1"/>
  <c r="N293" i="1"/>
  <c r="O293" i="1" s="1"/>
  <c r="M293" i="1"/>
  <c r="N292" i="1"/>
  <c r="O292" i="1" s="1"/>
  <c r="M292" i="1"/>
  <c r="N291" i="1"/>
  <c r="O291" i="1" s="1"/>
  <c r="M291" i="1"/>
  <c r="J289" i="1"/>
  <c r="N288" i="1"/>
  <c r="O288" i="1" s="1"/>
  <c r="M288" i="1"/>
  <c r="N287" i="1"/>
  <c r="O287" i="1" s="1"/>
  <c r="M287" i="1"/>
  <c r="N286" i="1"/>
  <c r="O286" i="1" s="1"/>
  <c r="M286" i="1"/>
  <c r="N285" i="1"/>
  <c r="O285" i="1" s="1"/>
  <c r="M285" i="1"/>
  <c r="N284" i="1"/>
  <c r="O284" i="1" s="1"/>
  <c r="M284" i="1"/>
  <c r="N283" i="1"/>
  <c r="O283" i="1" s="1"/>
  <c r="M283" i="1"/>
  <c r="N282" i="1"/>
  <c r="O282" i="1" s="1"/>
  <c r="M282" i="1"/>
  <c r="N281" i="1"/>
  <c r="O281" i="1" s="1"/>
  <c r="M281" i="1"/>
  <c r="N280" i="1"/>
  <c r="O280" i="1" s="1"/>
  <c r="M280" i="1"/>
  <c r="N279" i="1"/>
  <c r="O279" i="1" s="1"/>
  <c r="M279" i="1"/>
  <c r="N278" i="1"/>
  <c r="O278" i="1" s="1"/>
  <c r="M278" i="1"/>
  <c r="N277" i="1"/>
  <c r="O277" i="1" s="1"/>
  <c r="M277" i="1"/>
  <c r="N276" i="1"/>
  <c r="O276" i="1" s="1"/>
  <c r="M276" i="1"/>
  <c r="N275" i="1"/>
  <c r="O275" i="1" s="1"/>
  <c r="M275" i="1"/>
  <c r="N274" i="1"/>
  <c r="O274" i="1" s="1"/>
  <c r="M274" i="1"/>
  <c r="N273" i="1"/>
  <c r="O273" i="1" s="1"/>
  <c r="M273" i="1"/>
  <c r="N272" i="1"/>
  <c r="M272" i="1"/>
  <c r="J267" i="1"/>
  <c r="N266" i="1"/>
  <c r="O266" i="1" s="1"/>
  <c r="M266" i="1"/>
  <c r="N265" i="1"/>
  <c r="O265" i="1" s="1"/>
  <c r="M265" i="1"/>
  <c r="N264" i="1"/>
  <c r="O264" i="1" s="1"/>
  <c r="M264" i="1"/>
  <c r="N263" i="1"/>
  <c r="O263" i="1" s="1"/>
  <c r="M263" i="1"/>
  <c r="N262" i="1"/>
  <c r="O262" i="1" s="1"/>
  <c r="M262" i="1"/>
  <c r="N261" i="1"/>
  <c r="O261" i="1" s="1"/>
  <c r="M261" i="1"/>
  <c r="N260" i="1"/>
  <c r="O260" i="1" s="1"/>
  <c r="M260" i="1"/>
  <c r="N259" i="1"/>
  <c r="O259" i="1" s="1"/>
  <c r="M259" i="1"/>
  <c r="N258" i="1"/>
  <c r="O258" i="1" s="1"/>
  <c r="M258" i="1"/>
  <c r="N257" i="1"/>
  <c r="O257" i="1" s="1"/>
  <c r="M257" i="1"/>
  <c r="N256" i="1"/>
  <c r="O256" i="1" s="1"/>
  <c r="M256" i="1"/>
  <c r="N255" i="1"/>
  <c r="O255" i="1" s="1"/>
  <c r="M255" i="1"/>
  <c r="J253" i="1"/>
  <c r="N252" i="1"/>
  <c r="O252" i="1" s="1"/>
  <c r="M252" i="1"/>
  <c r="N251" i="1"/>
  <c r="O251" i="1" s="1"/>
  <c r="M251" i="1"/>
  <c r="N250" i="1"/>
  <c r="O250" i="1" s="1"/>
  <c r="M250" i="1"/>
  <c r="N249" i="1"/>
  <c r="O249" i="1" s="1"/>
  <c r="M249" i="1"/>
  <c r="N248" i="1"/>
  <c r="O248" i="1" s="1"/>
  <c r="M248" i="1"/>
  <c r="J246" i="1"/>
  <c r="N245" i="1"/>
  <c r="O245" i="1" s="1"/>
  <c r="M245" i="1"/>
  <c r="N244" i="1"/>
  <c r="O244" i="1" s="1"/>
  <c r="M244" i="1"/>
  <c r="N243" i="1"/>
  <c r="O243" i="1" s="1"/>
  <c r="M243" i="1"/>
  <c r="N242" i="1"/>
  <c r="O242" i="1" s="1"/>
  <c r="M242" i="1"/>
  <c r="N241" i="1"/>
  <c r="O241" i="1" s="1"/>
  <c r="M241" i="1"/>
  <c r="N240" i="1"/>
  <c r="O240" i="1" s="1"/>
  <c r="M240" i="1"/>
  <c r="N239" i="1"/>
  <c r="O239" i="1" s="1"/>
  <c r="M239" i="1"/>
  <c r="N238" i="1"/>
  <c r="O238" i="1" s="1"/>
  <c r="M238" i="1"/>
  <c r="N237" i="1"/>
  <c r="O237" i="1" s="1"/>
  <c r="M237" i="1"/>
  <c r="N236" i="1"/>
  <c r="O236" i="1" s="1"/>
  <c r="M236" i="1"/>
  <c r="N235" i="1"/>
  <c r="O235" i="1" s="1"/>
  <c r="M235" i="1"/>
  <c r="N234" i="1"/>
  <c r="O234" i="1" s="1"/>
  <c r="M234" i="1"/>
  <c r="N233" i="1"/>
  <c r="O233" i="1" s="1"/>
  <c r="M233" i="1"/>
  <c r="J229" i="1"/>
  <c r="N228" i="1"/>
  <c r="O228" i="1" s="1"/>
  <c r="M228" i="1"/>
  <c r="N227" i="1"/>
  <c r="O227" i="1" s="1"/>
  <c r="M227" i="1"/>
  <c r="N226" i="1"/>
  <c r="O226" i="1" s="1"/>
  <c r="M226" i="1"/>
  <c r="N225" i="1"/>
  <c r="O225" i="1" s="1"/>
  <c r="M225" i="1"/>
  <c r="N224" i="1"/>
  <c r="O224" i="1" s="1"/>
  <c r="M224" i="1"/>
  <c r="N223" i="1"/>
  <c r="O223" i="1" s="1"/>
  <c r="M223" i="1"/>
  <c r="N222" i="1"/>
  <c r="O222" i="1" s="1"/>
  <c r="M222" i="1"/>
  <c r="N221" i="1"/>
  <c r="O221" i="1" s="1"/>
  <c r="M221" i="1"/>
  <c r="N220" i="1"/>
  <c r="O220" i="1" s="1"/>
  <c r="M220" i="1"/>
  <c r="N219" i="1"/>
  <c r="O219" i="1" s="1"/>
  <c r="M219" i="1"/>
  <c r="N218" i="1"/>
  <c r="O218" i="1" s="1"/>
  <c r="M218" i="1"/>
  <c r="N217" i="1"/>
  <c r="O217" i="1" s="1"/>
  <c r="M217" i="1"/>
  <c r="N216" i="1"/>
  <c r="O216" i="1" s="1"/>
  <c r="M216" i="1"/>
  <c r="N215" i="1"/>
  <c r="O215" i="1" s="1"/>
  <c r="M215" i="1"/>
  <c r="N214" i="1"/>
  <c r="O214" i="1" s="1"/>
  <c r="M214" i="1"/>
  <c r="N213" i="1"/>
  <c r="O213" i="1" s="1"/>
  <c r="M213" i="1"/>
  <c r="N212" i="1"/>
  <c r="M212" i="1"/>
  <c r="J209" i="1"/>
  <c r="N208" i="1"/>
  <c r="O208" i="1" s="1"/>
  <c r="M208" i="1"/>
  <c r="N207" i="1"/>
  <c r="O207" i="1" s="1"/>
  <c r="M207" i="1"/>
  <c r="N206" i="1"/>
  <c r="O206" i="1" s="1"/>
  <c r="M206" i="1"/>
  <c r="N205" i="1"/>
  <c r="O205" i="1" s="1"/>
  <c r="M205" i="1"/>
  <c r="J196" i="1"/>
  <c r="N195" i="1"/>
  <c r="O195" i="1" s="1"/>
  <c r="M195" i="1"/>
  <c r="N194" i="1"/>
  <c r="O194" i="1" s="1"/>
  <c r="M194" i="1"/>
  <c r="N193" i="1"/>
  <c r="O193" i="1" s="1"/>
  <c r="M193" i="1"/>
  <c r="N192" i="1"/>
  <c r="O192" i="1" s="1"/>
  <c r="M192" i="1"/>
  <c r="N191" i="1"/>
  <c r="O191" i="1" s="1"/>
  <c r="M191" i="1"/>
  <c r="N190" i="1"/>
  <c r="O190" i="1" s="1"/>
  <c r="M190" i="1"/>
  <c r="N189" i="1"/>
  <c r="O189" i="1" s="1"/>
  <c r="M189" i="1"/>
  <c r="N188" i="1"/>
  <c r="O188" i="1" s="1"/>
  <c r="M188" i="1"/>
  <c r="N187" i="1"/>
  <c r="O187" i="1" s="1"/>
  <c r="M187" i="1"/>
  <c r="N186" i="1"/>
  <c r="O186" i="1" s="1"/>
  <c r="M186" i="1"/>
  <c r="N185" i="1"/>
  <c r="O185" i="1" s="1"/>
  <c r="M185" i="1"/>
  <c r="N184" i="1"/>
  <c r="O184" i="1" s="1"/>
  <c r="M184" i="1"/>
  <c r="N183" i="1"/>
  <c r="O183" i="1" s="1"/>
  <c r="M183" i="1"/>
  <c r="N182" i="1"/>
  <c r="O182" i="1" s="1"/>
  <c r="M182" i="1"/>
  <c r="N181" i="1"/>
  <c r="O181" i="1" s="1"/>
  <c r="M181" i="1"/>
  <c r="N180" i="1"/>
  <c r="O180" i="1" s="1"/>
  <c r="M180" i="1"/>
  <c r="N179" i="1"/>
  <c r="O179" i="1" s="1"/>
  <c r="M179" i="1"/>
  <c r="N178" i="1"/>
  <c r="O178" i="1" s="1"/>
  <c r="M178" i="1"/>
  <c r="N177" i="1"/>
  <c r="O177" i="1" s="1"/>
  <c r="M177" i="1"/>
  <c r="N176" i="1"/>
  <c r="O176" i="1" s="1"/>
  <c r="M176" i="1"/>
  <c r="N175" i="1"/>
  <c r="O175" i="1" s="1"/>
  <c r="M175" i="1"/>
  <c r="N174" i="1"/>
  <c r="O174" i="1" s="1"/>
  <c r="M174" i="1"/>
  <c r="N173" i="1"/>
  <c r="O173" i="1" s="1"/>
  <c r="M173" i="1"/>
  <c r="N172" i="1"/>
  <c r="O172" i="1" s="1"/>
  <c r="M172" i="1"/>
  <c r="N171" i="1"/>
  <c r="O171" i="1" s="1"/>
  <c r="M171" i="1"/>
  <c r="N170" i="1"/>
  <c r="O170" i="1" s="1"/>
  <c r="M170" i="1"/>
  <c r="N169" i="1"/>
  <c r="O169" i="1" s="1"/>
  <c r="M169" i="1"/>
  <c r="N168" i="1"/>
  <c r="O168" i="1" s="1"/>
  <c r="M168" i="1"/>
  <c r="O167" i="1"/>
  <c r="N167" i="1"/>
  <c r="M167" i="1"/>
  <c r="N166" i="1"/>
  <c r="O166" i="1" s="1"/>
  <c r="M166" i="1"/>
  <c r="N165" i="1"/>
  <c r="O165" i="1" s="1"/>
  <c r="M165" i="1"/>
  <c r="N164" i="1"/>
  <c r="O164" i="1" s="1"/>
  <c r="M164" i="1"/>
  <c r="N163" i="1"/>
  <c r="O163" i="1" s="1"/>
  <c r="M163" i="1"/>
  <c r="J160" i="1"/>
  <c r="N159" i="1"/>
  <c r="M159" i="1"/>
  <c r="O159" i="1" s="1"/>
  <c r="N158" i="1"/>
  <c r="M158" i="1"/>
  <c r="O158" i="1" s="1"/>
  <c r="N157" i="1"/>
  <c r="M157" i="1"/>
  <c r="O157" i="1" s="1"/>
  <c r="N156" i="1"/>
  <c r="M156" i="1"/>
  <c r="O156" i="1" s="1"/>
  <c r="N155" i="1"/>
  <c r="M155" i="1"/>
  <c r="O155" i="1" s="1"/>
  <c r="N154" i="1"/>
  <c r="M154" i="1"/>
  <c r="O154" i="1" s="1"/>
  <c r="N153" i="1"/>
  <c r="M153" i="1"/>
  <c r="O153" i="1" s="1"/>
  <c r="N152" i="1"/>
  <c r="M152" i="1"/>
  <c r="O152" i="1" s="1"/>
  <c r="J148" i="1"/>
  <c r="N147" i="1"/>
  <c r="M147" i="1"/>
  <c r="O147" i="1" s="1"/>
  <c r="N146" i="1"/>
  <c r="M146" i="1"/>
  <c r="O146" i="1" s="1"/>
  <c r="N145" i="1"/>
  <c r="M145" i="1"/>
  <c r="O145" i="1" s="1"/>
  <c r="N144" i="1"/>
  <c r="M144" i="1"/>
  <c r="O144" i="1" s="1"/>
  <c r="N143" i="1"/>
  <c r="M143" i="1"/>
  <c r="O143" i="1" s="1"/>
  <c r="N142" i="1"/>
  <c r="M142" i="1"/>
  <c r="O142" i="1" s="1"/>
  <c r="N141" i="1"/>
  <c r="M141" i="1"/>
  <c r="O141" i="1" s="1"/>
  <c r="N140" i="1"/>
  <c r="M140" i="1"/>
  <c r="O140" i="1" s="1"/>
  <c r="N139" i="1"/>
  <c r="M139" i="1"/>
  <c r="O139" i="1" s="1"/>
  <c r="N138" i="1"/>
  <c r="M138" i="1"/>
  <c r="O138" i="1" s="1"/>
  <c r="N137" i="1"/>
  <c r="M137" i="1"/>
  <c r="O137" i="1" s="1"/>
  <c r="J122" i="1"/>
  <c r="N121" i="1"/>
  <c r="M121" i="1"/>
  <c r="O121" i="1" s="1"/>
  <c r="N120" i="1"/>
  <c r="M120" i="1"/>
  <c r="O120" i="1" s="1"/>
  <c r="N119" i="1"/>
  <c r="M119" i="1"/>
  <c r="O119" i="1" s="1"/>
  <c r="N118" i="1"/>
  <c r="M118" i="1"/>
  <c r="O118" i="1" s="1"/>
  <c r="N117" i="1"/>
  <c r="M117" i="1"/>
  <c r="O117" i="1" s="1"/>
  <c r="N116" i="1"/>
  <c r="M116" i="1"/>
  <c r="O116" i="1" s="1"/>
  <c r="N115" i="1"/>
  <c r="M115" i="1"/>
  <c r="O115" i="1" s="1"/>
  <c r="N114" i="1"/>
  <c r="M114" i="1"/>
  <c r="O114" i="1" s="1"/>
  <c r="N113" i="1"/>
  <c r="M113" i="1"/>
  <c r="O113" i="1" s="1"/>
  <c r="N112" i="1"/>
  <c r="M112" i="1"/>
  <c r="O112" i="1" s="1"/>
  <c r="J90" i="1"/>
  <c r="N77" i="1"/>
  <c r="M77" i="1"/>
  <c r="O77" i="1" s="1"/>
  <c r="N73" i="1"/>
  <c r="M73" i="1"/>
  <c r="O73" i="1" s="1"/>
  <c r="O90" i="1" s="1"/>
  <c r="J70" i="1"/>
  <c r="N69" i="1"/>
  <c r="M69" i="1"/>
  <c r="O69" i="1" s="1"/>
  <c r="N68" i="1"/>
  <c r="M68" i="1"/>
  <c r="O68" i="1" s="1"/>
  <c r="N67" i="1"/>
  <c r="M67" i="1"/>
  <c r="O67" i="1" s="1"/>
  <c r="N66" i="1"/>
  <c r="M66" i="1"/>
  <c r="O66" i="1" s="1"/>
  <c r="N65" i="1"/>
  <c r="M65" i="1"/>
  <c r="O65" i="1" s="1"/>
  <c r="N64" i="1"/>
  <c r="M64" i="1"/>
  <c r="O64" i="1" s="1"/>
  <c r="J58" i="1"/>
  <c r="N57" i="1"/>
  <c r="M57" i="1"/>
  <c r="O57" i="1" s="1"/>
  <c r="N56" i="1"/>
  <c r="M56" i="1"/>
  <c r="O56" i="1" s="1"/>
  <c r="N55" i="1"/>
  <c r="M55" i="1"/>
  <c r="O55" i="1" s="1"/>
  <c r="N54" i="1"/>
  <c r="M54" i="1"/>
  <c r="O54" i="1" s="1"/>
  <c r="N53" i="1"/>
  <c r="M53" i="1"/>
  <c r="O53" i="1" s="1"/>
  <c r="N52" i="1"/>
  <c r="M52" i="1"/>
  <c r="O52" i="1" s="1"/>
  <c r="N51" i="1"/>
  <c r="M51" i="1"/>
  <c r="O51" i="1" s="1"/>
  <c r="N50" i="1"/>
  <c r="M50" i="1"/>
  <c r="O50" i="1" s="1"/>
  <c r="N49" i="1"/>
  <c r="M49" i="1"/>
  <c r="O49" i="1" s="1"/>
  <c r="J44" i="1"/>
  <c r="N43" i="1"/>
  <c r="M43" i="1"/>
  <c r="O43" i="1" s="1"/>
  <c r="N42" i="1"/>
  <c r="M42" i="1"/>
  <c r="O42" i="1" s="1"/>
  <c r="N41" i="1"/>
  <c r="M41" i="1"/>
  <c r="O41" i="1" s="1"/>
  <c r="N40" i="1"/>
  <c r="M40" i="1"/>
  <c r="O40" i="1" s="1"/>
  <c r="N39" i="1"/>
  <c r="M39" i="1"/>
  <c r="O39" i="1" s="1"/>
  <c r="N38" i="1"/>
  <c r="M38" i="1"/>
  <c r="O38" i="1" s="1"/>
  <c r="N37" i="1"/>
  <c r="M37" i="1"/>
  <c r="O37" i="1" s="1"/>
  <c r="N36" i="1"/>
  <c r="M36" i="1"/>
  <c r="O36" i="1" s="1"/>
  <c r="N35" i="1"/>
  <c r="M35" i="1"/>
  <c r="O35" i="1" s="1"/>
  <c r="N34" i="1"/>
  <c r="M34" i="1"/>
  <c r="O34" i="1" s="1"/>
  <c r="N33" i="1"/>
  <c r="M33" i="1"/>
  <c r="O33" i="1" s="1"/>
  <c r="N32" i="1"/>
  <c r="M32" i="1"/>
  <c r="O32" i="1" s="1"/>
  <c r="J25" i="1"/>
  <c r="N24" i="1"/>
  <c r="M24" i="1"/>
  <c r="O24" i="1" s="1"/>
  <c r="N23" i="1"/>
  <c r="M23" i="1"/>
  <c r="O23" i="1" s="1"/>
  <c r="N22" i="1"/>
  <c r="M22" i="1"/>
  <c r="O22" i="1" s="1"/>
  <c r="N21" i="1"/>
  <c r="M21" i="1"/>
  <c r="O21" i="1" s="1"/>
  <c r="N20" i="1"/>
  <c r="M20" i="1"/>
  <c r="O20" i="1" s="1"/>
  <c r="N19" i="1"/>
  <c r="M19" i="1"/>
  <c r="O19" i="1" s="1"/>
  <c r="N18" i="1"/>
  <c r="M18" i="1"/>
  <c r="O18" i="1" s="1"/>
  <c r="N17" i="1"/>
  <c r="M17" i="1"/>
  <c r="O17" i="1" s="1"/>
  <c r="N16" i="1"/>
  <c r="M16" i="1"/>
  <c r="O16" i="1" s="1"/>
  <c r="N15" i="1"/>
  <c r="M15" i="1"/>
  <c r="O15" i="1" s="1"/>
  <c r="N14" i="1"/>
  <c r="M14" i="1"/>
  <c r="O14" i="1" s="1"/>
  <c r="N13" i="1"/>
  <c r="M13" i="1"/>
  <c r="O13" i="1" s="1"/>
  <c r="N160" i="1" l="1"/>
  <c r="N70" i="1"/>
  <c r="N229" i="1"/>
  <c r="O347" i="1"/>
  <c r="J401" i="1"/>
  <c r="N44" i="1"/>
  <c r="O209" i="1"/>
  <c r="O212" i="1"/>
  <c r="N253" i="1"/>
  <c r="J325" i="1"/>
  <c r="J359" i="1"/>
  <c r="O148" i="1"/>
  <c r="N25" i="1"/>
  <c r="N90" i="1"/>
  <c r="N289" i="1"/>
  <c r="N340" i="1"/>
  <c r="N400" i="1"/>
  <c r="N122" i="1"/>
  <c r="N58" i="1"/>
  <c r="O70" i="1"/>
  <c r="N148" i="1"/>
  <c r="J268" i="1"/>
  <c r="O267" i="1"/>
  <c r="O272" i="1"/>
  <c r="N324" i="1"/>
  <c r="N347" i="1"/>
  <c r="O246" i="1"/>
  <c r="O44" i="1"/>
  <c r="O122" i="1"/>
  <c r="O196" i="1"/>
  <c r="O253" i="1"/>
  <c r="O299" i="1"/>
  <c r="O411" i="1"/>
  <c r="O25" i="1"/>
  <c r="O58" i="1"/>
  <c r="O160" i="1"/>
  <c r="O229" i="1"/>
  <c r="O358" i="1"/>
  <c r="O418" i="1"/>
  <c r="N209" i="1"/>
  <c r="N246" i="1"/>
  <c r="N358" i="1"/>
  <c r="O289" i="1"/>
  <c r="N196" i="1"/>
  <c r="N267" i="1"/>
  <c r="N299" i="1"/>
  <c r="O301" i="1"/>
  <c r="O324" i="1" s="1"/>
  <c r="O332" i="1"/>
  <c r="O340" i="1" s="1"/>
  <c r="O359" i="1" s="1"/>
  <c r="N392" i="1"/>
  <c r="N401" i="1" s="1"/>
  <c r="O394" i="1"/>
  <c r="O400" i="1" s="1"/>
  <c r="O392" i="1"/>
  <c r="N359" i="1" l="1"/>
  <c r="N325" i="1"/>
  <c r="O268" i="1"/>
  <c r="N268" i="1"/>
  <c r="O325" i="1"/>
  <c r="O401" i="1"/>
  <c r="O4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nvstc50nvs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inv.Nr.111010624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(inv.Nr.111010625)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Nr.2877 (inv. Nr.165009878)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Nr.2208076 (inv.Nr.1650073)     Nr.2208973 (inv.Nr.1650074)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0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(inv.Nr.111011105)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1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 xml:space="preserve"> (inv.Nr.61603272)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2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 xml:space="preserve">Nr.D1865 (inv.Nr.61603270)    Nr.D1866 (inv.Nr.61603271) 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1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1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86"/>
          </rPr>
          <t>Kompiuterinė įranga ir reikmenys</t>
        </r>
      </text>
    </comment>
    <comment ref="H1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Kompiuterinė įranga ir reikmenys</t>
        </r>
      </text>
    </comment>
    <comment ref="H19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1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2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23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4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186"/>
          </rPr>
          <t>Remontas</t>
        </r>
      </text>
    </comment>
    <comment ref="E2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186"/>
          </rPr>
          <t>inv.13500897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9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>165009887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0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616033040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1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inv.111011102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2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3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34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5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6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7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8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39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186"/>
          </rPr>
          <t>Kompiuterinė įranga ir reikmenys</t>
        </r>
      </text>
    </comment>
    <comment ref="H40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41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E47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186"/>
          </rPr>
          <t>inv. 111011496</t>
        </r>
      </text>
    </comment>
    <comment ref="E48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186"/>
          </rPr>
          <t>inv. 111011497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49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50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51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52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53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54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55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56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186"/>
          </rPr>
          <t>Kompiuterinė įranga ir reikmenys</t>
        </r>
      </text>
    </comment>
    <comment ref="E61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186"/>
          </rPr>
          <t>inv.5642,                            in. Nr.165009569,          inv. NR.5596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2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186"/>
          </rPr>
          <t>inv. 7696 (gam. 3164)                       inv. 6785 (gam. 2505)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3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186"/>
          </rPr>
          <t>Nr.6869  inv.6287  
Nr.80      inv.1110026981    Nr.2591  inv.165009561</t>
        </r>
        <r>
          <rPr>
            <sz val="9"/>
            <color indexed="81"/>
            <rFont val="Tahoma"/>
            <family val="2"/>
            <charset val="186"/>
          </rPr>
          <t xml:space="preserve">
  </t>
        </r>
      </text>
    </comment>
    <comment ref="H64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65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66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67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68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E74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186"/>
          </rPr>
          <t>inv.5642,                            in. Nr.165009569,          inv. NR.5596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5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186"/>
          </rPr>
          <t>inv. 7696 (gam. 3164)                       inv. 6785 (gam. 2505)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6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186"/>
          </rPr>
          <t>Nr.6869  inv.6287  
Nr.80      inv.1110026981    Nr.2591  inv.165009561</t>
        </r>
        <r>
          <rPr>
            <sz val="9"/>
            <color indexed="81"/>
            <rFont val="Tahoma"/>
            <family val="2"/>
            <charset val="186"/>
          </rPr>
          <t xml:space="preserve">
  </t>
        </r>
      </text>
    </comment>
    <comment ref="E78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186"/>
          </rPr>
          <t>Nr.2208076       Nr.2208073    inv.1650074   inv.1650073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9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186"/>
          </rPr>
          <t>inv.111011105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0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186"/>
          </rPr>
          <t xml:space="preserve">inv.61603270  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1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186"/>
          </rPr>
          <t>inv.61603271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2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186"/>
          </rPr>
          <t>Nr.2877  (165009878)      Nr.5639 (111010538)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3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186"/>
          </rPr>
          <t>inv.61603272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4" authorId="0" shapeId="0" xr:uid="{00000000-0006-0000-0000-00003D000000}">
      <text>
        <r>
          <rPr>
            <b/>
            <sz val="9"/>
            <color indexed="81"/>
            <rFont val="Tahoma"/>
            <family val="2"/>
            <charset val="186"/>
          </rPr>
          <t>inv.Nr.111010624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6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186"/>
          </rPr>
          <t>inv.111010224M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8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186"/>
          </rPr>
          <t>inv. 111011496</t>
        </r>
      </text>
    </comment>
    <comment ref="E89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186"/>
          </rPr>
          <t>inv. 111011497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2" authorId="0" shapeId="0" xr:uid="{00000000-0006-0000-0000-000041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3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4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5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6" authorId="0" shapeId="0" xr:uid="{00000000-0006-0000-0000-000045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7" authorId="0" shapeId="0" xr:uid="{00000000-0006-0000-0000-000046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8" authorId="0" shapeId="0" xr:uid="{00000000-0006-0000-0000-000047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19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37" authorId="0" shapeId="0" xr:uid="{00000000-0006-0000-0000-000049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38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39" authorId="0" shapeId="0" xr:uid="{00000000-0006-0000-0000-00004B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40" authorId="0" shapeId="0" xr:uid="{00000000-0006-0000-0000-00004C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41" authorId="0" shapeId="0" xr:uid="{00000000-0006-0000-0000-00004D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42" authorId="0" shapeId="0" xr:uid="{00000000-0006-0000-0000-00004E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43" authorId="0" shapeId="0" xr:uid="{00000000-0006-0000-0000-00004F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44" authorId="0" shapeId="0" xr:uid="{00000000-0006-0000-0000-000050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45" authorId="0" shapeId="0" xr:uid="{00000000-0006-0000-0000-000051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2" authorId="0" shapeId="0" xr:uid="{00000000-0006-0000-0000-000052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3" authorId="0" shapeId="0" xr:uid="{00000000-0006-0000-0000-000053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4" authorId="0" shapeId="0" xr:uid="{00000000-0006-0000-0000-000054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5" authorId="0" shapeId="0" xr:uid="{00000000-0006-0000-0000-000055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6" authorId="0" shapeId="0" xr:uid="{00000000-0006-0000-0000-000056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7" authorId="0" shapeId="0" xr:uid="{00000000-0006-0000-0000-000057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8" authorId="0" shapeId="0" xr:uid="{00000000-0006-0000-0000-000058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63" authorId="0" shapeId="0" xr:uid="{00000000-0006-0000-0000-000059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164" authorId="0" shapeId="0" xr:uid="{00000000-0006-0000-0000-00005A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165" authorId="0" shapeId="0" xr:uid="{00000000-0006-0000-0000-00005B000000}">
      <text>
        <r>
          <rPr>
            <b/>
            <sz val="9"/>
            <color indexed="81"/>
            <rFont val="Tahoma"/>
            <family val="2"/>
            <charset val="186"/>
          </rPr>
          <t xml:space="preserve">Santechnika </t>
        </r>
      </text>
    </comment>
    <comment ref="H171" authorId="0" shapeId="0" xr:uid="{00000000-0006-0000-0000-00005C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2" authorId="0" shapeId="0" xr:uid="{00000000-0006-0000-0000-00005D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3" authorId="0" shapeId="0" xr:uid="{00000000-0006-0000-0000-00005E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0" authorId="0" shapeId="0" xr:uid="{00000000-0006-0000-0000-00005F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1" authorId="0" shapeId="0" xr:uid="{00000000-0006-0000-0000-000060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2" authorId="0" shapeId="0" xr:uid="{00000000-0006-0000-0000-000061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3" authorId="0" shapeId="0" xr:uid="{00000000-0006-0000-0000-000062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6" authorId="0" shapeId="0" xr:uid="{00000000-0006-0000-0000-000063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90" authorId="0" shapeId="0" xr:uid="{00000000-0006-0000-0000-000064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99" authorId="0" shapeId="0" xr:uid="{00000000-0006-0000-0000-000065000000}">
      <text>
        <r>
          <rPr>
            <b/>
            <sz val="9"/>
            <color indexed="81"/>
            <rFont val="Tahoma"/>
            <family val="2"/>
            <charset val="186"/>
          </rPr>
          <t>Giedrė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2" authorId="0" shapeId="0" xr:uid="{00000000-0006-0000-0000-000066000000}">
      <text>
        <r>
          <rPr>
            <b/>
            <sz val="9"/>
            <color indexed="81"/>
            <rFont val="Tahoma"/>
            <family val="2"/>
            <charset val="186"/>
          </rPr>
          <t>Irena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3" authorId="0" shapeId="0" xr:uid="{00000000-0006-0000-0000-000067000000}">
      <text>
        <r>
          <rPr>
            <b/>
            <sz val="9"/>
            <color indexed="81"/>
            <rFont val="Tahoma"/>
            <family val="2"/>
            <charset val="186"/>
          </rPr>
          <t>Irena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5" authorId="0" shapeId="0" xr:uid="{00000000-0006-0000-0000-000068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6" authorId="0" shapeId="0" xr:uid="{00000000-0006-0000-0000-000069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7" authorId="0" shapeId="0" xr:uid="{00000000-0006-0000-0000-00006A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12" authorId="0" shapeId="0" xr:uid="{00000000-0006-0000-0000-00006B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40" authorId="0" shapeId="0" xr:uid="{00000000-0006-0000-0000-00006C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41" authorId="0" shapeId="0" xr:uid="{00000000-0006-0000-0000-00006D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44" authorId="0" shapeId="0" xr:uid="{00000000-0006-0000-0000-00006E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60" authorId="0" shapeId="0" xr:uid="{00000000-0006-0000-0000-00006F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61" authorId="0" shapeId="0" xr:uid="{00000000-0006-0000-0000-000070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64" authorId="0" shapeId="0" xr:uid="{00000000-0006-0000-0000-000071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65" authorId="0" shapeId="0" xr:uid="{00000000-0006-0000-0000-000072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82" authorId="0" shapeId="0" xr:uid="{00000000-0006-0000-0000-000073000000}">
      <text>
        <r>
          <rPr>
            <b/>
            <sz val="9"/>
            <color indexed="81"/>
            <rFont val="Tahoma"/>
            <family val="2"/>
            <charset val="186"/>
          </rPr>
          <t>Elektrotechniniai elementai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34" authorId="0" shapeId="0" xr:uid="{00000000-0006-0000-0000-000074000000}">
      <text>
        <r>
          <rPr>
            <b/>
            <sz val="9"/>
            <color indexed="81"/>
            <rFont val="Tahoma"/>
            <family val="2"/>
            <charset val="186"/>
          </rPr>
          <t>filtrai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87" authorId="0" shapeId="0" xr:uid="{00000000-0006-0000-0000-000075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88" authorId="0" shapeId="0" xr:uid="{00000000-0006-0000-0000-000076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90" authorId="0" shapeId="0" xr:uid="{00000000-0006-0000-0000-000077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94" authorId="0" shapeId="0" xr:uid="{00000000-0006-0000-0000-000078000000}">
      <text>
        <r>
          <rPr>
            <b/>
            <sz val="9"/>
            <color indexed="81"/>
            <rFont val="Tahoma"/>
            <family val="2"/>
            <charset val="186"/>
          </rPr>
          <t>Mikroskopų dalys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08" authorId="0" shapeId="0" xr:uid="{00000000-0006-0000-0000-000079000000}">
      <text>
        <r>
          <rPr>
            <b/>
            <sz val="9"/>
            <color indexed="81"/>
            <rFont val="Tahoma"/>
            <family val="2"/>
            <charset val="186"/>
          </rPr>
          <t>inv.Nr.111002845M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09" authorId="0" shapeId="0" xr:uid="{00000000-0006-0000-0000-00007A000000}">
      <text>
        <r>
          <rPr>
            <b/>
            <sz val="9"/>
            <color indexed="81"/>
            <rFont val="Tahoma"/>
            <family val="2"/>
            <charset val="186"/>
          </rPr>
          <t>inv.111003550M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10" authorId="0" shapeId="0" xr:uid="{00000000-0006-0000-0000-00007B000000}">
      <text>
        <r>
          <rPr>
            <b/>
            <sz val="9"/>
            <color indexed="81"/>
            <rFont val="Tahoma"/>
            <family val="2"/>
            <charset val="186"/>
          </rPr>
          <t>inv.6160263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<sst xmlns="http://schemas.openxmlformats.org/spreadsheetml/2006/main" count="1693" uniqueCount="944">
  <si>
    <t xml:space="preserve">Laboratorinės įrangos remonto, techninės priežiūros ir techninės būklės tikrinimo specifikacija 2019-2022 m. </t>
  </si>
  <si>
    <t>Pirkimo dalies Nr.</t>
  </si>
  <si>
    <t>Adresas</t>
  </si>
  <si>
    <t>Skyrius / poskyris</t>
  </si>
  <si>
    <t>Įrangos tipas</t>
  </si>
  <si>
    <t>Serijos numeris (gamybos metai)</t>
  </si>
  <si>
    <t>Pavadinimas</t>
  </si>
  <si>
    <t>Katalogo numeris</t>
  </si>
  <si>
    <t>BVPŽ kodas</t>
  </si>
  <si>
    <t>Matavimo vienetas</t>
  </si>
  <si>
    <t>Kiekis            iš viso</t>
  </si>
  <si>
    <t>Vieneto kaina (Eur) be PVM</t>
  </si>
  <si>
    <t>PVM tarifas %</t>
  </si>
  <si>
    <t>Vieneto kaina (Eur) su PVM</t>
  </si>
  <si>
    <t>Kaina viso (Eur) be PVM</t>
  </si>
  <si>
    <t>Kaina viso (Eur) su PVM</t>
  </si>
  <si>
    <t>Autoklavų remonto ir techninės priežiūros specifikacija</t>
  </si>
  <si>
    <t>1.</t>
  </si>
  <si>
    <r>
      <t>Autoklavų Systec</t>
    </r>
    <r>
      <rPr>
        <b/>
        <sz val="10"/>
        <rFont val="Arial"/>
        <family val="2"/>
        <charset val="186"/>
      </rPr>
      <t>®</t>
    </r>
    <r>
      <rPr>
        <b/>
        <sz val="10"/>
        <rFont val="Times New Roman"/>
        <family val="1"/>
        <charset val="186"/>
      </rPr>
      <t xml:space="preserve"> (Systec GmbH, Vokietija) atsarginės dalys ir eksploatacinės medžiagos</t>
    </r>
  </si>
  <si>
    <t>Kaunas    Aušros g. 44</t>
  </si>
  <si>
    <t xml:space="preserve">Kauno sk.           Mikrobiol. tyr. posk. </t>
  </si>
  <si>
    <t>Systec VB-120</t>
  </si>
  <si>
    <t>Nr.5641                                (2016 m.)</t>
  </si>
  <si>
    <t>Klaipėda   Bijūnų g. 6</t>
  </si>
  <si>
    <t>Klaipėda Mikrobiol. tyr.</t>
  </si>
  <si>
    <t>Nr.5642                                       (2016 m.)</t>
  </si>
  <si>
    <t>Žolyno g. 36, Vilnius</t>
  </si>
  <si>
    <t>Vilnius (Nukenksminimas)</t>
  </si>
  <si>
    <t>Nr.2877          (2010 m.)     Nr.5639          (2015 m.)</t>
  </si>
  <si>
    <t>Vilnius            (Terpių gamybos posk.)</t>
  </si>
  <si>
    <t xml:space="preserve">1-BXWF Systec 5075 EL   (160 ltr.) </t>
  </si>
  <si>
    <t>Nr.2208076 (2002 m.)     Nr.2208973 (2002 m.)</t>
  </si>
  <si>
    <t xml:space="preserve">Systec DX-150        </t>
  </si>
  <si>
    <t>Nr.D3543                         (2017 m.)</t>
  </si>
  <si>
    <t>Vilnius                  (III BSL)</t>
  </si>
  <si>
    <t xml:space="preserve">Systec DX-23   </t>
  </si>
  <si>
    <t>Nr.C1543                         (2011 m.)</t>
  </si>
  <si>
    <t xml:space="preserve">Systec DX-150 2D        </t>
  </si>
  <si>
    <t xml:space="preserve">Nr.D1865    (2011 m.)    Nr.D1866     (2011 m.)  </t>
  </si>
  <si>
    <t>1.1</t>
  </si>
  <si>
    <r>
      <t xml:space="preserve">Systec VB-120 </t>
    </r>
    <r>
      <rPr>
        <sz val="9"/>
        <rFont val="Times New Roman"/>
        <family val="1"/>
        <charset val="186"/>
      </rPr>
      <t xml:space="preserve">(120 </t>
    </r>
    <r>
      <rPr>
        <i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 xml:space="preserve">)  </t>
    </r>
    <r>
      <rPr>
        <b/>
        <sz val="9"/>
        <rFont val="Times New Roman"/>
        <family val="1"/>
        <charset val="186"/>
      </rPr>
      <t xml:space="preserve">        Systec 5075 EL  </t>
    </r>
    <r>
      <rPr>
        <sz val="9"/>
        <rFont val="Times New Roman"/>
        <family val="1"/>
        <charset val="186"/>
      </rPr>
      <t xml:space="preserve">(160 </t>
    </r>
    <r>
      <rPr>
        <i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>)</t>
    </r>
    <r>
      <rPr>
        <b/>
        <sz val="9"/>
        <rFont val="Times New Roman"/>
        <family val="1"/>
        <charset val="186"/>
      </rPr>
      <t xml:space="preserve">    Systec DX-150 2D </t>
    </r>
    <r>
      <rPr>
        <sz val="9"/>
        <rFont val="Times New Roman"/>
        <family val="1"/>
        <charset val="186"/>
      </rPr>
      <t xml:space="preserve">(150 </t>
    </r>
    <r>
      <rPr>
        <i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 xml:space="preserve">) </t>
    </r>
    <r>
      <rPr>
        <b/>
        <sz val="9"/>
        <rFont val="Times New Roman"/>
        <family val="1"/>
        <charset val="186"/>
      </rPr>
      <t>Systec DX-23</t>
    </r>
    <r>
      <rPr>
        <sz val="9"/>
        <rFont val="Times New Roman"/>
        <family val="1"/>
        <charset val="186"/>
      </rPr>
      <t xml:space="preserve"> (23 </t>
    </r>
    <r>
      <rPr>
        <i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>)</t>
    </r>
  </si>
  <si>
    <r>
      <t xml:space="preserve">Durų tarpinė Systec V-150
</t>
    </r>
    <r>
      <rPr>
        <sz val="9"/>
        <rFont val="Times New Roman"/>
        <family val="1"/>
        <charset val="186"/>
      </rPr>
      <t>Door gasket 5050/5075/MP70-110/Systec V 100-250</t>
    </r>
  </si>
  <si>
    <t>42000000-6</t>
  </si>
  <si>
    <t>vnt.</t>
  </si>
  <si>
    <t>1.2</t>
  </si>
  <si>
    <r>
      <t xml:space="preserve">Kaitinimo elementai
</t>
    </r>
    <r>
      <rPr>
        <sz val="9"/>
        <rFont val="Times New Roman"/>
        <family val="1"/>
        <charset val="186"/>
      </rPr>
      <t>Heating element Systec V-Series 9000 W incl. V 1043</t>
    </r>
  </si>
  <si>
    <t>1.3</t>
  </si>
  <si>
    <r>
      <t xml:space="preserve">Temperatūros jutiklis (sensorius) </t>
    </r>
    <r>
      <rPr>
        <sz val="9"/>
        <rFont val="Times New Roman"/>
        <family val="1"/>
        <charset val="186"/>
      </rPr>
      <t>Temp. Sensor PT 100A flexible standard</t>
    </r>
  </si>
  <si>
    <t>31670000-3</t>
  </si>
  <si>
    <t>1.4</t>
  </si>
  <si>
    <r>
      <t xml:space="preserve">Dangčio uždarymo/atidarymo mechanizmas
</t>
    </r>
    <r>
      <rPr>
        <sz val="9"/>
        <rFont val="Times New Roman"/>
        <family val="1"/>
        <charset val="186"/>
      </rPr>
      <t>Scissors mechanism diam.500</t>
    </r>
  </si>
  <si>
    <t>1.5</t>
  </si>
  <si>
    <r>
      <t xml:space="preserve">Duomenų spausdintuvas                        </t>
    </r>
    <r>
      <rPr>
        <sz val="9"/>
        <rFont val="Times New Roman"/>
        <family val="1"/>
        <charset val="186"/>
      </rPr>
      <t xml:space="preserve"> Printer Systec V-D-MP-Series</t>
    </r>
  </si>
  <si>
    <t>30200000-1</t>
  </si>
  <si>
    <t>1.6</t>
  </si>
  <si>
    <r>
      <t xml:space="preserve">Spausdintuvo dažanti juostelė      </t>
    </r>
    <r>
      <rPr>
        <sz val="9"/>
        <rFont val="Times New Roman"/>
        <family val="1"/>
        <charset val="186"/>
      </rPr>
      <t>Epson ERC 09B - 1 - black - print ribbon - for M 160, 180, 190, 195</t>
    </r>
  </si>
  <si>
    <t>1.7</t>
  </si>
  <si>
    <r>
      <t xml:space="preserve">Elektroninė plokštė 
</t>
    </r>
    <r>
      <rPr>
        <sz val="9"/>
        <rFont val="Times New Roman"/>
        <family val="1"/>
        <charset val="186"/>
      </rPr>
      <t>Digital board DS1002</t>
    </r>
  </si>
  <si>
    <t>1.8</t>
  </si>
  <si>
    <r>
      <t xml:space="preserve">Analoginė plokštė 
</t>
    </r>
    <r>
      <rPr>
        <sz val="9"/>
        <rFont val="Times New Roman"/>
        <family val="1"/>
        <charset val="186"/>
      </rPr>
      <t>Analog board AS1002</t>
    </r>
  </si>
  <si>
    <t>1.9</t>
  </si>
  <si>
    <r>
      <t xml:space="preserve">Autoklavo ekranas
</t>
    </r>
    <r>
      <rPr>
        <sz val="9"/>
        <rFont val="Times New Roman"/>
        <family val="1"/>
        <charset val="186"/>
      </rPr>
      <t>Panel Systec VE-Series</t>
    </r>
  </si>
  <si>
    <t>1.10</t>
  </si>
  <si>
    <r>
      <t xml:space="preserve">Apsauginis slėgio vožtuvas
</t>
    </r>
    <r>
      <rPr>
        <sz val="9"/>
        <rFont val="Times New Roman"/>
        <family val="1"/>
        <charset val="186"/>
      </rPr>
      <t>Safety Valve D/G 4,0 bar 3/8" PED</t>
    </r>
  </si>
  <si>
    <t>1.11</t>
  </si>
  <si>
    <r>
      <t xml:space="preserve">Maitinimo blokas
</t>
    </r>
    <r>
      <rPr>
        <sz val="9"/>
        <rFont val="Times New Roman"/>
        <family val="1"/>
        <charset val="186"/>
      </rPr>
      <t>Power Supply PU40-23S</t>
    </r>
  </si>
  <si>
    <t>1.12</t>
  </si>
  <si>
    <t>Techninės priežiūros ir remonto paslaugos</t>
  </si>
  <si>
    <t>50410000-2</t>
  </si>
  <si>
    <t>val. įkainis</t>
  </si>
  <si>
    <t>Iš viso:</t>
  </si>
  <si>
    <t>2.</t>
  </si>
  <si>
    <t>Agarklavų MediaClave® remonto, techninės priežiūros ir atsarginės dalys specifikacija</t>
  </si>
  <si>
    <r>
      <t xml:space="preserve">MediaClave </t>
    </r>
    <r>
      <rPr>
        <sz val="9"/>
        <rFont val="Times New Roman"/>
        <family val="1"/>
        <charset val="186"/>
      </rPr>
      <t>(9 ltr.) (INTEGRA Bioscienses AG, Šveicarija)</t>
    </r>
  </si>
  <si>
    <t>Nr.13508906    (2008 m.)</t>
  </si>
  <si>
    <r>
      <t xml:space="preserve">MediaClave (9 ltr.) </t>
    </r>
    <r>
      <rPr>
        <sz val="9"/>
        <rFont val="Times New Roman"/>
        <family val="1"/>
        <charset val="186"/>
      </rPr>
      <t>(INTEGRA Bioscienses AG, Šveicarija)</t>
    </r>
  </si>
  <si>
    <t>Nr.13510085     (2010 m.)</t>
  </si>
  <si>
    <r>
      <t>MediaClave 10</t>
    </r>
    <r>
      <rPr>
        <sz val="9"/>
        <rFont val="Times New Roman"/>
        <family val="1"/>
        <charset val="186"/>
      </rPr>
      <t xml:space="preserve">         (INTEGRA Bioscienses AG, Šveicarija)</t>
    </r>
  </si>
  <si>
    <t>Nr.11080277   (2011 m.)</t>
  </si>
  <si>
    <r>
      <t xml:space="preserve">MediaClave 10         </t>
    </r>
    <r>
      <rPr>
        <sz val="9"/>
        <rFont val="Times New Roman"/>
        <family val="1"/>
        <charset val="186"/>
      </rPr>
      <t>(INTEGRA Bioscienses AG, Šveicarija)</t>
    </r>
  </si>
  <si>
    <t>Nr.16100855     (2016 m.)</t>
  </si>
  <si>
    <t>2.1</t>
  </si>
  <si>
    <t>Mediaclave 9        Mediaclave 10</t>
  </si>
  <si>
    <r>
      <t xml:space="preserve">Sterilus filtras 0,45 </t>
    </r>
    <r>
      <rPr>
        <b/>
        <sz val="9"/>
        <rFont val="Calibri"/>
        <family val="2"/>
        <charset val="186"/>
      </rPr>
      <t>µm</t>
    </r>
    <r>
      <rPr>
        <b/>
        <sz val="9"/>
        <rFont val="Times New Roman"/>
        <family val="1"/>
        <charset val="186"/>
      </rPr>
      <t xml:space="preserve"> </t>
    </r>
  </si>
  <si>
    <t>42955000-5</t>
  </si>
  <si>
    <t>2.2</t>
  </si>
  <si>
    <t>Apsauginis vožtuvas</t>
  </si>
  <si>
    <t>135510</t>
  </si>
  <si>
    <t>2.3</t>
  </si>
  <si>
    <t xml:space="preserve">Baterija ir XTAL laikmatis </t>
  </si>
  <si>
    <t>135945</t>
  </si>
  <si>
    <t>2.4</t>
  </si>
  <si>
    <t xml:space="preserve">Temperatūros jutiklis PT100 lankstus </t>
  </si>
  <si>
    <t>135486</t>
  </si>
  <si>
    <t>2.5</t>
  </si>
  <si>
    <r>
      <t>PTFE membranų rinkinys</t>
    </r>
    <r>
      <rPr>
        <sz val="9"/>
        <rFont val="Times New Roman"/>
        <family val="1"/>
        <charset val="186"/>
      </rPr>
      <t xml:space="preserve"> (10 vnt./pak., )  </t>
    </r>
  </si>
  <si>
    <t>136047</t>
  </si>
  <si>
    <t>2.6</t>
  </si>
  <si>
    <t>Dvigubas temperatūros jutiklis PT1000 lankstus</t>
  </si>
  <si>
    <t>136065</t>
  </si>
  <si>
    <t>2.7</t>
  </si>
  <si>
    <t xml:space="preserve">Silikoninė dangčio tarpinė </t>
  </si>
  <si>
    <t>135860</t>
  </si>
  <si>
    <t>2.8</t>
  </si>
  <si>
    <t xml:space="preserve">Duomenų spausdintuvo kasetė </t>
  </si>
  <si>
    <t>136901</t>
  </si>
  <si>
    <t>2.9</t>
  </si>
  <si>
    <r>
      <t xml:space="preserve">Aukšto slėgio silikoninis vamzdelis 25 m / </t>
    </r>
    <r>
      <rPr>
        <b/>
        <sz val="9"/>
        <rFont val="Calibri"/>
        <family val="2"/>
        <charset val="186"/>
      </rPr>
      <t xml:space="preserve">Ǿ 6 mm </t>
    </r>
  </si>
  <si>
    <t>171036</t>
  </si>
  <si>
    <t>2.10</t>
  </si>
  <si>
    <t xml:space="preserve">Techninės priežiūros rinkinys </t>
  </si>
  <si>
    <t>136959</t>
  </si>
  <si>
    <t>2.11</t>
  </si>
  <si>
    <t>Temperatūros ir slėgio patikrinimo paslaugos pagal gamintojo nurodytą reglamentą</t>
  </si>
  <si>
    <t>71630000-3</t>
  </si>
  <si>
    <t>2.12</t>
  </si>
  <si>
    <t>Remonto ir techninės priežiūros paslaugos</t>
  </si>
  <si>
    <t>3.</t>
  </si>
  <si>
    <t>Autoklavų Uniclave® remonto, techninės priežiūros ir atsarginės dalys specifikacija</t>
  </si>
  <si>
    <t>Vilnius        (Nukenksminimas)</t>
  </si>
  <si>
    <r>
      <t xml:space="preserve">Uniclave 99 </t>
    </r>
    <r>
      <rPr>
        <sz val="9"/>
        <rFont val="Times New Roman"/>
        <family val="1"/>
        <charset val="186"/>
      </rPr>
      <t>(120 ltr.)              (A.J. Costa Lda, Portugalija)</t>
    </r>
  </si>
  <si>
    <t>Nr.136/17              (2017 m.)</t>
  </si>
  <si>
    <t>Dubijos g. 40, Šiauliai</t>
  </si>
  <si>
    <t>Šiaulių sk. (Mikrobiologai)</t>
  </si>
  <si>
    <r>
      <t xml:space="preserve">Uniclave 99 (120 ltr.)              </t>
    </r>
    <r>
      <rPr>
        <sz val="9"/>
        <rFont val="Times New Roman"/>
        <family val="1"/>
        <charset val="186"/>
      </rPr>
      <t>(A.J. Costa Lda, Portugalija)</t>
    </r>
  </si>
  <si>
    <t>Nr.135/17              (2017 m.)</t>
  </si>
  <si>
    <t>3.1</t>
  </si>
  <si>
    <r>
      <t xml:space="preserve">Uniclave 99 </t>
    </r>
    <r>
      <rPr>
        <sz val="9"/>
        <rFont val="Times New Roman"/>
        <family val="1"/>
        <charset val="186"/>
      </rPr>
      <t xml:space="preserve">(120 ltr.)  </t>
    </r>
    <r>
      <rPr>
        <b/>
        <sz val="9"/>
        <rFont val="Times New Roman"/>
        <family val="1"/>
        <charset val="186"/>
      </rPr>
      <t xml:space="preserve">            </t>
    </r>
    <r>
      <rPr>
        <sz val="9"/>
        <rFont val="Times New Roman"/>
        <family val="1"/>
        <charset val="186"/>
      </rPr>
      <t>(A.J. Costa Lda, Portugalija)</t>
    </r>
  </si>
  <si>
    <r>
      <t xml:space="preserve">Bakteriologinis filtras </t>
    </r>
    <r>
      <rPr>
        <sz val="9"/>
        <rFont val="Times New Roman"/>
        <family val="1"/>
        <charset val="186"/>
      </rPr>
      <t>(STERI 21, )</t>
    </r>
  </si>
  <si>
    <t>080ZGPB01V00</t>
  </si>
  <si>
    <t>3.2</t>
  </si>
  <si>
    <r>
      <t>Apsauginis vožtuvas</t>
    </r>
    <r>
      <rPr>
        <sz val="9"/>
        <rFont val="Times New Roman"/>
        <family val="1"/>
        <charset val="186"/>
      </rPr>
      <t xml:space="preserve"> (1 / 2'' spyruoklės tipo)</t>
    </r>
  </si>
  <si>
    <t>75487G3CAP00</t>
  </si>
  <si>
    <t>3.3</t>
  </si>
  <si>
    <r>
      <t xml:space="preserve">Garų gaudykle </t>
    </r>
    <r>
      <rPr>
        <sz val="9"/>
        <rFont val="Times New Roman"/>
        <family val="1"/>
        <charset val="186"/>
      </rPr>
      <t>(Steam trap BPT 13A, )</t>
    </r>
  </si>
  <si>
    <t>754110110003</t>
  </si>
  <si>
    <t>3.4</t>
  </si>
  <si>
    <t xml:space="preserve">Nerūdijančio plieno vienpusis vožtuvas </t>
  </si>
  <si>
    <t>755514000012</t>
  </si>
  <si>
    <t>3.5</t>
  </si>
  <si>
    <r>
      <t xml:space="preserve">Elektrinis vožtuvas                                           </t>
    </r>
    <r>
      <rPr>
        <sz val="9"/>
        <rFont val="Times New Roman"/>
        <family val="1"/>
        <charset val="186"/>
      </rPr>
      <t>(3/8" SCXE263A306 220V ASCO)</t>
    </r>
  </si>
  <si>
    <t>7546AE263A30</t>
  </si>
  <si>
    <t>3.6</t>
  </si>
  <si>
    <t>Temperatūros jutiklis PT100</t>
  </si>
  <si>
    <t>3.7</t>
  </si>
  <si>
    <r>
      <t xml:space="preserve">Silikoninė dangčio sandarinimo tarpinė </t>
    </r>
    <r>
      <rPr>
        <sz val="9"/>
        <rFont val="Times New Roman"/>
        <family val="1"/>
        <charset val="186"/>
      </rPr>
      <t>(mod. ,,Uniclave 127 L")</t>
    </r>
  </si>
  <si>
    <t>831021045800</t>
  </si>
  <si>
    <t>3.8</t>
  </si>
  <si>
    <t>3.9</t>
  </si>
  <si>
    <t>4.</t>
  </si>
  <si>
    <t>Autoklavų VK-75 (Rusija) remonto, techninės priežiūros ir atsarginės dalys specifikacija</t>
  </si>
  <si>
    <t>Aušros g. 44, Kaunas</t>
  </si>
  <si>
    <t>Kaunos sk. (Mikrobiologai)</t>
  </si>
  <si>
    <r>
      <rPr>
        <b/>
        <sz val="9"/>
        <rFont val="Times New Roman"/>
        <family val="1"/>
        <charset val="186"/>
      </rPr>
      <t xml:space="preserve">VK-75    </t>
    </r>
    <r>
      <rPr>
        <b/>
        <sz val="9"/>
        <color rgb="FF00B050"/>
        <rFont val="Times New Roman"/>
        <family val="1"/>
        <charset val="186"/>
      </rPr>
      <t xml:space="preserve">                         </t>
    </r>
    <r>
      <rPr>
        <sz val="9"/>
        <rFont val="Times New Roman"/>
        <family val="1"/>
        <charset val="186"/>
      </rPr>
      <t xml:space="preserve">     (Tiumenės medicinos prietaisų gamykla, Rusija)</t>
    </r>
  </si>
  <si>
    <t>Nr.897  (1982 m.)  Nr.2387  (1992 m.)                         Nr.3849  (1987 m.)</t>
  </si>
  <si>
    <t>Bijūnų g. 6 , Klaipėda</t>
  </si>
  <si>
    <t>Klaipėdos sk. (Mikrobiologai)</t>
  </si>
  <si>
    <t xml:space="preserve">Nr.3164                               (1990 m.)                        </t>
  </si>
  <si>
    <t>Nr.6869  (1974 m.)             Nr.80   (1985 m.)             Nr.2591  (1987 m.)</t>
  </si>
  <si>
    <t>4.1</t>
  </si>
  <si>
    <r>
      <t xml:space="preserve">VK-75                               </t>
    </r>
    <r>
      <rPr>
        <sz val="9"/>
        <rFont val="Times New Roman"/>
        <family val="1"/>
        <charset val="186"/>
      </rPr>
      <t xml:space="preserve">   (Tiumenės medicinos prietaisų gamykla, Rusija)</t>
    </r>
  </si>
  <si>
    <r>
      <t>Apsauginis vožtuvas</t>
    </r>
    <r>
      <rPr>
        <sz val="9"/>
        <rFont val="Times New Roman"/>
        <family val="1"/>
        <charset val="186"/>
      </rPr>
      <t xml:space="preserve"> (1 / 2´´, 2,5 kg/cm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</si>
  <si>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4.2</t>
  </si>
  <si>
    <r>
      <t xml:space="preserve">Vandens lygio stiklinis vamzdelis </t>
    </r>
    <r>
      <rPr>
        <b/>
        <sz val="9"/>
        <rFont val="Calibri"/>
        <family val="2"/>
        <charset val="186"/>
      </rPr>
      <t>Ǿ</t>
    </r>
    <r>
      <rPr>
        <b/>
        <sz val="9"/>
        <rFont val="Times New Roman"/>
        <family val="1"/>
        <charset val="186"/>
      </rPr>
      <t>8</t>
    </r>
  </si>
  <si>
    <t>4.3</t>
  </si>
  <si>
    <t>Vandens ventilis  1/2"</t>
  </si>
  <si>
    <t>4.4</t>
  </si>
  <si>
    <t>Kaitinimo elemetas 220 V / 2 kW</t>
  </si>
  <si>
    <t>4.5</t>
  </si>
  <si>
    <t xml:space="preserve">Guminė dangčio sandarinimo tarpinė </t>
  </si>
  <si>
    <t>4.6</t>
  </si>
  <si>
    <t>5.</t>
  </si>
  <si>
    <t>Autoklavų techninės būklės tikrinimo paslaugų specifikacija</t>
  </si>
  <si>
    <t>5.1</t>
  </si>
  <si>
    <t>VK-75</t>
  </si>
  <si>
    <t>Hidraulinio išbandymo paslaugos</t>
  </si>
  <si>
    <t>5.2</t>
  </si>
  <si>
    <r>
      <t xml:space="preserve">Systec 5075 EL </t>
    </r>
    <r>
      <rPr>
        <sz val="9"/>
        <rFont val="Times New Roman"/>
        <family val="1"/>
        <charset val="186"/>
      </rPr>
      <t xml:space="preserve">(160 ltr.)  </t>
    </r>
    <r>
      <rPr>
        <b/>
        <sz val="9"/>
        <rFont val="Times New Roman"/>
        <family val="1"/>
        <charset val="186"/>
      </rPr>
      <t xml:space="preserve">          Systex DX 150 </t>
    </r>
    <r>
      <rPr>
        <sz val="9"/>
        <rFont val="Times New Roman"/>
        <family val="1"/>
        <charset val="186"/>
      </rPr>
      <t xml:space="preserve">(150 ltr.)     </t>
    </r>
    <r>
      <rPr>
        <b/>
        <sz val="9"/>
        <rFont val="Times New Roman"/>
        <family val="1"/>
        <charset val="186"/>
      </rPr>
      <t>Systec VB 120</t>
    </r>
    <r>
      <rPr>
        <sz val="9"/>
        <rFont val="Times New Roman"/>
        <family val="1"/>
        <charset val="186"/>
      </rPr>
      <t xml:space="preserve"> (127 ltr.)     </t>
    </r>
    <r>
      <rPr>
        <b/>
        <sz val="9"/>
        <rFont val="Times New Roman"/>
        <family val="1"/>
        <charset val="186"/>
      </rPr>
      <t>Systec DX-23</t>
    </r>
    <r>
      <rPr>
        <sz val="9"/>
        <rFont val="Times New Roman"/>
        <family val="1"/>
        <charset val="186"/>
      </rPr>
      <t xml:space="preserve"> (23 ltr.)           </t>
    </r>
    <r>
      <rPr>
        <b/>
        <sz val="9"/>
        <rFont val="Times New Roman"/>
        <family val="1"/>
        <charset val="186"/>
      </rPr>
      <t>Uniclave 99</t>
    </r>
    <r>
      <rPr>
        <sz val="9"/>
        <rFont val="Times New Roman"/>
        <family val="1"/>
        <charset val="186"/>
      </rPr>
      <t xml:space="preserve"> (120 ltr.)       </t>
    </r>
    <r>
      <rPr>
        <b/>
        <sz val="9"/>
        <rFont val="Times New Roman"/>
        <family val="1"/>
        <charset val="186"/>
      </rPr>
      <t xml:space="preserve">Zirbus WWS60 </t>
    </r>
    <r>
      <rPr>
        <sz val="9"/>
        <rFont val="Times New Roman"/>
        <family val="1"/>
        <charset val="186"/>
      </rPr>
      <t xml:space="preserve">(60 ltr.)     </t>
    </r>
    <r>
      <rPr>
        <b/>
        <sz val="9"/>
        <rFont val="Times New Roman"/>
        <family val="1"/>
        <charset val="186"/>
      </rPr>
      <t>Newmed Kronos S 23L</t>
    </r>
    <r>
      <rPr>
        <sz val="9"/>
        <rFont val="Times New Roman"/>
        <family val="1"/>
        <charset val="186"/>
      </rPr>
      <t xml:space="preserve"> (23 ltr.)                                      </t>
    </r>
  </si>
  <si>
    <t>Techninių charakteristikų (temperatūra - slėgis) tikrinimo paslaugos</t>
  </si>
  <si>
    <t>Vilnius                 (Terpių gamyba)</t>
  </si>
  <si>
    <r>
      <t xml:space="preserve">Systec 5075EL </t>
    </r>
    <r>
      <rPr>
        <sz val="9"/>
        <rFont val="Times New Roman"/>
        <family val="1"/>
        <charset val="186"/>
      </rPr>
      <t>(160 ltr.)   (Systec GmbH, Vokietija)</t>
    </r>
  </si>
  <si>
    <t>Nr.2208076  (2004 m.)               Nr.2208073  (2004 m.)</t>
  </si>
  <si>
    <r>
      <t>Systec DX-150</t>
    </r>
    <r>
      <rPr>
        <sz val="9"/>
        <rFont val="Times New Roman"/>
        <family val="1"/>
        <charset val="186"/>
      </rPr>
      <t xml:space="preserve"> (150 ltr.)  (Systec GmbH, Vokietija)</t>
    </r>
  </si>
  <si>
    <t>Nr.3543                      (2017 m.)</t>
  </si>
  <si>
    <t>Vilnius                         (Retų-pavojingų)</t>
  </si>
  <si>
    <r>
      <t xml:space="preserve">Systec DX-150 2D </t>
    </r>
    <r>
      <rPr>
        <sz val="9"/>
        <rFont val="Times New Roman"/>
        <family val="1"/>
        <charset val="186"/>
      </rPr>
      <t>(150 ltr.)  (Systec GmbH, Vokietija)</t>
    </r>
  </si>
  <si>
    <t xml:space="preserve">Nr.D1865                 (2011 m.)      </t>
  </si>
  <si>
    <t>Vilnius             (Virusologai)</t>
  </si>
  <si>
    <r>
      <t>Systec DX-150 2D</t>
    </r>
    <r>
      <rPr>
        <sz val="9"/>
        <rFont val="Times New Roman"/>
        <family val="1"/>
        <charset val="186"/>
      </rPr>
      <t xml:space="preserve"> (150 ltr.)  (Systec GmbH, Vokietija)</t>
    </r>
  </si>
  <si>
    <t>Nr.D1866                 (2011 m.)</t>
  </si>
  <si>
    <r>
      <t xml:space="preserve">Systec VB 120 </t>
    </r>
    <r>
      <rPr>
        <sz val="9"/>
        <rFont val="Times New Roman"/>
        <family val="1"/>
        <charset val="186"/>
      </rPr>
      <t>(127 ltr.)  (Systec GmbH, Vokietija)</t>
    </r>
  </si>
  <si>
    <t>Nr.2877       (2010 m.)      Nr.5639        (2015 m.)</t>
  </si>
  <si>
    <r>
      <t>Systec DX-23</t>
    </r>
    <r>
      <rPr>
        <sz val="9"/>
        <rFont val="Times New Roman"/>
        <family val="1"/>
        <charset val="186"/>
      </rPr>
      <t xml:space="preserve"> (23 ltr.)  (Systec GmbH, Vokietija)</t>
    </r>
  </si>
  <si>
    <t>Nr.C1543              (2011 m.)</t>
  </si>
  <si>
    <t xml:space="preserve">Nr.5641                    (2015 m.) </t>
  </si>
  <si>
    <r>
      <t xml:space="preserve">Systec VB 120 (127 ltr.)  </t>
    </r>
    <r>
      <rPr>
        <sz val="9"/>
        <rFont val="Times New Roman"/>
        <family val="1"/>
        <charset val="186"/>
      </rPr>
      <t>(Systec GmbH, Vokietija)</t>
    </r>
  </si>
  <si>
    <t xml:space="preserve">Nr.5642                    (2015 m.) </t>
  </si>
  <si>
    <t>Vilnius                   (Chemikai)</t>
  </si>
  <si>
    <r>
      <t xml:space="preserve">Kronos S 23L Vacuum Autoclave </t>
    </r>
    <r>
      <rPr>
        <sz val="9"/>
        <rFont val="Times New Roman"/>
        <family val="1"/>
        <charset val="186"/>
      </rPr>
      <t xml:space="preserve"> (23 ltr.) (Newmed, Italija )</t>
    </r>
  </si>
  <si>
    <t>Nr.KRS23D1477   92014 m.)</t>
  </si>
  <si>
    <r>
      <t xml:space="preserve">Zirbus WWS60 </t>
    </r>
    <r>
      <rPr>
        <sz val="9"/>
        <rFont val="Times New Roman"/>
        <family val="1"/>
        <charset val="186"/>
      </rPr>
      <t xml:space="preserve">(60 ltr.)  </t>
    </r>
    <r>
      <rPr>
        <b/>
        <sz val="9"/>
        <rFont val="Times New Roman"/>
        <family val="1"/>
        <charset val="186"/>
      </rPr>
      <t xml:space="preserve">   </t>
    </r>
    <r>
      <rPr>
        <sz val="9"/>
        <rFont val="Times New Roman"/>
        <family val="1"/>
        <charset val="186"/>
      </rPr>
      <t xml:space="preserve">     (Zirbus technology GmbH, Vokietija)</t>
    </r>
  </si>
  <si>
    <t>Nr.2856                    (2011 m.)</t>
  </si>
  <si>
    <r>
      <t xml:space="preserve">Uniclave 99 </t>
    </r>
    <r>
      <rPr>
        <sz val="9"/>
        <rFont val="Times New Roman"/>
        <family val="1"/>
        <charset val="186"/>
      </rPr>
      <t xml:space="preserve">(120 ltr.)     </t>
    </r>
    <r>
      <rPr>
        <b/>
        <sz val="9"/>
        <rFont val="Times New Roman"/>
        <family val="1"/>
        <charset val="186"/>
      </rPr>
      <t xml:space="preserve">         </t>
    </r>
    <r>
      <rPr>
        <sz val="9"/>
        <rFont val="Times New Roman"/>
        <family val="1"/>
        <charset val="186"/>
      </rPr>
      <t>(A.J. Costa Lda, Portugalija)</t>
    </r>
  </si>
  <si>
    <t>Mikroskopų  remonto, techninės priežiūros ir atsarginių dalių specifikacija</t>
  </si>
  <si>
    <t>6.</t>
  </si>
  <si>
    <t>Mikroskopų  Olympus® , Zeiss®  remonto, techninės priežiūros ir atsarginių dalių specifikacija</t>
  </si>
  <si>
    <r>
      <t xml:space="preserve">CLASSIC LINE by Motic    </t>
    </r>
    <r>
      <rPr>
        <sz val="9.5"/>
        <rFont val="Times New Roman"/>
        <family val="1"/>
        <charset val="186"/>
      </rPr>
      <t xml:space="preserve">Motic Speed Fair Co, </t>
    </r>
  </si>
  <si>
    <t xml:space="preserve">Nr.3803574     (1999 m.)            </t>
  </si>
  <si>
    <r>
      <t xml:space="preserve">Carl Zeiss KF 2 ICS                          </t>
    </r>
    <r>
      <rPr>
        <sz val="9.5"/>
        <rFont val="Times New Roman"/>
        <family val="1"/>
        <charset val="186"/>
      </rPr>
      <t>Carl Zeiss Microscopy, Vokietija</t>
    </r>
  </si>
  <si>
    <t>Nr.456437    (2008 m.)</t>
  </si>
  <si>
    <r>
      <t xml:space="preserve">Leica DM LS               </t>
    </r>
    <r>
      <rPr>
        <sz val="9.5"/>
        <rFont val="Times New Roman"/>
        <family val="1"/>
        <charset val="186"/>
      </rPr>
      <t xml:space="preserve"> Leica Mikroskopie und Systeme GmbH, Vokietija  </t>
    </r>
    <r>
      <rPr>
        <b/>
        <sz val="9.5"/>
        <rFont val="Times New Roman"/>
        <family val="1"/>
        <charset val="186"/>
      </rPr>
      <t xml:space="preserve">  </t>
    </r>
  </si>
  <si>
    <t>Nr.462571    (1998 m.)</t>
  </si>
  <si>
    <r>
      <t xml:space="preserve">Motic B3 220 ASC                                          </t>
    </r>
    <r>
      <rPr>
        <sz val="9.5"/>
        <rFont val="Times New Roman"/>
        <family val="1"/>
        <charset val="186"/>
      </rPr>
      <t xml:space="preserve"> Motic Speed Fair GmbH, Vokietija</t>
    </r>
  </si>
  <si>
    <t xml:space="preserve">Nr.3007027    (2001 m.)   </t>
  </si>
  <si>
    <t xml:space="preserve"> Nr.3806628    (1997 m.)</t>
  </si>
  <si>
    <t xml:space="preserve">Šiauliai   Dubijos g. 40 </t>
  </si>
  <si>
    <t>Šiauliai Mikrobiol. tyr.</t>
  </si>
  <si>
    <r>
      <t xml:space="preserve">Olympus CH 40RF           </t>
    </r>
    <r>
      <rPr>
        <sz val="9.5"/>
        <rFont val="Times New Roman"/>
        <family val="1"/>
        <charset val="186"/>
      </rPr>
      <t xml:space="preserve">Olympus Optical Co., LTD, Japonija </t>
    </r>
  </si>
  <si>
    <t>Nr.T26F01533   (1997 m.)</t>
  </si>
  <si>
    <t>Nr.45071301    (1998 m.)</t>
  </si>
  <si>
    <r>
      <t xml:space="preserve">Motic Classic Line  B1 -202+MSH+100x              </t>
    </r>
    <r>
      <rPr>
        <sz val="9.5"/>
        <rFont val="Times New Roman"/>
        <family val="1"/>
        <charset val="186"/>
      </rPr>
      <t>Motic</t>
    </r>
    <r>
      <rPr>
        <b/>
        <sz val="9.5"/>
        <rFont val="Times New Roman"/>
        <family val="1"/>
        <charset val="186"/>
      </rPr>
      <t xml:space="preserve"> </t>
    </r>
    <r>
      <rPr>
        <sz val="9.5"/>
        <rFont val="Times New Roman"/>
        <family val="1"/>
        <charset val="186"/>
      </rPr>
      <t xml:space="preserve">Speed Fair Co, </t>
    </r>
  </si>
  <si>
    <t xml:space="preserve">Nr.3802723    (1999 m.)     </t>
  </si>
  <si>
    <t>Vilnius,            Žolyno g. 36</t>
  </si>
  <si>
    <t>Vilnius     Cheminių tyr. sk.</t>
  </si>
  <si>
    <r>
      <t xml:space="preserve">Olympus BX40F4    </t>
    </r>
    <r>
      <rPr>
        <sz val="9.5"/>
        <rFont val="Times New Roman"/>
        <family val="1"/>
        <charset val="186"/>
      </rPr>
      <t xml:space="preserve">Olympus Optical Co., LTD, Japonija </t>
    </r>
  </si>
  <si>
    <t xml:space="preserve"> Nr.8K03769    (1999 m.)</t>
  </si>
  <si>
    <t>Vilnius Kokybės kontr. posk.</t>
  </si>
  <si>
    <r>
      <t xml:space="preserve">MEIJI ML 2000           </t>
    </r>
    <r>
      <rPr>
        <sz val="9.5"/>
        <rFont val="Times New Roman"/>
        <family val="1"/>
        <charset val="186"/>
      </rPr>
      <t xml:space="preserve">    Meiji Techno CO., LTD Japonija</t>
    </r>
  </si>
  <si>
    <t>Nr.MA326    (1995 m.)</t>
  </si>
  <si>
    <t>Vilnius Mikrobiol. tyr.</t>
  </si>
  <si>
    <r>
      <t xml:space="preserve">Olympus CX 40                  </t>
    </r>
    <r>
      <rPr>
        <sz val="9.5"/>
        <rFont val="Times New Roman"/>
        <family val="1"/>
        <charset val="186"/>
      </rPr>
      <t xml:space="preserve">Olympus Optical Co., LTD, Japonija </t>
    </r>
  </si>
  <si>
    <t xml:space="preserve">Nr.6K09697    1998 m.)                 </t>
  </si>
  <si>
    <t>Vilnius Bakter. tyr. posk.</t>
  </si>
  <si>
    <r>
      <t xml:space="preserve">MEIJI ML 2000         </t>
    </r>
    <r>
      <rPr>
        <sz val="9.5"/>
        <rFont val="Times New Roman"/>
        <family val="1"/>
        <charset val="186"/>
      </rPr>
      <t xml:space="preserve"> Meiji Techno CO., LTD Japonija</t>
    </r>
  </si>
  <si>
    <t>Nr.2058580     (2008 m.)</t>
  </si>
  <si>
    <r>
      <t xml:space="preserve">Leica StereoZoom S6E  </t>
    </r>
    <r>
      <rPr>
        <sz val="9.5"/>
        <rFont val="TimesLT"/>
        <charset val="186"/>
      </rPr>
      <t xml:space="preserve">Leica Microsystems, Šveicarija   </t>
    </r>
    <r>
      <rPr>
        <b/>
        <sz val="9.5"/>
        <rFont val="TimesLT"/>
      </rPr>
      <t xml:space="preserve">  </t>
    </r>
  </si>
  <si>
    <t>Nr.10447097    (2010 m.)</t>
  </si>
  <si>
    <t>Vilnius Virusolog.tyr. posk.</t>
  </si>
  <si>
    <r>
      <t xml:space="preserve">Olympus 1X70    </t>
    </r>
    <r>
      <rPr>
        <sz val="9.5"/>
        <rFont val="Times New Roman"/>
        <family val="1"/>
        <charset val="186"/>
      </rPr>
      <t xml:space="preserve">Olympus Optical Co., LTD, Japonija </t>
    </r>
  </si>
  <si>
    <t xml:space="preserve">Nr.8D06010    (2005 m.)  </t>
  </si>
  <si>
    <t>Vilnius,            Gėlių g. 9</t>
  </si>
  <si>
    <t>Vilnius       Serolog. tyr. posk.</t>
  </si>
  <si>
    <r>
      <t xml:space="preserve">Optika B-383LD1       </t>
    </r>
    <r>
      <rPr>
        <sz val="9.5"/>
        <rFont val="Times New Roman"/>
        <family val="1"/>
        <charset val="186"/>
      </rPr>
      <t xml:space="preserve">Optika Srl, Bergamo,  Italija   </t>
    </r>
    <r>
      <rPr>
        <b/>
        <sz val="9.5"/>
        <rFont val="Times New Roman"/>
        <family val="1"/>
        <charset val="186"/>
      </rPr>
      <t xml:space="preserve">   </t>
    </r>
  </si>
  <si>
    <t>Nr.440241    (2014 m.)</t>
  </si>
  <si>
    <r>
      <t xml:space="preserve">Olympus BX60   </t>
    </r>
    <r>
      <rPr>
        <sz val="9.5"/>
        <rFont val="Times New Roman"/>
        <family val="1"/>
        <charset val="186"/>
      </rPr>
      <t xml:space="preserve">Olympus Optical Co., LTD, Japonija </t>
    </r>
  </si>
  <si>
    <t>Nr.8F00498    (1998 m.)</t>
  </si>
  <si>
    <t>Vilnius Parazitol. tyr. posk.</t>
  </si>
  <si>
    <r>
      <t xml:space="preserve">Olympus BX 40                      </t>
    </r>
    <r>
      <rPr>
        <sz val="9.5"/>
        <rFont val="Times New Roman"/>
        <family val="1"/>
        <charset val="186"/>
      </rPr>
      <t xml:space="preserve"> Olympus Optical Co., LTD, Japonija  </t>
    </r>
    <r>
      <rPr>
        <b/>
        <sz val="9.5"/>
        <rFont val="Times New Roman"/>
        <family val="1"/>
        <charset val="186"/>
      </rPr>
      <t xml:space="preserve">         </t>
    </r>
  </si>
  <si>
    <t xml:space="preserve">Nr.8J12392     (1999 m.)                    </t>
  </si>
  <si>
    <r>
      <t xml:space="preserve">Olympus BX 41        </t>
    </r>
    <r>
      <rPr>
        <sz val="9.5"/>
        <rFont val="Times New Roman"/>
        <family val="1"/>
        <charset val="186"/>
      </rPr>
      <t xml:space="preserve"> Olympus Optical Co., LTD, Japonija  </t>
    </r>
    <r>
      <rPr>
        <b/>
        <sz val="9.5"/>
        <rFont val="Times New Roman"/>
        <family val="1"/>
        <charset val="186"/>
      </rPr>
      <t xml:space="preserve">         </t>
    </r>
  </si>
  <si>
    <t>Nr.8G14853    (2008 m.)</t>
  </si>
  <si>
    <t>6.1</t>
  </si>
  <si>
    <t xml:space="preserve">Olympus BX 40  Olympus CX 40  Olympus BX40F4  Olympus BX 41   Olympus BX60    Olympus CH 40RF Olympus 1X70             Motic B3 220 ASC        Carl Zeiss KF 2 ICS   Leica StereoZoom S6E   MEIJI ML 2000    </t>
  </si>
  <si>
    <t>Lemputė halogeninė 6 V 30 W</t>
  </si>
  <si>
    <t>38519000-6</t>
  </si>
  <si>
    <t>6.2</t>
  </si>
  <si>
    <r>
      <t xml:space="preserve">Gyvsidabrio lempa fluorescensijai </t>
    </r>
    <r>
      <rPr>
        <sz val="9"/>
        <rFont val="Times New Roman"/>
        <family val="1"/>
        <charset val="186"/>
      </rPr>
      <t>(Olympus 1X70)</t>
    </r>
  </si>
  <si>
    <t>6.3</t>
  </si>
  <si>
    <t>220 V maitinimo šaltinis</t>
  </si>
  <si>
    <t>6.4</t>
  </si>
  <si>
    <t xml:space="preserve">Diafragmos atidarymo kondensorius </t>
  </si>
  <si>
    <t>6.5</t>
  </si>
  <si>
    <t>Objektinis stalelis</t>
  </si>
  <si>
    <t>6.6</t>
  </si>
  <si>
    <t>Objektyvas 4x/ 10x</t>
  </si>
  <si>
    <t>6.7</t>
  </si>
  <si>
    <t>Objektyvas 20x/ S40x</t>
  </si>
  <si>
    <t>6.8</t>
  </si>
  <si>
    <t>Objektyvas S100x</t>
  </si>
  <si>
    <t>6.9</t>
  </si>
  <si>
    <t>Techninės priežiūros paslaugos</t>
  </si>
  <si>
    <t>6.10</t>
  </si>
  <si>
    <t>Remonto paslaugos</t>
  </si>
  <si>
    <t>7.</t>
  </si>
  <si>
    <t>Mikroskopų  Nicon®  (Nicon Corp., Japonija) remonto, techninės priežiūrosa ir atsarginių dalių specifikacija</t>
  </si>
  <si>
    <t xml:space="preserve">Kauno sk.           (Mikrobiologai) </t>
  </si>
  <si>
    <r>
      <t xml:space="preserve">Nicon EFD-3                                    </t>
    </r>
    <r>
      <rPr>
        <sz val="10"/>
        <rFont val="Times New Roman"/>
        <family val="1"/>
        <charset val="186"/>
      </rPr>
      <t>Nicon Corp., Japonija</t>
    </r>
  </si>
  <si>
    <t xml:space="preserve">Nr.462483     (1995 m.)            </t>
  </si>
  <si>
    <t>Vilnius (Bakter.tyr.posk.)</t>
  </si>
  <si>
    <r>
      <t xml:space="preserve">Nicon Eclipse 50i         </t>
    </r>
    <r>
      <rPr>
        <sz val="10"/>
        <rFont val="TimesLT"/>
        <charset val="186"/>
      </rPr>
      <t xml:space="preserve"> Nicon Corp., Japonija</t>
    </r>
  </si>
  <si>
    <t>Nr.210258     (2010 m.)</t>
  </si>
  <si>
    <r>
      <t xml:space="preserve">Nicon Eclipse E600W     </t>
    </r>
    <r>
      <rPr>
        <sz val="10"/>
        <rFont val="Times New Roman"/>
        <family val="1"/>
        <charset val="186"/>
      </rPr>
      <t>Nicon Corp., Japonija</t>
    </r>
  </si>
  <si>
    <t>Nr.079149     (2002 m.)</t>
  </si>
  <si>
    <r>
      <t xml:space="preserve">Nicon Eclipse E200MV </t>
    </r>
    <r>
      <rPr>
        <sz val="10"/>
        <rFont val="Times New Roman"/>
        <family val="1"/>
        <charset val="186"/>
      </rPr>
      <t>Nicon Corp., Japonija</t>
    </r>
  </si>
  <si>
    <t xml:space="preserve">Nr.105203     (2011 m.)         </t>
  </si>
  <si>
    <t>Nr.105246     (2011 m.)</t>
  </si>
  <si>
    <t>Vilnius (Virusolog. tyr. posk.)</t>
  </si>
  <si>
    <r>
      <t xml:space="preserve">Nicon Eclipse TS 100   </t>
    </r>
    <r>
      <rPr>
        <sz val="10"/>
        <rFont val="Times New Roman"/>
        <family val="1"/>
        <charset val="186"/>
      </rPr>
      <t>Nicon Corp., Japonija</t>
    </r>
  </si>
  <si>
    <t>Nr.251031     (2010 m.)</t>
  </si>
  <si>
    <r>
      <t xml:space="preserve">Nicon Elipse TE 200                                      </t>
    </r>
    <r>
      <rPr>
        <sz val="10"/>
        <rFont val="Times New Roman"/>
        <family val="1"/>
        <charset val="186"/>
      </rPr>
      <t>Nicon Corp., Japonija</t>
    </r>
  </si>
  <si>
    <t xml:space="preserve">Nr.413617      (1999 m.)            </t>
  </si>
  <si>
    <t>Vilnius                     (Kokybės kontrolės posk.)</t>
  </si>
  <si>
    <r>
      <t xml:space="preserve">Nicon ZOOM SMZ645       </t>
    </r>
    <r>
      <rPr>
        <sz val="10"/>
        <rFont val="Times New Roman"/>
        <family val="1"/>
        <charset val="186"/>
      </rPr>
      <t>Nicon Corp., Japonija</t>
    </r>
    <r>
      <rPr>
        <b/>
        <sz val="10"/>
        <rFont val="Times New Roman"/>
        <family val="1"/>
        <charset val="186"/>
      </rPr>
      <t xml:space="preserve">      </t>
    </r>
    <r>
      <rPr>
        <sz val="10"/>
        <rFont val="Times New Roman"/>
        <family val="1"/>
        <charset val="186"/>
      </rPr>
      <t xml:space="preserve"> </t>
    </r>
  </si>
  <si>
    <t xml:space="preserve">Nr.72970     (2010 m.)                </t>
  </si>
  <si>
    <r>
      <t xml:space="preserve">Nicon ZOOM SMZ660    </t>
    </r>
    <r>
      <rPr>
        <sz val="10"/>
        <rFont val="Times New Roman"/>
        <family val="1"/>
        <charset val="186"/>
      </rPr>
      <t>Nicon Corp., Japonija</t>
    </r>
    <r>
      <rPr>
        <b/>
        <sz val="10"/>
        <rFont val="Times New Roman"/>
        <family val="1"/>
        <charset val="186"/>
      </rPr>
      <t xml:space="preserve">      </t>
    </r>
    <r>
      <rPr>
        <sz val="10"/>
        <rFont val="Times New Roman"/>
        <family val="1"/>
        <charset val="186"/>
      </rPr>
      <t xml:space="preserve"> </t>
    </r>
  </si>
  <si>
    <t>Nr.77252      (2010 m.)</t>
  </si>
  <si>
    <t>Vilnius,            Gėkių g. 9</t>
  </si>
  <si>
    <t>Vilnius           (Parazitol. tyr. posk.)</t>
  </si>
  <si>
    <r>
      <t xml:space="preserve">Nicon Eclipse 80i         </t>
    </r>
    <r>
      <rPr>
        <sz val="10"/>
        <rFont val="TimesLT"/>
        <charset val="186"/>
      </rPr>
      <t xml:space="preserve"> Nicon Corp., Japonija</t>
    </r>
  </si>
  <si>
    <t>Nr.551471     (2008 m.)</t>
  </si>
  <si>
    <r>
      <t xml:space="preserve">Nicon Eclipse E200     </t>
    </r>
    <r>
      <rPr>
        <sz val="10"/>
        <rFont val="TimesLT"/>
        <charset val="186"/>
      </rPr>
      <t xml:space="preserve"> Nicon Corp., Japonija</t>
    </r>
  </si>
  <si>
    <t>Nr.845546      (2005 m.)</t>
  </si>
  <si>
    <r>
      <t xml:space="preserve">Nicon Eclipse Ci-L       </t>
    </r>
    <r>
      <rPr>
        <sz val="10"/>
        <rFont val="TimesLT"/>
        <charset val="186"/>
      </rPr>
      <t>Nicon Corp., Japonija</t>
    </r>
  </si>
  <si>
    <t>Nr.705584     (2016 m.)</t>
  </si>
  <si>
    <t>7.1</t>
  </si>
  <si>
    <t xml:space="preserve">Nicon EFD-3               Nicon Eclipse 50i     Nicon Eclipse 80i       Nicon Eclipse TS 100     Nicon Elipse TE 200   Nicon Eclipse E200MV    Nicon Eclipse E600W    Nicon ZOOM SMZ645    Nicon ZOOM SMZ660     Nicon Eclipse Ci-L                 </t>
  </si>
  <si>
    <t>7.2</t>
  </si>
  <si>
    <t xml:space="preserve">Lempa HBO 103W/2 </t>
  </si>
  <si>
    <t>7.3</t>
  </si>
  <si>
    <t>7.4</t>
  </si>
  <si>
    <t>Spalvų filtrų rinkinys</t>
  </si>
  <si>
    <t>7.5</t>
  </si>
  <si>
    <t>Diafragmos atidarymo C-C fazių kontrasto būgninis kondensorius (kodas  MBL73105)</t>
  </si>
  <si>
    <t>7.6</t>
  </si>
  <si>
    <t>7.7</t>
  </si>
  <si>
    <t>7.8</t>
  </si>
  <si>
    <t>7.9</t>
  </si>
  <si>
    <t>7.10</t>
  </si>
  <si>
    <t>7.11</t>
  </si>
  <si>
    <t>Tyrimų ir matavimų įrangos remonto ir techninės priežiūros paslaugų specifikacija</t>
  </si>
  <si>
    <t>8.</t>
  </si>
  <si>
    <r>
      <t>Temperatūros, drėgmės ir oro judėjimo greičio matavimo prietaisų  Testo</t>
    </r>
    <r>
      <rPr>
        <b/>
        <i/>
        <sz val="10"/>
        <rFont val="Times New Roman"/>
        <family val="1"/>
        <charset val="186"/>
      </rPr>
      <t xml:space="preserve">® </t>
    </r>
    <r>
      <rPr>
        <b/>
        <sz val="10"/>
        <rFont val="Times New Roman"/>
        <family val="1"/>
        <charset val="186"/>
      </rPr>
      <t xml:space="preserve"> (Testo SE &amp; Co. KGaA) atsarginės dalys ir eksploatacinės medžiagos</t>
    </r>
  </si>
  <si>
    <t>8.1</t>
  </si>
  <si>
    <t>Testo 400                          Testo 445</t>
  </si>
  <si>
    <t>3-jų funkcijų Temperatūros, drėgmės ir oro judėjimo greičio matavimo zondas</t>
  </si>
  <si>
    <t>0635 1540</t>
  </si>
  <si>
    <t>8.2</t>
  </si>
  <si>
    <t xml:space="preserve">2-jų funkcijų Temperatūros ir drėgmės  matavimo zondas </t>
  </si>
  <si>
    <t>0636 9740</t>
  </si>
  <si>
    <t>8.3</t>
  </si>
  <si>
    <t xml:space="preserve">CO2 dujų matavimo zondas </t>
  </si>
  <si>
    <t>0632 1240</t>
  </si>
  <si>
    <t>8.4</t>
  </si>
  <si>
    <t>CO dujų matavimo zondas</t>
  </si>
  <si>
    <t>0632 3331</t>
  </si>
  <si>
    <t>8.5</t>
  </si>
  <si>
    <t xml:space="preserve">Teleskopinis Ø 10 mm skersmens oro judėjimo greičio matvimo zomdas </t>
  </si>
  <si>
    <t>0635 1041</t>
  </si>
  <si>
    <t>8.6</t>
  </si>
  <si>
    <t>1,5 m ilgio zondo jungiamasis kabelis</t>
  </si>
  <si>
    <t>0430 0143</t>
  </si>
  <si>
    <t>8.7</t>
  </si>
  <si>
    <t xml:space="preserve">5 m. ilgio zondo jungiamasis kabelis </t>
  </si>
  <si>
    <t>0430 0145</t>
  </si>
  <si>
    <t>8.8</t>
  </si>
  <si>
    <t>Techninės priežiūros/remonto paslaugos</t>
  </si>
  <si>
    <t>9.</t>
  </si>
  <si>
    <t>Automatinio ekstraktoriaus remonto, techninės priežiūros ir atsaginių dalių specifikacija</t>
  </si>
  <si>
    <t>9.1</t>
  </si>
  <si>
    <t>Vilnius (Chemikai)</t>
  </si>
  <si>
    <r>
      <rPr>
        <b/>
        <sz val="10"/>
        <rFont val="Times New Roman"/>
        <family val="1"/>
        <charset val="186"/>
      </rPr>
      <t xml:space="preserve">VELP SER158 Extractor </t>
    </r>
    <r>
      <rPr>
        <sz val="10"/>
        <rFont val="Times New Roman"/>
        <family val="1"/>
        <charset val="186"/>
      </rPr>
      <t xml:space="preserve">, (VELP SCIENTIFICA, Italija)
</t>
    </r>
  </si>
  <si>
    <r>
      <rPr>
        <b/>
        <sz val="9"/>
        <rFont val="Times New Roman"/>
        <family val="1"/>
        <charset val="186"/>
      </rPr>
      <t xml:space="preserve">Ekstrakcijos indas                                        </t>
    </r>
    <r>
      <rPr>
        <sz val="9"/>
        <rFont val="Times New Roman"/>
        <family val="1"/>
        <charset val="186"/>
      </rPr>
      <t>(Extraction cup Ø65x120mm)</t>
    </r>
  </si>
  <si>
    <t>A00000302</t>
  </si>
  <si>
    <t>9.2</t>
  </si>
  <si>
    <r>
      <rPr>
        <b/>
        <sz val="9"/>
        <rFont val="Times New Roman"/>
        <family val="1"/>
        <charset val="186"/>
      </rPr>
      <t xml:space="preserve">Ekstakcijos indas                                                 </t>
    </r>
    <r>
      <rPr>
        <sz val="9"/>
        <rFont val="Times New Roman"/>
        <family val="1"/>
        <charset val="186"/>
      </rPr>
      <t>(Extraction cup Ø48x120mm)</t>
    </r>
  </si>
  <si>
    <t>A00000303</t>
  </si>
  <si>
    <t>9.3</t>
  </si>
  <si>
    <r>
      <rPr>
        <b/>
        <sz val="9"/>
        <rFont val="Times New Roman"/>
        <family val="1"/>
        <charset val="186"/>
      </rPr>
      <t xml:space="preserve">Tarpinė </t>
    </r>
    <r>
      <rPr>
        <sz val="9"/>
        <rFont val="Times New Roman"/>
        <family val="1"/>
        <charset val="186"/>
      </rPr>
      <t>(White VAFLON seal SER158)</t>
    </r>
  </si>
  <si>
    <t>A00000288</t>
  </si>
  <si>
    <t>9.4</t>
  </si>
  <si>
    <r>
      <rPr>
        <b/>
        <sz val="9"/>
        <rFont val="Times New Roman"/>
        <family val="1"/>
        <charset val="186"/>
      </rPr>
      <t>Tarpinė</t>
    </r>
    <r>
      <rPr>
        <sz val="9"/>
        <rFont val="Times New Roman"/>
        <family val="1"/>
        <charset val="186"/>
      </rPr>
      <t xml:space="preserve"> (Green VITON seal SER158 )</t>
    </r>
  </si>
  <si>
    <t>A00000297</t>
  </si>
  <si>
    <t>9.5</t>
  </si>
  <si>
    <r>
      <rPr>
        <b/>
        <sz val="9"/>
        <rFont val="Times New Roman"/>
        <family val="1"/>
        <charset val="186"/>
      </rPr>
      <t xml:space="preserve">Tarpinė </t>
    </r>
    <r>
      <rPr>
        <sz val="9"/>
        <rFont val="Times New Roman"/>
        <family val="1"/>
        <charset val="186"/>
      </rPr>
      <t>(Grey EPDM seal SER158)</t>
    </r>
  </si>
  <si>
    <t>A00000298</t>
  </si>
  <si>
    <t>9.6</t>
  </si>
  <si>
    <r>
      <rPr>
        <b/>
        <sz val="9"/>
        <rFont val="Times New Roman"/>
        <family val="1"/>
        <charset val="186"/>
      </rPr>
      <t>Ekstrakcijos filtrų laikiklis</t>
    </r>
    <r>
      <rPr>
        <sz val="9"/>
        <rFont val="Times New Roman"/>
        <family val="1"/>
        <charset val="186"/>
      </rPr>
      <t xml:space="preserve"> (Extraction thimbles holder D.40)</t>
    </r>
  </si>
  <si>
    <t>A00000292</t>
  </si>
  <si>
    <t>9.7</t>
  </si>
  <si>
    <r>
      <rPr>
        <b/>
        <sz val="9"/>
        <rFont val="Times New Roman"/>
        <family val="1"/>
        <charset val="186"/>
      </rPr>
      <t>Ekstrakcijos filtrų laikiklis</t>
    </r>
    <r>
      <rPr>
        <sz val="9"/>
        <rFont val="Times New Roman"/>
        <family val="1"/>
        <charset val="186"/>
      </rPr>
      <t xml:space="preserve"> (Extraction thimbles holder D.25)</t>
    </r>
  </si>
  <si>
    <t>A00000291</t>
  </si>
  <si>
    <t>9.8</t>
  </si>
  <si>
    <r>
      <rPr>
        <b/>
        <sz val="9"/>
        <rFont val="Times New Roman"/>
        <family val="1"/>
        <charset val="186"/>
      </rPr>
      <t xml:space="preserve">Indo laikiklis </t>
    </r>
    <r>
      <rPr>
        <sz val="9"/>
        <rFont val="Times New Roman"/>
        <family val="1"/>
        <charset val="186"/>
      </rPr>
      <t>(Crucible holder HU 6 for SER158)</t>
    </r>
  </si>
  <si>
    <t>A00000293</t>
  </si>
  <si>
    <t>9.9</t>
  </si>
  <si>
    <r>
      <rPr>
        <b/>
        <sz val="9"/>
        <rFont val="Times New Roman"/>
        <family val="1"/>
        <charset val="186"/>
      </rPr>
      <t xml:space="preserve">Ekstrakcijos filtrai </t>
    </r>
    <r>
      <rPr>
        <sz val="9"/>
        <rFont val="Times New Roman"/>
        <family val="1"/>
        <charset val="186"/>
      </rPr>
      <t>(Extraction thimbles 40x80mm)</t>
    </r>
  </si>
  <si>
    <t>A00000296</t>
  </si>
  <si>
    <t>9.10</t>
  </si>
  <si>
    <r>
      <rPr>
        <b/>
        <sz val="9"/>
        <rFont val="Times New Roman"/>
        <family val="1"/>
        <charset val="186"/>
      </rPr>
      <t>Ekstrakcijos filtrai</t>
    </r>
    <r>
      <rPr>
        <sz val="9"/>
        <rFont val="Times New Roman"/>
        <family val="1"/>
        <charset val="186"/>
      </rPr>
      <t xml:space="preserve"> (Extraction thimbles 33x80mm)</t>
    </r>
  </si>
  <si>
    <t>A00000295</t>
  </si>
  <si>
    <t>9.11</t>
  </si>
  <si>
    <r>
      <rPr>
        <b/>
        <sz val="9"/>
        <rFont val="Times New Roman"/>
        <family val="1"/>
        <charset val="186"/>
      </rPr>
      <t>Ekstrakcijos filtrai</t>
    </r>
    <r>
      <rPr>
        <sz val="9"/>
        <rFont val="Times New Roman"/>
        <family val="1"/>
        <charset val="186"/>
      </rPr>
      <t xml:space="preserve"> (Extraction thimbles 25x80mm)</t>
    </r>
  </si>
  <si>
    <t>A00000294</t>
  </si>
  <si>
    <t>9.12</t>
  </si>
  <si>
    <r>
      <rPr>
        <b/>
        <sz val="9"/>
        <rFont val="Times New Roman"/>
        <family val="1"/>
        <charset val="186"/>
      </rPr>
      <t>Filtrų svėrimo indas</t>
    </r>
    <r>
      <rPr>
        <sz val="9"/>
        <rFont val="Times New Roman"/>
        <family val="1"/>
        <charset val="186"/>
      </rPr>
      <t xml:space="preserve"> (Thimble weigthing cup)</t>
    </r>
  </si>
  <si>
    <t>A00000310</t>
  </si>
  <si>
    <t>9.13</t>
  </si>
  <si>
    <r>
      <rPr>
        <b/>
        <sz val="9"/>
        <rFont val="Times New Roman"/>
        <family val="1"/>
        <charset val="186"/>
      </rPr>
      <t>Filtrų stovas</t>
    </r>
    <r>
      <rPr>
        <sz val="9"/>
        <rFont val="Times New Roman"/>
        <family val="1"/>
        <charset val="186"/>
      </rPr>
      <t xml:space="preserve"> (Thimbles stand (6 places))</t>
    </r>
  </si>
  <si>
    <t>A00000311</t>
  </si>
  <si>
    <t>9.14</t>
  </si>
  <si>
    <r>
      <rPr>
        <b/>
        <sz val="9"/>
        <rFont val="Times New Roman"/>
        <family val="1"/>
        <charset val="186"/>
      </rPr>
      <t xml:space="preserve">Jungtis </t>
    </r>
    <r>
      <rPr>
        <sz val="9"/>
        <rFont val="Times New Roman"/>
        <family val="1"/>
        <charset val="186"/>
      </rPr>
      <t>(Connection 1/4 NPT - tube 4.3/4.5 mm OD)</t>
    </r>
  </si>
  <si>
    <t>A00000299</t>
  </si>
  <si>
    <t>9.15</t>
  </si>
  <si>
    <r>
      <rPr>
        <b/>
        <sz val="9"/>
        <rFont val="Times New Roman"/>
        <family val="1"/>
        <charset val="186"/>
      </rPr>
      <t xml:space="preserve">Jungtis </t>
    </r>
    <r>
      <rPr>
        <sz val="9"/>
        <rFont val="Times New Roman"/>
        <family val="1"/>
        <charset val="186"/>
      </rPr>
      <t>(Connection 1/4 NPT - tube 4.8/5 mm OD)</t>
    </r>
  </si>
  <si>
    <t>A00000300</t>
  </si>
  <si>
    <t>9.16</t>
  </si>
  <si>
    <r>
      <t xml:space="preserve">Butelis šiukšlėms </t>
    </r>
    <r>
      <rPr>
        <sz val="9"/>
        <rFont val="Times New Roman"/>
        <family val="1"/>
        <charset val="186"/>
      </rPr>
      <t>(Glass bottle for solvent collection)</t>
    </r>
  </si>
  <si>
    <t>A00000301</t>
  </si>
  <si>
    <t>9.17</t>
  </si>
  <si>
    <r>
      <t xml:space="preserve">Ekstrakcijos indai </t>
    </r>
    <r>
      <rPr>
        <sz val="9"/>
        <rFont val="Times New Roman"/>
        <family val="1"/>
        <charset val="186"/>
      </rPr>
      <t>(Handling device extraction cups SER158/6)</t>
    </r>
  </si>
  <si>
    <t>A00000304</t>
  </si>
  <si>
    <t>9.18</t>
  </si>
  <si>
    <r>
      <t xml:space="preserve">Stiklo audinio filtrai </t>
    </r>
    <r>
      <rPr>
        <sz val="9"/>
        <rFont val="Times New Roman"/>
        <family val="1"/>
        <charset val="186"/>
      </rPr>
      <t>(Glass fiber thimbles 33x80mm)</t>
    </r>
  </si>
  <si>
    <t>A00000313</t>
  </si>
  <si>
    <t>9.19</t>
  </si>
  <si>
    <r>
      <t>Stiklo audinio filtrai (</t>
    </r>
    <r>
      <rPr>
        <sz val="9"/>
        <rFont val="Times New Roman"/>
        <family val="1"/>
        <charset val="186"/>
      </rPr>
      <t>Glass fiber thimbles 25x80mm)</t>
    </r>
  </si>
  <si>
    <t>A00000314</t>
  </si>
  <si>
    <t>9.20</t>
  </si>
  <si>
    <r>
      <t xml:space="preserve">Prailgintuvas </t>
    </r>
    <r>
      <rPr>
        <sz val="9"/>
        <rFont val="Times New Roman"/>
        <family val="1"/>
        <charset val="186"/>
      </rPr>
      <t>(Extension lead 2m for Control Pad)</t>
    </r>
  </si>
  <si>
    <t>A00000315</t>
  </si>
  <si>
    <t>9.21</t>
  </si>
  <si>
    <r>
      <t xml:space="preserve">Adapteris </t>
    </r>
    <r>
      <rPr>
        <sz val="9"/>
        <rFont val="Times New Roman"/>
        <family val="1"/>
        <charset val="186"/>
      </rPr>
      <t>(Adapter USB-RS232)</t>
    </r>
  </si>
  <si>
    <t>A00000195</t>
  </si>
  <si>
    <t>9.22</t>
  </si>
  <si>
    <r>
      <t>Vamzdis</t>
    </r>
    <r>
      <rPr>
        <sz val="9"/>
        <rFont val="Times New Roman"/>
        <family val="1"/>
        <charset val="186"/>
      </rPr>
      <t xml:space="preserve"> (Inlet tube)</t>
    </r>
  </si>
  <si>
    <t>9.23</t>
  </si>
  <si>
    <r>
      <t xml:space="preserve">Ekstrakcijos indas </t>
    </r>
    <r>
      <rPr>
        <sz val="9"/>
        <rFont val="Times New Roman"/>
        <family val="1"/>
        <charset val="186"/>
      </rPr>
      <t>(Extraction cup SER158)</t>
    </r>
  </si>
  <si>
    <t>A00000290</t>
  </si>
  <si>
    <t>9.24</t>
  </si>
  <si>
    <r>
      <t xml:space="preserve">Ekstrakcijos filtrai </t>
    </r>
    <r>
      <rPr>
        <sz val="9"/>
        <rFont val="Times New Roman"/>
        <family val="1"/>
        <charset val="186"/>
      </rPr>
      <t>(Extraction thimbles holder D.33)</t>
    </r>
  </si>
  <si>
    <t>A00000312</t>
  </si>
  <si>
    <t>9.25</t>
  </si>
  <si>
    <r>
      <t>Tefl. Vamzdis</t>
    </r>
    <r>
      <rPr>
        <sz val="9"/>
        <rFont val="Times New Roman"/>
        <family val="1"/>
        <charset val="186"/>
      </rPr>
      <t xml:space="preserve"> (Teflon tube Ø 4x6mm)</t>
    </r>
  </si>
  <si>
    <t>9.26</t>
  </si>
  <si>
    <r>
      <t xml:space="preserve">Jungtis </t>
    </r>
    <r>
      <rPr>
        <sz val="9"/>
        <rFont val="Times New Roman"/>
        <family val="1"/>
        <charset val="186"/>
      </rPr>
      <t>(Connection 1/8 NPT - tube 6x4)</t>
    </r>
  </si>
  <si>
    <t>9.27</t>
  </si>
  <si>
    <r>
      <t>Akmenys virimui</t>
    </r>
    <r>
      <rPr>
        <sz val="9"/>
        <rFont val="Times New Roman"/>
        <family val="1"/>
        <charset val="186"/>
      </rPr>
      <t xml:space="preserve"> (Boiling stones)</t>
    </r>
  </si>
  <si>
    <t>A00000305</t>
  </si>
  <si>
    <t>9.28</t>
  </si>
  <si>
    <r>
      <t xml:space="preserve">Saugiklis </t>
    </r>
    <r>
      <rPr>
        <sz val="9"/>
        <rFont val="Times New Roman"/>
        <family val="1"/>
        <charset val="186"/>
      </rPr>
      <t>(Retarded fuse 5x20mm 8A)</t>
    </r>
  </si>
  <si>
    <t>9.29</t>
  </si>
  <si>
    <r>
      <t xml:space="preserve">Tiesi jungtis </t>
    </r>
    <r>
      <rPr>
        <sz val="9"/>
        <rFont val="Times New Roman"/>
        <family val="1"/>
        <charset val="186"/>
      </rPr>
      <t>(Equal straight connector diam. 8mm)</t>
    </r>
  </si>
  <si>
    <t>9.30</t>
  </si>
  <si>
    <r>
      <t>Stiklinis kondensavimo vamzdis</t>
    </r>
    <r>
      <rPr>
        <sz val="9"/>
        <rFont val="Times New Roman"/>
        <family val="1"/>
        <charset val="186"/>
      </rPr>
      <t xml:space="preserve"> (Glass tube condenser)</t>
    </r>
  </si>
  <si>
    <t>9.31</t>
  </si>
  <si>
    <r>
      <t xml:space="preserve">Tarpinė </t>
    </r>
    <r>
      <rPr>
        <sz val="9"/>
        <rFont val="Times New Roman"/>
        <family val="1"/>
        <charset val="186"/>
      </rPr>
      <t>(OR 3218 PTFE)</t>
    </r>
  </si>
  <si>
    <t>9.32</t>
  </si>
  <si>
    <r>
      <t xml:space="preserve">Tarpinė </t>
    </r>
    <r>
      <rPr>
        <sz val="9"/>
        <rFont val="Times New Roman"/>
        <family val="1"/>
        <charset val="186"/>
      </rPr>
      <t>(OR M 0075-20  viton)</t>
    </r>
  </si>
  <si>
    <t>9.33</t>
  </si>
  <si>
    <t>10.</t>
  </si>
  <si>
    <t>Spektrofotometrų SHIMADZU remonto, techninės priežiūros ir atsrginių dalių specifikacija</t>
  </si>
  <si>
    <t>Shimadzu UV-Vis UV-1800</t>
  </si>
  <si>
    <t>Kauno sk.        (Cheminių tyr. posk.)</t>
  </si>
  <si>
    <t xml:space="preserve">Shimadzu UV mini-1240   </t>
  </si>
  <si>
    <t>Bijūnų g. 6, Klaipėda</t>
  </si>
  <si>
    <t>Klaipėdos sk.        (Cheminių tyr. posk.)</t>
  </si>
  <si>
    <t xml:space="preserve">Shimadzu UV-Visible Spectrophotometer        UV mini-1240 
</t>
  </si>
  <si>
    <t xml:space="preserve">Shimadzu UV-Visible Spectrophotometer        UV 1601
</t>
  </si>
  <si>
    <t>Dubijos 40, Šiauliai</t>
  </si>
  <si>
    <t xml:space="preserve">Shimadzu UV-1280
</t>
  </si>
  <si>
    <t>10.1</t>
  </si>
  <si>
    <t>Shimadzu UV-Vis-1800
Shimadzu UV mini-1240                                             
Shimadzu UV-1280                                       
Shimadzu UV-Vis-1601</t>
  </si>
  <si>
    <t>Volframo lempa</t>
  </si>
  <si>
    <t>062-65005AT</t>
  </si>
  <si>
    <t>10.2</t>
  </si>
  <si>
    <t>Deuterio lempa</t>
  </si>
  <si>
    <t>062-65055-05</t>
  </si>
  <si>
    <t>10.3</t>
  </si>
  <si>
    <r>
      <t xml:space="preserve">Baterija </t>
    </r>
    <r>
      <rPr>
        <b/>
        <sz val="9"/>
        <color rgb="FFFF0000"/>
        <rFont val="Times New Roman"/>
        <family val="1"/>
        <charset val="186"/>
      </rPr>
      <t>CR2032H</t>
    </r>
  </si>
  <si>
    <t>074-73306-08</t>
  </si>
  <si>
    <t>10.4</t>
  </si>
  <si>
    <t>11.</t>
  </si>
  <si>
    <t>Atominės absorbcijos spektrometro Shimadzu AA6800 remonto, techninės priežiūros ir atsrginių dalių specifikacija</t>
  </si>
  <si>
    <t>11.1</t>
  </si>
  <si>
    <t>Shimadzu AA6800</t>
  </si>
  <si>
    <t>D2 Lempa (Shimadzu Deuterium Lamp)</t>
  </si>
  <si>
    <t>062-65063-01</t>
  </si>
  <si>
    <t>11.2</t>
  </si>
  <si>
    <t>Purkštukas</t>
  </si>
  <si>
    <t>206-50226-92</t>
  </si>
  <si>
    <t>11.3</t>
  </si>
  <si>
    <t>Kapiliaras</t>
  </si>
  <si>
    <t>206-50362-92</t>
  </si>
  <si>
    <t>11.4</t>
  </si>
  <si>
    <t>Tarpinė 4D P16</t>
  </si>
  <si>
    <t>036-11217</t>
  </si>
  <si>
    <t>11.5</t>
  </si>
  <si>
    <t>Tarpinė 4D P35</t>
  </si>
  <si>
    <t>036-11237</t>
  </si>
  <si>
    <t>11.6</t>
  </si>
  <si>
    <t>Tarpinė AS 568-116-4D</t>
  </si>
  <si>
    <t>036-15551-16</t>
  </si>
  <si>
    <t>11.7</t>
  </si>
  <si>
    <t>Tarpinė 4D P22</t>
  </si>
  <si>
    <t>036-11222</t>
  </si>
  <si>
    <t>11.8</t>
  </si>
  <si>
    <t>Tarpinė 4D P14</t>
  </si>
  <si>
    <t>036-11215</t>
  </si>
  <si>
    <t>11.9</t>
  </si>
  <si>
    <t xml:space="preserve">Mėginio paėmimo vamzdelis </t>
  </si>
  <si>
    <t>204-05899-01</t>
  </si>
  <si>
    <t>11.10</t>
  </si>
  <si>
    <t>Grafitinis kontaktas R</t>
  </si>
  <si>
    <t>206-50602RI</t>
  </si>
  <si>
    <t>11.11</t>
  </si>
  <si>
    <t>Grafitinis kontaktas L</t>
  </si>
  <si>
    <t>206-50603RI</t>
  </si>
  <si>
    <t>11.12</t>
  </si>
  <si>
    <t>Tarpinė</t>
  </si>
  <si>
    <t>206-50621</t>
  </si>
  <si>
    <t>11.13</t>
  </si>
  <si>
    <t>Langelis</t>
  </si>
  <si>
    <t>205-82654-02</t>
  </si>
  <si>
    <t>11.14</t>
  </si>
  <si>
    <r>
      <t xml:space="preserve">Tarpinė </t>
    </r>
    <r>
      <rPr>
        <sz val="9"/>
        <rFont val="Times New Roman"/>
        <family val="1"/>
        <charset val="186"/>
      </rPr>
      <t>(o-ring 4C P14)</t>
    </r>
  </si>
  <si>
    <t>036-11015</t>
  </si>
  <si>
    <t>11.15</t>
  </si>
  <si>
    <r>
      <t>Tarpinė</t>
    </r>
    <r>
      <rPr>
        <sz val="9"/>
        <rFont val="Times New Roman"/>
        <family val="1"/>
        <charset val="186"/>
      </rPr>
      <t xml:space="preserve"> (o-ring 4C P5)</t>
    </r>
  </si>
  <si>
    <t>036-11003</t>
  </si>
  <si>
    <t>11.16</t>
  </si>
  <si>
    <t>Kompresorinė alyva</t>
  </si>
  <si>
    <t xml:space="preserve">1L </t>
  </si>
  <si>
    <t>11.17</t>
  </si>
  <si>
    <t>12.</t>
  </si>
  <si>
    <t xml:space="preserve">Dujų chromatografinių sistemos remonto, techninės priežiūros ir atsarginių dalių specifikacija </t>
  </si>
  <si>
    <t>12.1</t>
  </si>
  <si>
    <t>Liepsnos jonizacijos detektorius (FID) remonto, techninės priežiūros ir atsarginių dalių specifikacija</t>
  </si>
  <si>
    <t>12.1.1</t>
  </si>
  <si>
    <t xml:space="preserve">Shimadzu GC-2010ATF </t>
  </si>
  <si>
    <r>
      <t xml:space="preserve">Uždegimo filamentas </t>
    </r>
    <r>
      <rPr>
        <sz val="9"/>
        <rFont val="Times New Roman"/>
        <family val="1"/>
        <charset val="186"/>
      </rPr>
      <t>(Ignition filament)</t>
    </r>
  </si>
  <si>
    <t>221-41847-93</t>
  </si>
  <si>
    <t>12.1.2</t>
  </si>
  <si>
    <r>
      <t>FID Purkštukas</t>
    </r>
    <r>
      <rPr>
        <sz val="9"/>
        <rFont val="Times New Roman"/>
        <family val="1"/>
        <charset val="186"/>
      </rPr>
      <t xml:space="preserve"> (FID nozzle)</t>
    </r>
  </si>
  <si>
    <t>221-48258-91</t>
  </si>
  <si>
    <t>12.1.3</t>
  </si>
  <si>
    <r>
      <t xml:space="preserve">Split indėklas </t>
    </r>
    <r>
      <rPr>
        <sz val="9"/>
        <rFont val="Times New Roman"/>
        <family val="1"/>
        <charset val="186"/>
      </rPr>
      <t>(Split)</t>
    </r>
  </si>
  <si>
    <t>221-41444-01</t>
  </si>
  <si>
    <t>12.1.4</t>
  </si>
  <si>
    <r>
      <t xml:space="preserve">Septa </t>
    </r>
    <r>
      <rPr>
        <sz val="9"/>
        <rFont val="Times New Roman"/>
        <family val="1"/>
        <charset val="186"/>
      </rPr>
      <t>(High temp. Septa)</t>
    </r>
  </si>
  <si>
    <t>221-48398-91</t>
  </si>
  <si>
    <t>12.1.5</t>
  </si>
  <si>
    <t>Grafitinė ferulė 0.5</t>
  </si>
  <si>
    <t>221-32126-05</t>
  </si>
  <si>
    <t>12.1.6</t>
  </si>
  <si>
    <r>
      <t xml:space="preserve">Tarpinė </t>
    </r>
    <r>
      <rPr>
        <sz val="9"/>
        <rFont val="Times New Roman"/>
        <family val="1"/>
        <charset val="186"/>
      </rPr>
      <t>(Fluorid O-Ring up to 350 °C)</t>
    </r>
  </si>
  <si>
    <t>036-11203</t>
  </si>
  <si>
    <t>12.1.7</t>
  </si>
  <si>
    <r>
      <t xml:space="preserve">Kvarcinė vata </t>
    </r>
    <r>
      <rPr>
        <sz val="9"/>
        <rFont val="Times New Roman"/>
        <family val="1"/>
        <charset val="186"/>
      </rPr>
      <t>(Silica wool, 2 g)</t>
    </r>
  </si>
  <si>
    <t>221-48600</t>
  </si>
  <si>
    <t>12.1.8</t>
  </si>
  <si>
    <t>Filtras</t>
  </si>
  <si>
    <t>221-42559-92</t>
  </si>
  <si>
    <t>12.1.9</t>
  </si>
  <si>
    <t>221-34121-94</t>
  </si>
  <si>
    <t>12.1.10</t>
  </si>
  <si>
    <r>
      <t xml:space="preserve">Purge gaudyklė </t>
    </r>
    <r>
      <rPr>
        <sz val="9"/>
        <rFont val="Times New Roman"/>
        <family val="1"/>
        <charset val="186"/>
      </rPr>
      <t>(Purge)</t>
    </r>
  </si>
  <si>
    <t>12.1.11</t>
  </si>
  <si>
    <t>Buferinis vamzdelis</t>
  </si>
  <si>
    <t>221-48441-91</t>
  </si>
  <si>
    <t>12.1.12</t>
  </si>
  <si>
    <t>Kolonų termostato temp. sensorių kompl.</t>
  </si>
  <si>
    <t>221-43695-41</t>
  </si>
  <si>
    <t>12.1.13</t>
  </si>
  <si>
    <t>12.2</t>
  </si>
  <si>
    <t>Shimadzu autosemplerio AOC20i remonto, techninės priežiūros ir atsarginių dalių specifikacija</t>
  </si>
  <si>
    <t>12.2.1</t>
  </si>
  <si>
    <t>Shimadzu AOC20i</t>
  </si>
  <si>
    <r>
      <t xml:space="preserve">Švirkštas </t>
    </r>
    <r>
      <rPr>
        <sz val="9"/>
        <rFont val="Times New Roman"/>
        <family val="1"/>
        <charset val="186"/>
      </rPr>
      <t>(10F-S-0.63 10µL Syringe)</t>
    </r>
  </si>
  <si>
    <t>221-34618</t>
  </si>
  <si>
    <t>12.2.2</t>
  </si>
  <si>
    <r>
      <t xml:space="preserve">Švirkšto laikiklis </t>
    </r>
    <r>
      <rPr>
        <sz val="9"/>
        <rFont val="Times New Roman"/>
        <family val="1"/>
        <charset val="186"/>
      </rPr>
      <t>(Syringe Clip)</t>
    </r>
  </si>
  <si>
    <t>221-48989-91</t>
  </si>
  <si>
    <t>12.2.3</t>
  </si>
  <si>
    <r>
      <t xml:space="preserve">Plundžerio laikiklis </t>
    </r>
    <r>
      <rPr>
        <sz val="9"/>
        <rFont val="Times New Roman"/>
        <family val="1"/>
        <charset val="186"/>
      </rPr>
      <t>(Plunger Holder)</t>
    </r>
  </si>
  <si>
    <t>221-45177-91</t>
  </si>
  <si>
    <t>12.2.4</t>
  </si>
  <si>
    <t>Švirkšto fiksatorius</t>
  </si>
  <si>
    <t>221-45178-91</t>
  </si>
  <si>
    <t>12.2.5</t>
  </si>
  <si>
    <t>12.3</t>
  </si>
  <si>
    <t xml:space="preserve">GC, ECD  remonto, techninės priežiūros ir atsarginių dalių specifikacija </t>
  </si>
  <si>
    <t>12.3.1</t>
  </si>
  <si>
    <t>Žolyno g. 36, vIlnius</t>
  </si>
  <si>
    <t>Shimadzu GC2012 Plus     GC-2010A                       GC-2010ATF</t>
  </si>
  <si>
    <t xml:space="preserve"> ....................   C11323901185 SA   (2003 m.)   C11323901042 SA   (2003 m.)  </t>
  </si>
  <si>
    <t>12.3.2</t>
  </si>
  <si>
    <r>
      <t>Septa</t>
    </r>
    <r>
      <rPr>
        <sz val="9"/>
        <rFont val="Times New Roman"/>
        <family val="1"/>
        <charset val="186"/>
      </rPr>
      <t xml:space="preserve"> (High temp. Septa)</t>
    </r>
  </si>
  <si>
    <t>12.3.3</t>
  </si>
  <si>
    <t>12.3.4</t>
  </si>
  <si>
    <r>
      <t>Tarpinė</t>
    </r>
    <r>
      <rPr>
        <sz val="9"/>
        <rFont val="Times New Roman"/>
        <family val="1"/>
        <charset val="186"/>
      </rPr>
      <t xml:space="preserve"> (Fluorid O-Ring up to 350 °C)</t>
    </r>
  </si>
  <si>
    <t>12.3.5</t>
  </si>
  <si>
    <t>12.3.6</t>
  </si>
  <si>
    <t>12.3.7</t>
  </si>
  <si>
    <t>12.3.8</t>
  </si>
  <si>
    <t>12.3.9</t>
  </si>
  <si>
    <t>12.3.10</t>
  </si>
  <si>
    <t>Kolonų termostato temp sensorių kompl.</t>
  </si>
  <si>
    <t>12.3.11</t>
  </si>
  <si>
    <t xml:space="preserve">ECD celė </t>
  </si>
  <si>
    <t>221-72002-38</t>
  </si>
  <si>
    <t>12.3.12</t>
  </si>
  <si>
    <t>13.</t>
  </si>
  <si>
    <t xml:space="preserve">Shimadzu dujų chromatografinės sistemos GC/MS remonto, techninės priežiūros ir atsarginių dalių specifikacija </t>
  </si>
  <si>
    <t>13.1</t>
  </si>
  <si>
    <t xml:space="preserve">Shimadzu termodesorberio TD-20  remonto, techninės priežiūros ir atsarginių dalių specifikacija </t>
  </si>
  <si>
    <t>13.1.1</t>
  </si>
  <si>
    <t>Shimadzu TD-20</t>
  </si>
  <si>
    <r>
      <t xml:space="preserve">Trapas </t>
    </r>
    <r>
      <rPr>
        <sz val="9"/>
        <rFont val="Times New Roman"/>
        <family val="1"/>
        <charset val="186"/>
      </rPr>
      <t>(Trap tube tenax)</t>
    </r>
  </si>
  <si>
    <t>223-54144-91</t>
  </si>
  <si>
    <t>13.1.2</t>
  </si>
  <si>
    <t>Ferulė</t>
  </si>
  <si>
    <t>223-54423-91</t>
  </si>
  <si>
    <t>13.1.3</t>
  </si>
  <si>
    <t>Veržlė</t>
  </si>
  <si>
    <t>035-62902-01</t>
  </si>
  <si>
    <t>13.1.4</t>
  </si>
  <si>
    <r>
      <t xml:space="preserve">Filtras </t>
    </r>
    <r>
      <rPr>
        <sz val="9"/>
        <rFont val="Times New Roman"/>
        <family val="1"/>
        <charset val="186"/>
      </rPr>
      <t>(MS Filter)</t>
    </r>
  </si>
  <si>
    <t>13.1.5</t>
  </si>
  <si>
    <r>
      <t xml:space="preserve">Transfer vamzdelis </t>
    </r>
    <r>
      <rPr>
        <sz val="9"/>
        <rFont val="Times New Roman"/>
        <family val="1"/>
        <charset val="186"/>
      </rPr>
      <t>(Transfer)</t>
    </r>
  </si>
  <si>
    <t>223-57389</t>
  </si>
  <si>
    <t>13.1.6</t>
  </si>
  <si>
    <r>
      <t xml:space="preserve">Veržlė </t>
    </r>
    <r>
      <rPr>
        <sz val="9"/>
        <rFont val="Times New Roman"/>
        <family val="1"/>
        <charset val="186"/>
      </rPr>
      <t>(Nut, ZN1)</t>
    </r>
  </si>
  <si>
    <t>040-28090-53</t>
  </si>
  <si>
    <t>13.1.7</t>
  </si>
  <si>
    <r>
      <t xml:space="preserve">Ferulė </t>
    </r>
    <r>
      <rPr>
        <sz val="9"/>
        <rFont val="Times New Roman"/>
        <family val="1"/>
        <charset val="186"/>
      </rPr>
      <t>(Ferrule, ZF1)</t>
    </r>
  </si>
  <si>
    <t>040-28090-55</t>
  </si>
  <si>
    <t>13.1.8</t>
  </si>
  <si>
    <t>Interface vamzdelis</t>
  </si>
  <si>
    <t>223-57388</t>
  </si>
  <si>
    <t>13.1.9</t>
  </si>
  <si>
    <r>
      <t>Veržlė</t>
    </r>
    <r>
      <rPr>
        <sz val="9"/>
        <rFont val="Times New Roman"/>
        <family val="1"/>
        <charset val="186"/>
      </rPr>
      <t xml:space="preserve"> (Nut, ZN1)</t>
    </r>
  </si>
  <si>
    <t>13.1.10</t>
  </si>
  <si>
    <t>Rotorius (Rotor,SSAC6WT)</t>
  </si>
  <si>
    <t>040-28090-25</t>
  </si>
  <si>
    <t>13.1.11</t>
  </si>
  <si>
    <r>
      <t xml:space="preserve">Kaitintuvas </t>
    </r>
    <r>
      <rPr>
        <sz val="9"/>
        <rFont val="Times New Roman"/>
        <family val="1"/>
        <charset val="186"/>
      </rPr>
      <t>(Heater Assy, Trap)</t>
    </r>
  </si>
  <si>
    <t>351-18083-91</t>
  </si>
  <si>
    <t>13.1.12</t>
  </si>
  <si>
    <r>
      <t xml:space="preserve">Peltje mazgas </t>
    </r>
    <r>
      <rPr>
        <sz val="9"/>
        <rFont val="Times New Roman"/>
        <family val="1"/>
        <charset val="186"/>
      </rPr>
      <t>(Peltier assembly (Second Trap))</t>
    </r>
  </si>
  <si>
    <t>223-56444-91</t>
  </si>
  <si>
    <t>13.1.13</t>
  </si>
  <si>
    <r>
      <t xml:space="preserve">Silikoninis užpildas </t>
    </r>
    <r>
      <rPr>
        <sz val="9"/>
        <rFont val="Times New Roman"/>
        <family val="1"/>
        <charset val="186"/>
      </rPr>
      <t>(Silicone Compound)</t>
    </r>
  </si>
  <si>
    <t>060-49903-01</t>
  </si>
  <si>
    <t>13.1.14</t>
  </si>
  <si>
    <r>
      <t xml:space="preserve">Lubrikantas </t>
    </r>
    <r>
      <rPr>
        <sz val="9"/>
        <rFont val="Times New Roman"/>
        <family val="1"/>
        <charset val="186"/>
      </rPr>
      <t>(Triflow Lubricate)</t>
    </r>
  </si>
  <si>
    <t>980-07686</t>
  </si>
  <si>
    <t>13.1.15</t>
  </si>
  <si>
    <r>
      <t xml:space="preserve">Laikiklis </t>
    </r>
    <r>
      <rPr>
        <sz val="9"/>
        <rFont val="Times New Roman"/>
        <family val="1"/>
        <charset val="186"/>
      </rPr>
      <t>(Spring Cap Holder)</t>
    </r>
  </si>
  <si>
    <t>223-54180-01</t>
  </si>
  <si>
    <t>13.1.16</t>
  </si>
  <si>
    <t>Diržai</t>
  </si>
  <si>
    <t>032-22477-13</t>
  </si>
  <si>
    <t>13.1.17</t>
  </si>
  <si>
    <t>13.2</t>
  </si>
  <si>
    <t xml:space="preserve">Shimadzu autosemplerio AOC5000  remonto, techninės priežiūros ir atsarginių dalių specifikacija </t>
  </si>
  <si>
    <t>13.2.1</t>
  </si>
  <si>
    <t>Shimadzu AOC5000 Plus</t>
  </si>
  <si>
    <r>
      <t xml:space="preserve">Kreipiančioji </t>
    </r>
    <r>
      <rPr>
        <sz val="9"/>
        <rFont val="Times New Roman"/>
        <family val="1"/>
        <charset val="186"/>
      </rPr>
      <t>(TENSION CORDF.NEEDLE GUIDE )</t>
    </r>
  </si>
  <si>
    <t>920-00133-31</t>
  </si>
  <si>
    <t>13.2.2</t>
  </si>
  <si>
    <r>
      <t xml:space="preserve">Įtempėjas </t>
    </r>
    <r>
      <rPr>
        <sz val="9"/>
        <rFont val="Times New Roman"/>
        <family val="1"/>
        <charset val="186"/>
      </rPr>
      <t>(TENSION CORD BLACK)</t>
    </r>
  </si>
  <si>
    <t>920-00133-35</t>
  </si>
  <si>
    <t>13.2.3</t>
  </si>
  <si>
    <r>
      <t>Tarpinė</t>
    </r>
    <r>
      <rPr>
        <sz val="9"/>
        <rFont val="Times New Roman"/>
        <family val="1"/>
        <charset val="186"/>
      </rPr>
      <t xml:space="preserve"> (PAL AGI O-RING )</t>
    </r>
  </si>
  <si>
    <t>980-01315</t>
  </si>
  <si>
    <t>13.2.4</t>
  </si>
  <si>
    <t>Flush Gas Tube (x-unit)</t>
  </si>
  <si>
    <t>920-00257</t>
  </si>
  <si>
    <t>13.2.5</t>
  </si>
  <si>
    <t>Flush Gas Tube (xy-unit)</t>
  </si>
  <si>
    <t>920-12977</t>
  </si>
  <si>
    <t>13.2.6</t>
  </si>
  <si>
    <r>
      <t xml:space="preserve">Tarpinių rinkinys </t>
    </r>
    <r>
      <rPr>
        <sz val="9"/>
        <rFont val="Times New Roman"/>
        <family val="1"/>
        <charset val="186"/>
      </rPr>
      <t>(KIT SEAL CAP)</t>
    </r>
  </si>
  <si>
    <t>920-00133-13</t>
  </si>
  <si>
    <t>13.2.7</t>
  </si>
  <si>
    <t>Švirkštas 10 mkl, tefloninis plunžeris</t>
  </si>
  <si>
    <t>13.2.8</t>
  </si>
  <si>
    <t>13.3</t>
  </si>
  <si>
    <t xml:space="preserve">Shimadzu detektoriaus QP2010 ULTRA  remonto, techninės priežiūros ir atsarginių dalių specifikacija </t>
  </si>
  <si>
    <t>13.3.1</t>
  </si>
  <si>
    <t>Shimadzu QP2010 ULTRA</t>
  </si>
  <si>
    <t>O20495000300  C11805007308      (2012 m.)</t>
  </si>
  <si>
    <r>
      <t>Elektronų šaltinis</t>
    </r>
    <r>
      <rPr>
        <sz val="9"/>
        <rFont val="Times New Roman"/>
        <family val="1"/>
        <charset val="186"/>
      </rPr>
      <t xml:space="preserve"> (EI source)</t>
    </r>
  </si>
  <si>
    <t>225-17697-91</t>
  </si>
  <si>
    <t>13.3.2</t>
  </si>
  <si>
    <t>Repeller Assy QP2010 Plus EI</t>
  </si>
  <si>
    <t>225-17659-91</t>
  </si>
  <si>
    <t>13.3.3</t>
  </si>
  <si>
    <r>
      <t xml:space="preserve">Filamentas </t>
    </r>
    <r>
      <rPr>
        <sz val="9"/>
        <rFont val="Times New Roman"/>
        <family val="1"/>
        <charset val="186"/>
      </rPr>
      <t>(Filament EI/CI/NCI)</t>
    </r>
  </si>
  <si>
    <t>225-10340-91</t>
  </si>
  <si>
    <t>13.3.4</t>
  </si>
  <si>
    <r>
      <t xml:space="preserve">Sandarinimo įvorė </t>
    </r>
    <r>
      <rPr>
        <sz val="9"/>
        <rFont val="Times New Roman"/>
        <family val="1"/>
        <charset val="186"/>
      </rPr>
      <t>(Insulation bushing for EI/CI/NCI)</t>
    </r>
  </si>
  <si>
    <t>225-01068</t>
  </si>
  <si>
    <t>13.3.5</t>
  </si>
  <si>
    <r>
      <t xml:space="preserve">Sandarinimo poveržlė </t>
    </r>
    <r>
      <rPr>
        <sz val="9"/>
        <rFont val="Times New Roman"/>
        <family val="1"/>
        <charset val="186"/>
      </rPr>
      <t>(Insulation washer)</t>
    </r>
  </si>
  <si>
    <t>200-44394</t>
  </si>
  <si>
    <t>13.3.6</t>
  </si>
  <si>
    <r>
      <t xml:space="preserve">Tefloninis vamzdelis </t>
    </r>
    <r>
      <rPr>
        <sz val="9"/>
        <rFont val="Times New Roman"/>
        <family val="1"/>
        <charset val="186"/>
      </rPr>
      <t>(Teflon tube for CI/NCI)</t>
    </r>
  </si>
  <si>
    <t>016-37573-03</t>
  </si>
  <si>
    <t>13.3.7</t>
  </si>
  <si>
    <r>
      <t xml:space="preserve">Ferulė </t>
    </r>
    <r>
      <rPr>
        <sz val="9"/>
        <rFont val="Times New Roman"/>
        <family val="1"/>
        <charset val="186"/>
      </rPr>
      <t>(Vespel Ferrule, 0.25ID Col.)</t>
    </r>
  </si>
  <si>
    <t>670-15003-03</t>
  </si>
  <si>
    <t>13.3.8</t>
  </si>
  <si>
    <r>
      <t xml:space="preserve">Ferulė </t>
    </r>
    <r>
      <rPr>
        <sz val="9"/>
        <rFont val="Times New Roman"/>
        <family val="1"/>
        <charset val="186"/>
      </rPr>
      <t>(Vespel Ferrule, 0.32ID Col.)</t>
    </r>
  </si>
  <si>
    <t>670-15003-04</t>
  </si>
  <si>
    <t>13.3.9</t>
  </si>
  <si>
    <r>
      <t xml:space="preserve">Ferulė </t>
    </r>
    <r>
      <rPr>
        <sz val="9"/>
        <rFont val="Times New Roman"/>
        <family val="1"/>
        <charset val="186"/>
      </rPr>
      <t>(Vespel Ferrule, 0.53ID Col.)</t>
    </r>
  </si>
  <si>
    <t>670-15003-07</t>
  </si>
  <si>
    <t>13.3.10</t>
  </si>
  <si>
    <t>PFTBA standard</t>
  </si>
  <si>
    <t>210-07031-03ME</t>
  </si>
  <si>
    <t>13.3.11</t>
  </si>
  <si>
    <r>
      <t>Elektronų daugintuvas</t>
    </r>
    <r>
      <rPr>
        <sz val="9"/>
        <rFont val="Times New Roman"/>
        <family val="1"/>
        <charset val="186"/>
      </rPr>
      <t xml:space="preserve"> (AF620 EM electron multiplier)</t>
    </r>
  </si>
  <si>
    <t>225-09340-11</t>
  </si>
  <si>
    <t>13.3.12</t>
  </si>
  <si>
    <r>
      <t xml:space="preserve">Poveržlės </t>
    </r>
    <r>
      <rPr>
        <sz val="9"/>
        <rFont val="Times New Roman"/>
        <family val="1"/>
        <charset val="186"/>
      </rPr>
      <t>(PEEK spacers)</t>
    </r>
  </si>
  <si>
    <t>225-20800-21</t>
  </si>
  <si>
    <t>13.3.13</t>
  </si>
  <si>
    <t>Ion Gauge</t>
  </si>
  <si>
    <t>225-09490-01</t>
  </si>
  <si>
    <t>13.3.14</t>
  </si>
  <si>
    <r>
      <t xml:space="preserve">Tarpinė </t>
    </r>
    <r>
      <rPr>
        <sz val="9"/>
        <rFont val="Times New Roman"/>
        <family val="1"/>
        <charset val="186"/>
      </rPr>
      <t>(O-RING. 4D P40)</t>
    </r>
  </si>
  <si>
    <t>036-11243</t>
  </si>
  <si>
    <t>13.3.15</t>
  </si>
  <si>
    <r>
      <t xml:space="preserve">Filamentas </t>
    </r>
    <r>
      <rPr>
        <sz val="9"/>
        <rFont val="Times New Roman"/>
        <family val="1"/>
        <charset val="186"/>
      </rPr>
      <t>(Pirani filament)</t>
    </r>
  </si>
  <si>
    <t>225-20310-91</t>
  </si>
  <si>
    <t>13.3.16</t>
  </si>
  <si>
    <r>
      <t xml:space="preserve">Tarpinė </t>
    </r>
    <r>
      <rPr>
        <sz val="9"/>
        <rFont val="Times New Roman"/>
        <family val="1"/>
        <charset val="186"/>
      </rPr>
      <t>(O-Ring Optical system guide)</t>
    </r>
  </si>
  <si>
    <t>036-10217</t>
  </si>
  <si>
    <t>13.3.17</t>
  </si>
  <si>
    <r>
      <t xml:space="preserve">Tarpinė </t>
    </r>
    <r>
      <rPr>
        <sz val="9"/>
        <rFont val="Times New Roman"/>
        <family val="1"/>
        <charset val="186"/>
      </rPr>
      <t>(O-ring Front door, 4D P105)</t>
    </r>
  </si>
  <si>
    <t>036-11271</t>
  </si>
  <si>
    <t>13.3.18</t>
  </si>
  <si>
    <r>
      <t xml:space="preserve">Tepalo garų filtras </t>
    </r>
    <r>
      <rPr>
        <sz val="9"/>
        <rFont val="Times New Roman"/>
        <family val="1"/>
        <charset val="186"/>
      </rPr>
      <t>(Oil mist filter EMF10)</t>
    </r>
  </si>
  <si>
    <t>042-00124-31</t>
  </si>
  <si>
    <t>13.3.19</t>
  </si>
  <si>
    <r>
      <t>Rotacinio siurblio tepalas</t>
    </r>
    <r>
      <rPr>
        <sz val="9"/>
        <rFont val="Times New Roman"/>
        <family val="1"/>
        <charset val="186"/>
      </rPr>
      <t xml:space="preserve"> (OIL ULTRAGRADE15 (1 L))</t>
    </r>
  </si>
  <si>
    <t>980-03362</t>
  </si>
  <si>
    <t>13.3.20</t>
  </si>
  <si>
    <r>
      <t xml:space="preserve">Spyruoklinė žarna </t>
    </r>
    <r>
      <rPr>
        <sz val="9"/>
        <rFont val="Times New Roman"/>
        <family val="1"/>
        <charset val="186"/>
      </rPr>
      <t>(Spring hose #19)</t>
    </r>
  </si>
  <si>
    <t>016-31697-03</t>
  </si>
  <si>
    <t>13.3.21</t>
  </si>
  <si>
    <t>Turbo molekulinis siurblys</t>
  </si>
  <si>
    <t>225-09588-02E</t>
  </si>
  <si>
    <t>13.3.22</t>
  </si>
  <si>
    <t xml:space="preserve">Rotacinis siurblys </t>
  </si>
  <si>
    <t>951-10185-01</t>
  </si>
  <si>
    <t>13.3.23</t>
  </si>
  <si>
    <t>14.</t>
  </si>
  <si>
    <t>Shimadzu skysčių jonų mainų chromatografinės sistemos remonto, techninės priežiūros ir atsarginių dalių specifikacija</t>
  </si>
  <si>
    <t>14.1</t>
  </si>
  <si>
    <r>
      <t xml:space="preserve">Jonų mainų chromatografo </t>
    </r>
    <r>
      <rPr>
        <b/>
        <sz val="10"/>
        <color rgb="FFFF0000"/>
        <rFont val="Times New Roman"/>
        <family val="1"/>
        <charset val="186"/>
      </rPr>
      <t xml:space="preserve">Shimadzu </t>
    </r>
    <r>
      <rPr>
        <b/>
        <sz val="10"/>
        <rFont val="Times New Roman"/>
        <family val="1"/>
        <charset val="186"/>
      </rPr>
      <t xml:space="preserve"> Shimadzu  SIL-10AF Super remonto, techninės priežiūros ir atsarginių dalių specifikacija</t>
    </r>
  </si>
  <si>
    <t>14.1.1</t>
  </si>
  <si>
    <t>Shimadzu  SIL-10AF</t>
  </si>
  <si>
    <r>
      <t xml:space="preserve">Apiplovimo septa </t>
    </r>
    <r>
      <rPr>
        <sz val="9"/>
        <rFont val="Times New Roman"/>
        <family val="1"/>
        <charset val="186"/>
      </rPr>
      <t>(Rinse Port Septum)</t>
    </r>
  </si>
  <si>
    <t xml:space="preserve">228-21290-91 </t>
  </si>
  <si>
    <t>14.1.2</t>
  </si>
  <si>
    <r>
      <t xml:space="preserve">Adatos tarpinė </t>
    </r>
    <r>
      <rPr>
        <sz val="9"/>
        <rFont val="Times New Roman"/>
        <family val="1"/>
        <charset val="186"/>
      </rPr>
      <t>(Needle seal)</t>
    </r>
  </si>
  <si>
    <t>228-21227-91</t>
  </si>
  <si>
    <t>14.1.3</t>
  </si>
  <si>
    <r>
      <t>Teflon. antgalis švirkštui</t>
    </r>
    <r>
      <rPr>
        <sz val="9"/>
        <rFont val="Times New Roman"/>
        <family val="1"/>
        <charset val="186"/>
      </rPr>
      <t xml:space="preserve"> (Teflon tip for 2,5 ml syringe)</t>
    </r>
  </si>
  <si>
    <t>228-25237-16</t>
  </si>
  <si>
    <t>14.1.4</t>
  </si>
  <si>
    <r>
      <t>Švirkštas</t>
    </r>
    <r>
      <rPr>
        <sz val="9"/>
        <rFont val="Times New Roman"/>
        <family val="1"/>
        <charset val="186"/>
      </rPr>
      <t xml:space="preserve"> (2,5 ml syringe)</t>
    </r>
  </si>
  <si>
    <t>228-25237-06</t>
  </si>
  <si>
    <t>14.1.5</t>
  </si>
  <si>
    <t>Mėg. Paėmimo adata (Sampling needle)</t>
  </si>
  <si>
    <t>228-20243-94</t>
  </si>
  <si>
    <t>14.1.6</t>
  </si>
  <si>
    <r>
      <t xml:space="preserve">Filtras </t>
    </r>
    <r>
      <rPr>
        <sz val="9"/>
        <rFont val="Times New Roman"/>
        <family val="1"/>
        <charset val="186"/>
      </rPr>
      <t>(Suction filter)</t>
    </r>
  </si>
  <si>
    <t>228-21984-01</t>
  </si>
  <si>
    <t>14.1.7</t>
  </si>
  <si>
    <r>
      <t>3 knl. Rotorius (</t>
    </r>
    <r>
      <rPr>
        <sz val="9"/>
        <rFont val="Times New Roman"/>
        <family val="1"/>
        <charset val="186"/>
      </rPr>
      <t>Rotor 3 port-valve)</t>
    </r>
  </si>
  <si>
    <t>228-34417-04</t>
  </si>
  <si>
    <t>14.1.8</t>
  </si>
  <si>
    <r>
      <t xml:space="preserve">3 knl. Statorius </t>
    </r>
    <r>
      <rPr>
        <sz val="9"/>
        <rFont val="Times New Roman"/>
        <family val="1"/>
        <charset val="186"/>
      </rPr>
      <t>(Stator 3 port-valve)</t>
    </r>
  </si>
  <si>
    <t>228-23490</t>
  </si>
  <si>
    <t>14.1.9</t>
  </si>
  <si>
    <r>
      <t xml:space="preserve">6 knl. Rotorius </t>
    </r>
    <r>
      <rPr>
        <sz val="9"/>
        <rFont val="Times New Roman"/>
        <family val="1"/>
        <charset val="186"/>
      </rPr>
      <t>(Rotor 6 port-valve)</t>
    </r>
  </si>
  <si>
    <t>228-21217-91</t>
  </si>
  <si>
    <t>14.1.10</t>
  </si>
  <si>
    <r>
      <t xml:space="preserve">6 knl. Statorius </t>
    </r>
    <r>
      <rPr>
        <sz val="9"/>
        <rFont val="Times New Roman"/>
        <family val="1"/>
        <charset val="186"/>
      </rPr>
      <t>(Stator 6 port-valve)</t>
    </r>
  </si>
  <si>
    <t>228-21220-91</t>
  </si>
  <si>
    <t>14.1.11</t>
  </si>
  <si>
    <t>14.2</t>
  </si>
  <si>
    <t>Jonų mainų chromatografo Shimadzu HIC-20A Super supresoriaus remonto, techninės priežiūros ir atsarginių dalių specifikacija</t>
  </si>
  <si>
    <t>14.2.1</t>
  </si>
  <si>
    <t>Shimadzu HIC-20A Super</t>
  </si>
  <si>
    <t xml:space="preserve">L202346      </t>
  </si>
  <si>
    <r>
      <rPr>
        <b/>
        <sz val="9"/>
        <rFont val="Times New Roman"/>
        <family val="1"/>
        <charset val="186"/>
      </rPr>
      <t>Supresorius</t>
    </r>
    <r>
      <rPr>
        <sz val="9"/>
        <rFont val="Times New Roman"/>
        <family val="1"/>
        <charset val="186"/>
      </rPr>
      <t xml:space="preserve"> (Suppressor cartridge,anion)</t>
    </r>
  </si>
  <si>
    <t xml:space="preserve">228-40612-91 </t>
  </si>
  <si>
    <t>14.2.2</t>
  </si>
  <si>
    <r>
      <rPr>
        <b/>
        <sz val="9"/>
        <rFont val="Times New Roman"/>
        <family val="1"/>
        <charset val="186"/>
      </rPr>
      <t xml:space="preserve">Supresorius </t>
    </r>
    <r>
      <rPr>
        <sz val="9"/>
        <rFont val="Times New Roman"/>
        <family val="1"/>
        <charset val="186"/>
      </rPr>
      <t>(Suppressor cartridge,cation)</t>
    </r>
  </si>
  <si>
    <t xml:space="preserve">228-40613-91 </t>
  </si>
  <si>
    <t>14.2.3</t>
  </si>
  <si>
    <r>
      <rPr>
        <b/>
        <sz val="9"/>
        <rFont val="Times New Roman"/>
        <family val="1"/>
        <charset val="186"/>
      </rPr>
      <t>Aptarnavimo rinkinys</t>
    </r>
    <r>
      <rPr>
        <sz val="9"/>
        <rFont val="Times New Roman"/>
        <family val="1"/>
        <charset val="186"/>
      </rPr>
      <t xml:space="preserve"> (Maintenance kit, 9650-999)</t>
    </r>
  </si>
  <si>
    <t>460-08175</t>
  </si>
  <si>
    <t>14.2.4</t>
  </si>
  <si>
    <r>
      <rPr>
        <b/>
        <sz val="9"/>
        <rFont val="Times New Roman"/>
        <family val="1"/>
        <charset val="186"/>
      </rPr>
      <t xml:space="preserve">Statoriaus laikiklis </t>
    </r>
    <r>
      <rPr>
        <sz val="9"/>
        <rFont val="Times New Roman"/>
        <family val="1"/>
        <charset val="186"/>
      </rPr>
      <t>(Statorholder,9650-009)</t>
    </r>
  </si>
  <si>
    <t>460-08176</t>
  </si>
  <si>
    <t>14.2.5</t>
  </si>
  <si>
    <t>14.3</t>
  </si>
  <si>
    <t>Skysčių chromatografijos siurblio LC-20ADsp remonto, techninės priežiūros ir atsarginių dalių specifikacija</t>
  </si>
  <si>
    <t>14.3.1</t>
  </si>
  <si>
    <t>Shimadzu LC-20ADsp</t>
  </si>
  <si>
    <r>
      <rPr>
        <b/>
        <sz val="9"/>
        <rFont val="Times New Roman"/>
        <family val="1"/>
        <charset val="186"/>
      </rPr>
      <t>Plundžerio tarpinė</t>
    </r>
    <r>
      <rPr>
        <sz val="9"/>
        <rFont val="Times New Roman"/>
        <family val="1"/>
        <charset val="186"/>
      </rPr>
      <t xml:space="preserve"> (Plunger Seal)</t>
    </r>
  </si>
  <si>
    <t>228-32628-91</t>
  </si>
  <si>
    <t>14.3.2</t>
  </si>
  <si>
    <r>
      <rPr>
        <b/>
        <sz val="9"/>
        <rFont val="Times New Roman"/>
        <family val="1"/>
        <charset val="186"/>
      </rPr>
      <t xml:space="preserve">Tefloninė diafragma </t>
    </r>
    <r>
      <rPr>
        <sz val="9"/>
        <rFont val="Times New Roman"/>
        <family val="1"/>
        <charset val="186"/>
      </rPr>
      <t>(Diaphragm teflon)</t>
    </r>
  </si>
  <si>
    <t>228-32784-91</t>
  </si>
  <si>
    <t>14.3.3</t>
  </si>
  <si>
    <r>
      <rPr>
        <b/>
        <sz val="9"/>
        <rFont val="Times New Roman"/>
        <family val="1"/>
        <charset val="186"/>
      </rPr>
      <t>Plundžeris</t>
    </r>
    <r>
      <rPr>
        <sz val="9"/>
        <rFont val="Times New Roman"/>
        <family val="1"/>
        <charset val="186"/>
      </rPr>
      <t xml:space="preserve"> (Plunger assy)</t>
    </r>
  </si>
  <si>
    <t>228-35281-95</t>
  </si>
  <si>
    <t>14.3.4</t>
  </si>
  <si>
    <r>
      <rPr>
        <b/>
        <sz val="9"/>
        <rFont val="Times New Roman"/>
        <family val="1"/>
        <charset val="186"/>
      </rPr>
      <t>Atbulinis vožtuvas</t>
    </r>
    <r>
      <rPr>
        <sz val="9"/>
        <rFont val="Times New Roman"/>
        <family val="1"/>
        <charset val="186"/>
      </rPr>
      <t xml:space="preserve"> (Check Valve IN)</t>
    </r>
  </si>
  <si>
    <t>228-48249-96</t>
  </si>
  <si>
    <t>14.3.5</t>
  </si>
  <si>
    <r>
      <rPr>
        <b/>
        <sz val="9"/>
        <rFont val="Times New Roman"/>
        <family val="1"/>
        <charset val="186"/>
      </rPr>
      <t>Atbulinis Vožtuvas</t>
    </r>
    <r>
      <rPr>
        <sz val="9"/>
        <rFont val="Times New Roman"/>
        <family val="1"/>
        <charset val="186"/>
      </rPr>
      <t xml:space="preserve"> (Check Valve Out)</t>
    </r>
  </si>
  <si>
    <t>228-45705-91</t>
  </si>
  <si>
    <t>14.3.6</t>
  </si>
  <si>
    <r>
      <rPr>
        <b/>
        <sz val="9"/>
        <rFont val="Times New Roman"/>
        <family val="1"/>
        <charset val="186"/>
      </rPr>
      <t>Išėjimo filtras</t>
    </r>
    <r>
      <rPr>
        <sz val="9"/>
        <rFont val="Times New Roman"/>
        <family val="1"/>
        <charset val="186"/>
      </rPr>
      <t xml:space="preserve"> (Outlet Filter)</t>
    </r>
  </si>
  <si>
    <t>228-48607-91</t>
  </si>
  <si>
    <t>14.3.7</t>
  </si>
  <si>
    <r>
      <rPr>
        <b/>
        <sz val="9"/>
        <rFont val="Times New Roman"/>
        <family val="1"/>
        <charset val="186"/>
      </rPr>
      <t>Išleidimo vožtuvo velenas</t>
    </r>
    <r>
      <rPr>
        <sz val="9"/>
        <rFont val="Times New Roman"/>
        <family val="1"/>
        <charset val="186"/>
      </rPr>
      <t xml:space="preserve"> (Drain Valve shaft )</t>
    </r>
  </si>
  <si>
    <t>228-45574-95</t>
  </si>
  <si>
    <t>14.3.8</t>
  </si>
  <si>
    <r>
      <rPr>
        <b/>
        <sz val="9"/>
        <rFont val="Times New Roman"/>
        <family val="1"/>
        <charset val="186"/>
      </rPr>
      <t>Filtras</t>
    </r>
    <r>
      <rPr>
        <sz val="9"/>
        <rFont val="Times New Roman"/>
        <family val="1"/>
        <charset val="186"/>
      </rPr>
      <t xml:space="preserve"> (Suction Filter Assy)</t>
    </r>
  </si>
  <si>
    <t>228-39181-94</t>
  </si>
  <si>
    <t>14.3.9</t>
  </si>
  <si>
    <t>15.</t>
  </si>
  <si>
    <t>Shimadzu skysčių chromatografinės sistemos remonto, techninės priežiūros ir atsarginių dalių specifikacija</t>
  </si>
  <si>
    <t>15.1</t>
  </si>
  <si>
    <t>Skystinio chromatografo Shimadzu LC-2030 3D Prominence-i remonto, techninės priežiūros ir atsarginių dalių specifikacija</t>
  </si>
  <si>
    <t>15.1.1</t>
  </si>
  <si>
    <t xml:space="preserve">Shimadzu LC-2030 3D Prominence-i </t>
  </si>
  <si>
    <t xml:space="preserve"> L21455300735 AE    (2015 m.)   </t>
  </si>
  <si>
    <r>
      <rPr>
        <b/>
        <sz val="9"/>
        <rFont val="Times New Roman"/>
        <family val="1"/>
        <charset val="186"/>
      </rPr>
      <t>Vakumo pompa</t>
    </r>
    <r>
      <rPr>
        <sz val="9"/>
        <rFont val="Times New Roman"/>
        <family val="1"/>
        <charset val="186"/>
      </rPr>
      <t xml:space="preserve"> (Vacuum Pump)</t>
    </r>
  </si>
  <si>
    <t>228-63035</t>
  </si>
  <si>
    <t>15.1.2</t>
  </si>
  <si>
    <r>
      <rPr>
        <b/>
        <sz val="9"/>
        <rFont val="Times New Roman"/>
        <family val="1"/>
        <charset val="186"/>
      </rPr>
      <t>Vakumo pompos filtras</t>
    </r>
    <r>
      <rPr>
        <sz val="9"/>
        <rFont val="Times New Roman"/>
        <family val="1"/>
        <charset val="186"/>
      </rPr>
      <t xml:space="preserve"> (Filter Vacuum Pump)</t>
    </r>
  </si>
  <si>
    <t>228-54509-02</t>
  </si>
  <si>
    <t>15.1.3</t>
  </si>
  <si>
    <r>
      <rPr>
        <b/>
        <sz val="9"/>
        <rFont val="Times New Roman"/>
        <family val="1"/>
        <charset val="186"/>
      </rPr>
      <t>Slėgio sensorius filtras</t>
    </r>
    <r>
      <rPr>
        <sz val="9"/>
        <rFont val="Times New Roman"/>
        <family val="1"/>
        <charset val="186"/>
      </rPr>
      <t xml:space="preserve"> (Filter for Pressure sensor)</t>
    </r>
  </si>
  <si>
    <t>228-54656</t>
  </si>
  <si>
    <t>15.1.4</t>
  </si>
  <si>
    <r>
      <rPr>
        <b/>
        <sz val="9"/>
        <rFont val="Times New Roman"/>
        <family val="1"/>
        <charset val="186"/>
      </rPr>
      <t>Plundžerio tarpinė</t>
    </r>
    <r>
      <rPr>
        <sz val="9"/>
        <rFont val="Times New Roman"/>
        <family val="1"/>
        <charset val="186"/>
      </rPr>
      <t xml:space="preserve"> (Plunger seal)</t>
    </r>
  </si>
  <si>
    <t>228-35146</t>
  </si>
  <si>
    <t>15.1.5</t>
  </si>
  <si>
    <r>
      <rPr>
        <b/>
        <sz val="9"/>
        <rFont val="Times New Roman"/>
        <family val="1"/>
        <charset val="186"/>
      </rPr>
      <t>Filtras</t>
    </r>
    <r>
      <rPr>
        <sz val="9"/>
        <rFont val="Times New Roman"/>
        <family val="1"/>
        <charset val="186"/>
      </rPr>
      <t xml:space="preserve"> (Suction filter)</t>
    </r>
  </si>
  <si>
    <t>228-45707-91</t>
  </si>
  <si>
    <t>15.1.6</t>
  </si>
  <si>
    <r>
      <rPr>
        <b/>
        <sz val="9"/>
        <rFont val="Times New Roman"/>
        <family val="1"/>
        <charset val="186"/>
      </rPr>
      <t>Filtras</t>
    </r>
    <r>
      <rPr>
        <sz val="9"/>
        <rFont val="Times New Roman"/>
        <family val="1"/>
        <charset val="186"/>
      </rPr>
      <t xml:space="preserve"> (Line Filter)</t>
    </r>
  </si>
  <si>
    <t>228-35871-96</t>
  </si>
  <si>
    <t>15.1.7</t>
  </si>
  <si>
    <r>
      <rPr>
        <b/>
        <sz val="9"/>
        <rFont val="Times New Roman"/>
        <family val="1"/>
        <charset val="186"/>
      </rPr>
      <t>Plundžeris</t>
    </r>
    <r>
      <rPr>
        <sz val="9"/>
        <rFont val="Times New Roman"/>
        <family val="1"/>
        <charset val="186"/>
      </rPr>
      <t xml:space="preserve"> (Plunger Assy)</t>
    </r>
  </si>
  <si>
    <t>228-35281-97</t>
  </si>
  <si>
    <t>15.1.8</t>
  </si>
  <si>
    <r>
      <rPr>
        <b/>
        <sz val="9"/>
        <rFont val="Times New Roman"/>
        <family val="1"/>
        <charset val="186"/>
      </rPr>
      <t>Diafragma</t>
    </r>
    <r>
      <rPr>
        <sz val="9"/>
        <rFont val="Times New Roman"/>
        <family val="1"/>
        <charset val="186"/>
      </rPr>
      <t xml:space="preserve"> (Diaphragm)</t>
    </r>
  </si>
  <si>
    <t>228-55272-41</t>
  </si>
  <si>
    <t>15.1.9</t>
  </si>
  <si>
    <r>
      <rPr>
        <b/>
        <sz val="9"/>
        <rFont val="Times New Roman"/>
        <family val="1"/>
        <charset val="186"/>
      </rPr>
      <t>Atbulinis vožtuvas</t>
    </r>
    <r>
      <rPr>
        <sz val="9"/>
        <rFont val="Times New Roman"/>
        <family val="1"/>
        <charset val="186"/>
      </rPr>
      <t xml:space="preserve"> (Inlet Check valve)</t>
    </r>
  </si>
  <si>
    <t>15.1.10</t>
  </si>
  <si>
    <r>
      <rPr>
        <b/>
        <sz val="9"/>
        <rFont val="Times New Roman"/>
        <family val="1"/>
        <charset val="186"/>
      </rPr>
      <t>Atbulinis vožtuva</t>
    </r>
    <r>
      <rPr>
        <sz val="9"/>
        <rFont val="Times New Roman"/>
        <family val="1"/>
        <charset val="186"/>
      </rPr>
      <t>s (Outlet check valve)</t>
    </r>
  </si>
  <si>
    <t>15.1.11</t>
  </si>
  <si>
    <r>
      <rPr>
        <b/>
        <sz val="9"/>
        <rFont val="Times New Roman"/>
        <family val="1"/>
        <charset val="186"/>
      </rPr>
      <t>Išleidimo vožtuvas</t>
    </r>
    <r>
      <rPr>
        <sz val="9"/>
        <rFont val="Times New Roman"/>
        <family val="1"/>
        <charset val="186"/>
      </rPr>
      <t xml:space="preserve"> (Drain valve Shaft)</t>
    </r>
  </si>
  <si>
    <t>15.1.12</t>
  </si>
  <si>
    <r>
      <rPr>
        <b/>
        <sz val="9"/>
        <rFont val="Times New Roman"/>
        <family val="1"/>
        <charset val="186"/>
      </rPr>
      <t>Vožtuvas</t>
    </r>
    <r>
      <rPr>
        <sz val="9"/>
        <rFont val="Times New Roman"/>
        <family val="1"/>
        <charset val="186"/>
      </rPr>
      <t xml:space="preserve"> (LPGE-Valve)</t>
    </r>
  </si>
  <si>
    <t>228-55605-41</t>
  </si>
  <si>
    <t>15.1.13</t>
  </si>
  <si>
    <r>
      <rPr>
        <b/>
        <sz val="9"/>
        <rFont val="Times New Roman"/>
        <family val="1"/>
        <charset val="186"/>
      </rPr>
      <t>Adatos tarpinė</t>
    </r>
    <r>
      <rPr>
        <sz val="9"/>
        <rFont val="Times New Roman"/>
        <family val="1"/>
        <charset val="186"/>
      </rPr>
      <t xml:space="preserve"> (Needle seal)</t>
    </r>
  </si>
  <si>
    <t>228-50390</t>
  </si>
  <si>
    <t>15.1.14</t>
  </si>
  <si>
    <r>
      <rPr>
        <b/>
        <sz val="9"/>
        <rFont val="Times New Roman"/>
        <family val="1"/>
        <charset val="186"/>
      </rPr>
      <t>Rotorius aukšto slėgio vožtuvui</t>
    </r>
    <r>
      <rPr>
        <sz val="9"/>
        <rFont val="Times New Roman"/>
        <family val="1"/>
        <charset val="186"/>
      </rPr>
      <t xml:space="preserve"> (Rotor High ressure valve)</t>
    </r>
  </si>
  <si>
    <t>228-56098</t>
  </si>
  <si>
    <t>15.1.15</t>
  </si>
  <si>
    <r>
      <rPr>
        <b/>
        <sz val="9"/>
        <rFont val="Times New Roman"/>
        <family val="1"/>
        <charset val="186"/>
      </rPr>
      <t>Statorius aukšto slėgio vožtuvui</t>
    </r>
    <r>
      <rPr>
        <sz val="9"/>
        <rFont val="Times New Roman"/>
        <family val="1"/>
        <charset val="186"/>
      </rPr>
      <t xml:space="preserve"> (Stator High pressure valve)</t>
    </r>
  </si>
  <si>
    <t>228-56253-42</t>
  </si>
  <si>
    <t>15.1.16</t>
  </si>
  <si>
    <r>
      <rPr>
        <b/>
        <sz val="9"/>
        <rFont val="Times New Roman"/>
        <family val="1"/>
        <charset val="186"/>
      </rPr>
      <t xml:space="preserve">Rotorius žemo slėgio vožtuvui </t>
    </r>
    <r>
      <rPr>
        <sz val="9"/>
        <rFont val="Times New Roman"/>
        <family val="1"/>
        <charset val="186"/>
      </rPr>
      <t>(Rotor Low Pressure valve)</t>
    </r>
  </si>
  <si>
    <t>228-36923</t>
  </si>
  <si>
    <t>15.1.17</t>
  </si>
  <si>
    <r>
      <rPr>
        <b/>
        <sz val="9"/>
        <rFont val="Times New Roman"/>
        <family val="1"/>
        <charset val="186"/>
      </rPr>
      <t>Statorius žemo slėgio vožtuvui</t>
    </r>
    <r>
      <rPr>
        <sz val="9"/>
        <rFont val="Times New Roman"/>
        <family val="1"/>
        <charset val="186"/>
      </rPr>
      <t xml:space="preserve"> (Stator Low Pressure valve)</t>
    </r>
  </si>
  <si>
    <t>228-36917-01</t>
  </si>
  <si>
    <t>15.1.18</t>
  </si>
  <si>
    <t>15.1.19</t>
  </si>
  <si>
    <r>
      <rPr>
        <b/>
        <sz val="9"/>
        <rFont val="Times New Roman"/>
        <family val="1"/>
        <charset val="186"/>
      </rPr>
      <t>Plundžerio tarpinė matavimo pompai</t>
    </r>
    <r>
      <rPr>
        <sz val="9"/>
        <rFont val="Times New Roman"/>
        <family val="1"/>
        <charset val="186"/>
      </rPr>
      <t xml:space="preserve"> (Plunger seal measuring pump)</t>
    </r>
  </si>
  <si>
    <t>228-35145</t>
  </si>
  <si>
    <t>15.1.20</t>
  </si>
  <si>
    <r>
      <rPr>
        <b/>
        <sz val="9"/>
        <rFont val="Times New Roman"/>
        <family val="1"/>
        <charset val="186"/>
      </rPr>
      <t>Matavimo pompos plundžeris</t>
    </r>
    <r>
      <rPr>
        <sz val="9"/>
        <rFont val="Times New Roman"/>
        <family val="1"/>
        <charset val="186"/>
      </rPr>
      <t xml:space="preserve"> (Plunger measuring pump)</t>
    </r>
  </si>
  <si>
    <t>228-35010-91</t>
  </si>
  <si>
    <t>15.1.21</t>
  </si>
  <si>
    <r>
      <rPr>
        <b/>
        <sz val="9"/>
        <rFont val="Times New Roman"/>
        <family val="1"/>
        <charset val="186"/>
      </rPr>
      <t>Adata</t>
    </r>
    <r>
      <rPr>
        <sz val="9"/>
        <rFont val="Times New Roman"/>
        <family val="1"/>
        <charset val="186"/>
      </rPr>
      <t xml:space="preserve"> (Needle)</t>
    </r>
  </si>
  <si>
    <t>228-41024-99</t>
  </si>
  <si>
    <t>15.1.22</t>
  </si>
  <si>
    <r>
      <rPr>
        <b/>
        <sz val="9"/>
        <rFont val="Times New Roman"/>
        <family val="1"/>
        <charset val="186"/>
      </rPr>
      <t>Matavimo kilpa</t>
    </r>
    <r>
      <rPr>
        <sz val="9"/>
        <rFont val="Times New Roman"/>
        <family val="1"/>
        <charset val="186"/>
      </rPr>
      <t xml:space="preserve"> (Sample Loop)</t>
    </r>
  </si>
  <si>
    <t>228-56074-42</t>
  </si>
  <si>
    <t>15.1.23</t>
  </si>
  <si>
    <r>
      <rPr>
        <b/>
        <sz val="9"/>
        <rFont val="Times New Roman"/>
        <family val="1"/>
        <charset val="186"/>
      </rPr>
      <t>Apiplovimas</t>
    </r>
    <r>
      <rPr>
        <sz val="9"/>
        <rFont val="Times New Roman"/>
        <family val="1"/>
        <charset val="186"/>
      </rPr>
      <t xml:space="preserve"> (Rinsing port cap *1)</t>
    </r>
  </si>
  <si>
    <t>228-48331-92</t>
  </si>
  <si>
    <t>15.1.24</t>
  </si>
  <si>
    <r>
      <rPr>
        <b/>
        <sz val="9"/>
        <rFont val="Times New Roman"/>
        <family val="1"/>
        <charset val="186"/>
      </rPr>
      <t>Vamzdelis</t>
    </r>
    <r>
      <rPr>
        <sz val="9"/>
        <rFont val="Times New Roman"/>
        <family val="1"/>
        <charset val="186"/>
      </rPr>
      <t xml:space="preserve"> (PIPE ,HV#5 OUT 0.3 *2)</t>
    </r>
  </si>
  <si>
    <t>228-56217-44</t>
  </si>
  <si>
    <t>15.1.25</t>
  </si>
  <si>
    <r>
      <rPr>
        <b/>
        <sz val="9"/>
        <rFont val="Times New Roman"/>
        <family val="1"/>
        <charset val="186"/>
      </rPr>
      <t>Deuterio lempa</t>
    </r>
    <r>
      <rPr>
        <sz val="9"/>
        <rFont val="Times New Roman"/>
        <family val="1"/>
        <charset val="186"/>
      </rPr>
      <t xml:space="preserve"> (D2 Lamp)</t>
    </r>
  </si>
  <si>
    <t>228-55626-01</t>
  </si>
  <si>
    <t>15.1.26</t>
  </si>
  <si>
    <r>
      <rPr>
        <b/>
        <sz val="9"/>
        <rFont val="Times New Roman"/>
        <family val="1"/>
        <charset val="186"/>
      </rPr>
      <t>Volframo lempa</t>
    </r>
    <r>
      <rPr>
        <sz val="9"/>
        <rFont val="Times New Roman"/>
        <family val="1"/>
        <charset val="186"/>
      </rPr>
      <t xml:space="preserve"> (W Lamp)</t>
    </r>
  </si>
  <si>
    <t>228-34410-41</t>
  </si>
  <si>
    <t>15.1.27</t>
  </si>
  <si>
    <r>
      <rPr>
        <b/>
        <sz val="9"/>
        <rFont val="Times New Roman"/>
        <family val="1"/>
        <charset val="186"/>
      </rPr>
      <t>Tarpinė celei</t>
    </r>
    <r>
      <rPr>
        <sz val="9"/>
        <rFont val="Times New Roman"/>
        <family val="1"/>
        <charset val="186"/>
      </rPr>
      <t xml:space="preserve"> (Gasket for Cell)</t>
    </r>
  </si>
  <si>
    <t>228-35097-96</t>
  </si>
  <si>
    <t>15.1.28</t>
  </si>
  <si>
    <r>
      <rPr>
        <b/>
        <sz val="9"/>
        <rFont val="Times New Roman"/>
        <family val="1"/>
        <charset val="186"/>
      </rPr>
      <t>Lęšis</t>
    </r>
    <r>
      <rPr>
        <sz val="9"/>
        <rFont val="Times New Roman"/>
        <family val="1"/>
        <charset val="186"/>
      </rPr>
      <t xml:space="preserve"> (Lens)</t>
    </r>
  </si>
  <si>
    <t>228-14572</t>
  </si>
  <si>
    <t>15.1.29</t>
  </si>
  <si>
    <t>15.2</t>
  </si>
  <si>
    <t>Fluorescensinio detektoriaus Shimadzu RF-20 remonto, techninės priežiūros ir atsarginių dalių specifikacija</t>
  </si>
  <si>
    <t>15.2.1</t>
  </si>
  <si>
    <t>Shimadzu det RF-20</t>
  </si>
  <si>
    <r>
      <rPr>
        <b/>
        <sz val="9"/>
        <rFont val="Times New Roman"/>
        <family val="1"/>
        <charset val="186"/>
      </rPr>
      <t>Ksenono lempa</t>
    </r>
    <r>
      <rPr>
        <sz val="9"/>
        <rFont val="Times New Roman"/>
        <family val="1"/>
        <charset val="186"/>
      </rPr>
      <t xml:space="preserve"> (Xe lamp)</t>
    </r>
  </si>
  <si>
    <t>228-51511-95</t>
  </si>
  <si>
    <t>15.2.2</t>
  </si>
  <si>
    <r>
      <rPr>
        <b/>
        <sz val="9"/>
        <rFont val="Times New Roman"/>
        <family val="1"/>
        <charset val="186"/>
      </rPr>
      <t>Celė</t>
    </r>
    <r>
      <rPr>
        <sz val="9"/>
        <rFont val="Times New Roman"/>
        <family val="1"/>
        <charset val="186"/>
      </rPr>
      <t xml:space="preserve"> (Flow cell)</t>
    </r>
  </si>
  <si>
    <t>228-48626</t>
  </si>
  <si>
    <t>15.2.3</t>
  </si>
  <si>
    <r>
      <rPr>
        <b/>
        <sz val="9"/>
        <rFont val="Times New Roman"/>
        <family val="1"/>
        <charset val="186"/>
      </rPr>
      <t>Tarpinė</t>
    </r>
    <r>
      <rPr>
        <sz val="9"/>
        <rFont val="Times New Roman"/>
        <family val="1"/>
        <charset val="186"/>
      </rPr>
      <t xml:space="preserve"> (Gasket)</t>
    </r>
  </si>
  <si>
    <t>228-50422-01</t>
  </si>
  <si>
    <t>15.2.4</t>
  </si>
  <si>
    <r>
      <rPr>
        <b/>
        <sz val="9"/>
        <rFont val="Times New Roman"/>
        <family val="1"/>
        <charset val="186"/>
      </rPr>
      <t xml:space="preserve">Priekinis oro filtras </t>
    </r>
    <r>
      <rPr>
        <sz val="9"/>
        <rFont val="Times New Roman"/>
        <family val="1"/>
        <charset val="186"/>
      </rPr>
      <t>(Air Filter Front)</t>
    </r>
  </si>
  <si>
    <t>228-51146</t>
  </si>
  <si>
    <t>15.2.5</t>
  </si>
  <si>
    <r>
      <rPr>
        <b/>
        <sz val="9"/>
        <rFont val="Times New Roman"/>
        <family val="1"/>
        <charset val="186"/>
      </rPr>
      <t>Šoninis oro filtras</t>
    </r>
    <r>
      <rPr>
        <sz val="9"/>
        <rFont val="Times New Roman"/>
        <family val="1"/>
        <charset val="186"/>
      </rPr>
      <t xml:space="preserve"> (Air Filter Side)</t>
    </r>
  </si>
  <si>
    <t>228-51147</t>
  </si>
  <si>
    <t>15.2.6</t>
  </si>
  <si>
    <t>1</t>
  </si>
  <si>
    <t>Termociklerių techninių charakteristikų patikrinimo paslaugos</t>
  </si>
  <si>
    <t>KS (Molek.)</t>
  </si>
  <si>
    <r>
      <t xml:space="preserve">Mastercycler gradient   </t>
    </r>
    <r>
      <rPr>
        <sz val="9"/>
        <rFont val="Times New Roman"/>
        <family val="1"/>
        <charset val="186"/>
      </rPr>
      <t>(Eppendorf AG, Vokietja)</t>
    </r>
  </si>
  <si>
    <t>Nr.533104252   (2002 m.)</t>
  </si>
  <si>
    <t>Techninių charakteristikų patikrinimo paslaugos</t>
  </si>
  <si>
    <t xml:space="preserve">vnt. </t>
  </si>
  <si>
    <r>
      <t xml:space="preserve">Labcycler Gradient 48 well block 96 well block     </t>
    </r>
    <r>
      <rPr>
        <sz val="9"/>
        <rFont val="Times New Roman"/>
        <family val="1"/>
        <charset val="186"/>
      </rPr>
      <t xml:space="preserve">(SensoQuest GmbH, Vokietija)  </t>
    </r>
  </si>
  <si>
    <t>Nr........   (2009 m.)</t>
  </si>
  <si>
    <r>
      <t xml:space="preserve">GeneAmp PCR System 2700  </t>
    </r>
    <r>
      <rPr>
        <sz val="9"/>
        <rFont val="Times New Roman"/>
        <family val="1"/>
        <charset val="186"/>
      </rPr>
      <t xml:space="preserve"> (Applied Biosystems)</t>
    </r>
  </si>
  <si>
    <t>Nr.270S3110352   (2004 m.)</t>
  </si>
  <si>
    <r>
      <t xml:space="preserve">GeneAmp PCR System 9700   </t>
    </r>
    <r>
      <rPr>
        <sz val="9"/>
        <rFont val="Times New Roman"/>
        <family val="1"/>
        <charset val="186"/>
      </rPr>
      <t>(Applied Biosystems)</t>
    </r>
  </si>
  <si>
    <t>Nr.805S6090554    (2004 m.)</t>
  </si>
  <si>
    <t>Pulsuojančio lauko gelių elektroforezės ir gelių analizavimo  įranangos Atsarginės dalys ir eksploatacinės medžiagos</t>
  </si>
  <si>
    <t>Ardeola</t>
  </si>
  <si>
    <r>
      <t xml:space="preserve">CHEF Mapper XA                                                              </t>
    </r>
    <r>
      <rPr>
        <sz val="9"/>
        <rFont val="Times New Roman"/>
        <family val="1"/>
        <charset val="186"/>
      </rPr>
      <t xml:space="preserve">(Bio-Rad Laboratories, JAV)    </t>
    </r>
    <r>
      <rPr>
        <b/>
        <sz val="9"/>
        <rFont val="Times New Roman"/>
        <family val="1"/>
        <charset val="186"/>
      </rPr>
      <t xml:space="preserve">GelDoc XR System             </t>
    </r>
    <r>
      <rPr>
        <sz val="9"/>
        <rFont val="Times New Roman"/>
        <family val="1"/>
        <charset val="186"/>
      </rPr>
      <t xml:space="preserve">                                                    (Bio-Rad Laboratories, JAV)</t>
    </r>
  </si>
  <si>
    <t xml:space="preserve">Nr.802BR2110 Nr.721BR02224 </t>
  </si>
  <si>
    <t>Techninės priežiūros priemonių rinkinys</t>
  </si>
  <si>
    <t>34913000-0</t>
  </si>
  <si>
    <t>50433000-9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</si>
</sst>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9.5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color rgb="FF0000FF"/>
      <name val="Times New Roman"/>
      <family val="1"/>
      <charset val="186"/>
    </font>
    <font>
      <b/>
      <sz val="9"/>
      <name val="Calibri"/>
      <family val="2"/>
      <charset val="186"/>
    </font>
    <font>
      <b/>
      <sz val="9"/>
      <color rgb="FF00B050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9.5"/>
      <name val="Times New Roman"/>
      <family val="1"/>
      <charset val="186"/>
    </font>
    <font>
      <b/>
      <sz val="9.5"/>
      <name val="TimesLT"/>
    </font>
    <font>
      <sz val="9.5"/>
      <name val="TimesLT"/>
      <charset val="186"/>
    </font>
    <font>
      <sz val="9.5"/>
      <name val="TimesLT"/>
    </font>
    <font>
      <sz val="10"/>
      <name val="TimesLT"/>
    </font>
    <font>
      <b/>
      <sz val="10"/>
      <name val="TimesLT"/>
    </font>
    <font>
      <sz val="10"/>
      <name val="TimesLT"/>
      <charset val="186"/>
    </font>
    <font>
      <b/>
      <i/>
      <sz val="1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00FF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sz val="9"/>
      <color rgb="FF2E0927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Times New Roman"/>
      <family val="1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DotDot">
        <color indexed="64"/>
      </bottom>
      <diagonal/>
    </border>
    <border>
      <left style="hair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hair">
        <color indexed="64"/>
      </right>
      <top style="thin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DotDot">
        <color auto="1"/>
      </top>
      <bottom style="thin">
        <color indexed="64"/>
      </bottom>
      <diagonal/>
    </border>
    <border>
      <left/>
      <right/>
      <top style="dashDotDot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ashDotDot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2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6" borderId="0" applyNumberFormat="0" applyBorder="0" applyAlignment="0" applyProtection="0"/>
    <xf numFmtId="0" fontId="42" fillId="20" borderId="0" applyNumberFormat="0" applyBorder="0" applyAlignment="0" applyProtection="0"/>
    <xf numFmtId="0" fontId="43" fillId="37" borderId="87" applyNumberFormat="0" applyAlignment="0" applyProtection="0"/>
    <xf numFmtId="0" fontId="44" fillId="38" borderId="88" applyNumberFormat="0" applyAlignment="0" applyProtection="0"/>
    <xf numFmtId="0" fontId="45" fillId="0" borderId="0" applyNumberFormat="0" applyFill="0" applyBorder="0" applyAlignment="0" applyProtection="0"/>
    <xf numFmtId="0" fontId="46" fillId="21" borderId="0" applyNumberFormat="0" applyBorder="0" applyAlignment="0" applyProtection="0"/>
    <xf numFmtId="0" fontId="47" fillId="0" borderId="89" applyNumberFormat="0" applyFill="0" applyAlignment="0" applyProtection="0"/>
    <xf numFmtId="0" fontId="48" fillId="0" borderId="90" applyNumberFormat="0" applyFill="0" applyAlignment="0" applyProtection="0"/>
    <xf numFmtId="0" fontId="49" fillId="0" borderId="91" applyNumberFormat="0" applyFill="0" applyAlignment="0" applyProtection="0"/>
    <xf numFmtId="0" fontId="49" fillId="0" borderId="0" applyNumberFormat="0" applyFill="0" applyBorder="0" applyAlignment="0" applyProtection="0"/>
    <xf numFmtId="0" fontId="50" fillId="24" borderId="87" applyNumberFormat="0" applyAlignment="0" applyProtection="0"/>
    <xf numFmtId="0" fontId="51" fillId="0" borderId="92" applyNumberFormat="0" applyFill="0" applyAlignment="0" applyProtection="0"/>
    <xf numFmtId="0" fontId="52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0" borderId="93" applyNumberFormat="0" applyFont="0" applyAlignment="0" applyProtection="0"/>
    <xf numFmtId="0" fontId="53" fillId="37" borderId="94" applyNumberFormat="0" applyAlignment="0" applyProtection="0"/>
    <xf numFmtId="0" fontId="1" fillId="0" borderId="0"/>
    <xf numFmtId="0" fontId="1" fillId="0" borderId="0"/>
    <xf numFmtId="0" fontId="1" fillId="0" borderId="0"/>
    <xf numFmtId="2" fontId="54" fillId="41" borderId="1" applyNumberFormat="0">
      <alignment horizontal="center" vertical="top" wrapText="1"/>
      <protection locked="0"/>
    </xf>
    <xf numFmtId="0" fontId="55" fillId="0" borderId="0" applyNumberFormat="0" applyFill="0" applyBorder="0" applyAlignment="0" applyProtection="0"/>
    <xf numFmtId="0" fontId="56" fillId="0" borderId="95" applyNumberFormat="0" applyFill="0" applyAlignment="0" applyProtection="0"/>
    <xf numFmtId="0" fontId="57" fillId="0" borderId="0" applyNumberFormat="0" applyFill="0" applyBorder="0" applyAlignment="0" applyProtection="0"/>
  </cellStyleXfs>
  <cellXfs count="841">
    <xf numFmtId="0" fontId="0" fillId="0" borderId="0" xfId="0"/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6" fillId="6" borderId="10" xfId="0" applyNumberFormat="1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vertical="center"/>
    </xf>
    <xf numFmtId="0" fontId="3" fillId="6" borderId="9" xfId="0" applyNumberFormat="1" applyFont="1" applyFill="1" applyBorder="1" applyAlignment="1">
      <alignment horizontal="center" vertical="center" wrapText="1"/>
    </xf>
    <xf numFmtId="2" fontId="3" fillId="6" borderId="9" xfId="0" applyNumberFormat="1" applyFont="1" applyFill="1" applyBorder="1" applyAlignment="1">
      <alignment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17" xfId="0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vertical="center" wrapText="1"/>
    </xf>
    <xf numFmtId="2" fontId="6" fillId="0" borderId="19" xfId="0" applyNumberFormat="1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0" fillId="0" borderId="25" xfId="0" applyBorder="1"/>
    <xf numFmtId="2" fontId="3" fillId="0" borderId="24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2" fontId="6" fillId="2" borderId="26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vertical="center" wrapText="1"/>
    </xf>
    <xf numFmtId="0" fontId="13" fillId="6" borderId="27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0" fontId="13" fillId="4" borderId="27" xfId="0" applyNumberFormat="1" applyFont="1" applyFill="1" applyBorder="1" applyAlignment="1">
      <alignment horizontal="center" vertical="center" wrapText="1"/>
    </xf>
    <xf numFmtId="2" fontId="15" fillId="4" borderId="27" xfId="0" applyNumberFormat="1" applyFont="1" applyFill="1" applyBorder="1" applyAlignment="1" applyProtection="1">
      <alignment vertical="center" wrapText="1"/>
      <protection locked="0"/>
    </xf>
    <xf numFmtId="0" fontId="10" fillId="0" borderId="27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2" fontId="15" fillId="4" borderId="29" xfId="0" applyNumberFormat="1" applyFont="1" applyFill="1" applyBorder="1" applyAlignment="1" applyProtection="1">
      <alignment vertical="center" wrapText="1"/>
      <protection locked="0"/>
    </xf>
    <xf numFmtId="0" fontId="10" fillId="0" borderId="29" xfId="0" applyNumberFormat="1" applyFont="1" applyFill="1" applyBorder="1" applyAlignment="1">
      <alignment horizontal="center" vertical="center" wrapText="1"/>
    </xf>
    <xf numFmtId="2" fontId="10" fillId="0" borderId="29" xfId="0" applyNumberFormat="1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0" fontId="13" fillId="6" borderId="31" xfId="0" applyFont="1" applyFill="1" applyBorder="1" applyAlignment="1">
      <alignment vertical="center" wrapText="1"/>
    </xf>
    <xf numFmtId="0" fontId="13" fillId="2" borderId="31" xfId="0" applyFont="1" applyFill="1" applyBorder="1" applyAlignment="1">
      <alignment vertical="center" wrapText="1"/>
    </xf>
    <xf numFmtId="0" fontId="13" fillId="4" borderId="21" xfId="0" applyNumberFormat="1" applyFont="1" applyFill="1" applyBorder="1" applyAlignment="1">
      <alignment horizontal="center" vertical="center" wrapText="1"/>
    </xf>
    <xf numFmtId="2" fontId="15" fillId="4" borderId="21" xfId="0" applyNumberFormat="1" applyFont="1" applyFill="1" applyBorder="1" applyAlignment="1" applyProtection="1">
      <alignment vertical="center" wrapText="1"/>
      <protection locked="0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2" fontId="15" fillId="4" borderId="21" xfId="0" applyNumberFormat="1" applyFont="1" applyFill="1" applyBorder="1" applyAlignment="1" applyProtection="1">
      <alignment vertical="center"/>
      <protection locked="0"/>
    </xf>
    <xf numFmtId="0" fontId="10" fillId="2" borderId="31" xfId="0" applyFont="1" applyFill="1" applyBorder="1" applyAlignment="1">
      <alignment horizontal="center" vertical="center" wrapText="1"/>
    </xf>
    <xf numFmtId="0" fontId="13" fillId="4" borderId="31" xfId="0" applyNumberFormat="1" applyFont="1" applyFill="1" applyBorder="1" applyAlignment="1">
      <alignment horizontal="center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vertical="center" wrapText="1"/>
    </xf>
    <xf numFmtId="0" fontId="13" fillId="6" borderId="33" xfId="0" applyFont="1" applyFill="1" applyBorder="1" applyAlignment="1">
      <alignment vertical="center" wrapText="1"/>
    </xf>
    <xf numFmtId="0" fontId="13" fillId="4" borderId="33" xfId="0" applyNumberFormat="1" applyFont="1" applyFill="1" applyBorder="1" applyAlignment="1">
      <alignment horizontal="center" vertical="center" wrapText="1"/>
    </xf>
    <xf numFmtId="2" fontId="15" fillId="4" borderId="33" xfId="0" applyNumberFormat="1" applyFont="1" applyFill="1" applyBorder="1" applyAlignment="1" applyProtection="1">
      <alignment vertical="center"/>
      <protection locked="0"/>
    </xf>
    <xf numFmtId="0" fontId="10" fillId="0" borderId="33" xfId="0" applyNumberFormat="1" applyFont="1" applyFill="1" applyBorder="1" applyAlignment="1">
      <alignment horizontal="center" vertical="center" wrapText="1"/>
    </xf>
    <xf numFmtId="2" fontId="10" fillId="0" borderId="32" xfId="0" applyNumberFormat="1" applyFont="1" applyFill="1" applyBorder="1" applyAlignment="1">
      <alignment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vertical="center" wrapText="1"/>
    </xf>
    <xf numFmtId="0" fontId="11" fillId="6" borderId="35" xfId="0" applyFont="1" applyFill="1" applyBorder="1" applyAlignment="1">
      <alignment horizontal="right" vertical="center" wrapText="1"/>
    </xf>
    <xf numFmtId="0" fontId="3" fillId="6" borderId="34" xfId="0" applyFont="1" applyFill="1" applyBorder="1" applyAlignment="1">
      <alignment horizontal="center" vertical="center" wrapText="1"/>
    </xf>
    <xf numFmtId="1" fontId="8" fillId="6" borderId="36" xfId="0" applyNumberFormat="1" applyFont="1" applyFill="1" applyBorder="1" applyAlignment="1">
      <alignment horizontal="center" vertical="center"/>
    </xf>
    <xf numFmtId="2" fontId="3" fillId="6" borderId="36" xfId="0" applyNumberFormat="1" applyFont="1" applyFill="1" applyBorder="1" applyAlignment="1">
      <alignment vertical="center"/>
    </xf>
    <xf numFmtId="0" fontId="3" fillId="6" borderId="36" xfId="0" applyNumberFormat="1" applyFont="1" applyFill="1" applyBorder="1" applyAlignment="1">
      <alignment vertical="center"/>
    </xf>
    <xf numFmtId="0" fontId="3" fillId="6" borderId="36" xfId="0" applyFont="1" applyFill="1" applyBorder="1" applyAlignment="1">
      <alignment vertical="center"/>
    </xf>
    <xf numFmtId="2" fontId="8" fillId="6" borderId="3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49" fontId="6" fillId="6" borderId="37" xfId="0" applyNumberFormat="1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6" fillId="6" borderId="37" xfId="0" applyNumberFormat="1" applyFont="1" applyFill="1" applyBorder="1" applyAlignment="1">
      <alignment horizontal="center" vertical="center" wrapText="1"/>
    </xf>
    <xf numFmtId="2" fontId="3" fillId="6" borderId="37" xfId="0" applyNumberFormat="1" applyFont="1" applyFill="1" applyBorder="1" applyAlignment="1">
      <alignment vertical="center"/>
    </xf>
    <xf numFmtId="0" fontId="3" fillId="6" borderId="37" xfId="0" applyNumberFormat="1" applyFont="1" applyFill="1" applyBorder="1" applyAlignment="1">
      <alignment horizontal="center" vertical="center" wrapText="1"/>
    </xf>
    <xf numFmtId="2" fontId="3" fillId="6" borderId="37" xfId="0" applyNumberFormat="1" applyFont="1" applyFill="1" applyBorder="1" applyAlignment="1">
      <alignment vertical="center" wrapText="1"/>
    </xf>
    <xf numFmtId="2" fontId="6" fillId="6" borderId="37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6" fillId="4" borderId="30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vertical="center"/>
    </xf>
    <xf numFmtId="0" fontId="3" fillId="0" borderId="30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vertical="center" wrapText="1"/>
    </xf>
    <xf numFmtId="2" fontId="6" fillId="0" borderId="30" xfId="0" applyNumberFormat="1" applyFont="1" applyFill="1" applyBorder="1" applyAlignment="1">
      <alignment horizontal="center" vertical="center" wrapText="1"/>
    </xf>
    <xf numFmtId="2" fontId="6" fillId="2" borderId="30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vertical="center"/>
    </xf>
    <xf numFmtId="0" fontId="3" fillId="0" borderId="32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vertical="center" wrapText="1"/>
    </xf>
    <xf numFmtId="2" fontId="6" fillId="0" borderId="32" xfId="0" applyNumberFormat="1" applyFont="1" applyFill="1" applyBorder="1" applyAlignment="1">
      <alignment horizontal="center" vertical="center" wrapText="1"/>
    </xf>
    <xf numFmtId="2" fontId="6" fillId="2" borderId="32" xfId="0" applyNumberFormat="1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vertical="center" wrapText="1"/>
    </xf>
    <xf numFmtId="49" fontId="10" fillId="2" borderId="30" xfId="0" applyNumberFormat="1" applyFont="1" applyFill="1" applyBorder="1" applyAlignment="1">
      <alignment horizontal="center" vertical="center" wrapText="1"/>
    </xf>
    <xf numFmtId="49" fontId="10" fillId="2" borderId="31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3" fillId="6" borderId="38" xfId="0" applyNumberFormat="1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vertical="center" wrapText="1"/>
    </xf>
    <xf numFmtId="0" fontId="3" fillId="6" borderId="35" xfId="0" applyFont="1" applyFill="1" applyBorder="1" applyAlignment="1">
      <alignment horizontal="center" vertical="center" wrapText="1"/>
    </xf>
    <xf numFmtId="1" fontId="8" fillId="6" borderId="35" xfId="0" applyNumberFormat="1" applyFont="1" applyFill="1" applyBorder="1" applyAlignment="1">
      <alignment horizontal="center" vertical="center"/>
    </xf>
    <xf numFmtId="2" fontId="3" fillId="6" borderId="35" xfId="0" applyNumberFormat="1" applyFont="1" applyFill="1" applyBorder="1" applyAlignment="1">
      <alignment vertical="center"/>
    </xf>
    <xf numFmtId="0" fontId="3" fillId="6" borderId="35" xfId="0" applyNumberFormat="1" applyFont="1" applyFill="1" applyBorder="1" applyAlignment="1">
      <alignment vertical="center"/>
    </xf>
    <xf numFmtId="0" fontId="3" fillId="6" borderId="35" xfId="0" applyFont="1" applyFill="1" applyBorder="1" applyAlignment="1">
      <alignment vertical="center"/>
    </xf>
    <xf numFmtId="2" fontId="8" fillId="6" borderId="35" xfId="0" applyNumberFormat="1" applyFont="1" applyFill="1" applyBorder="1" applyAlignment="1">
      <alignment horizontal="center" vertical="center"/>
    </xf>
    <xf numFmtId="2" fontId="8" fillId="6" borderId="39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6" borderId="13" xfId="0" applyNumberFormat="1" applyFont="1" applyFill="1" applyBorder="1" applyAlignment="1">
      <alignment horizontal="center" vertical="center" wrapText="1"/>
    </xf>
    <xf numFmtId="2" fontId="3" fillId="6" borderId="12" xfId="0" applyNumberFormat="1" applyFont="1" applyFill="1" applyBorder="1" applyAlignment="1">
      <alignment vertical="center"/>
    </xf>
    <xf numFmtId="0" fontId="10" fillId="2" borderId="40" xfId="0" applyFont="1" applyFill="1" applyBorder="1" applyAlignment="1">
      <alignment horizontal="center" vertical="center" wrapText="1"/>
    </xf>
    <xf numFmtId="49" fontId="10" fillId="2" borderId="41" xfId="0" applyNumberFormat="1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vertical="center" wrapText="1"/>
    </xf>
    <xf numFmtId="0" fontId="6" fillId="4" borderId="41" xfId="0" applyNumberFormat="1" applyFont="1" applyFill="1" applyBorder="1" applyAlignment="1">
      <alignment horizontal="center" vertical="center" wrapText="1"/>
    </xf>
    <xf numFmtId="2" fontId="3" fillId="0" borderId="41" xfId="0" applyNumberFormat="1" applyFont="1" applyFill="1" applyBorder="1" applyAlignment="1">
      <alignment vertical="center"/>
    </xf>
    <xf numFmtId="0" fontId="3" fillId="0" borderId="41" xfId="0" applyNumberFormat="1" applyFont="1" applyFill="1" applyBorder="1" applyAlignment="1">
      <alignment horizontal="center" vertical="center" wrapText="1"/>
    </xf>
    <xf numFmtId="2" fontId="3" fillId="0" borderId="41" xfId="0" applyNumberFormat="1" applyFont="1" applyFill="1" applyBorder="1" applyAlignment="1">
      <alignment vertical="center" wrapText="1"/>
    </xf>
    <xf numFmtId="2" fontId="6" fillId="0" borderId="41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vertical="center" wrapText="1"/>
    </xf>
    <xf numFmtId="0" fontId="6" fillId="4" borderId="44" xfId="0" applyNumberFormat="1" applyFont="1" applyFill="1" applyBorder="1" applyAlignment="1">
      <alignment horizontal="center" vertical="center" wrapText="1"/>
    </xf>
    <xf numFmtId="2" fontId="3" fillId="0" borderId="44" xfId="0" applyNumberFormat="1" applyFont="1" applyFill="1" applyBorder="1" applyAlignment="1">
      <alignment vertical="center"/>
    </xf>
    <xf numFmtId="0" fontId="3" fillId="0" borderId="44" xfId="0" applyNumberFormat="1" applyFont="1" applyFill="1" applyBorder="1" applyAlignment="1">
      <alignment horizontal="center" vertical="center" wrapText="1"/>
    </xf>
    <xf numFmtId="2" fontId="3" fillId="0" borderId="44" xfId="0" applyNumberFormat="1" applyFont="1" applyFill="1" applyBorder="1" applyAlignment="1">
      <alignment vertical="center" wrapText="1"/>
    </xf>
    <xf numFmtId="2" fontId="6" fillId="0" borderId="44" xfId="0" applyNumberFormat="1" applyFont="1" applyFill="1" applyBorder="1" applyAlignment="1">
      <alignment horizontal="center" vertical="center" wrapText="1"/>
    </xf>
    <xf numFmtId="2" fontId="6" fillId="2" borderId="45" xfId="0" applyNumberFormat="1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vertical="center" wrapText="1"/>
    </xf>
    <xf numFmtId="49" fontId="10" fillId="2" borderId="28" xfId="0" applyNumberFormat="1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4" borderId="27" xfId="0" applyNumberFormat="1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vertical="center"/>
    </xf>
    <xf numFmtId="0" fontId="3" fillId="0" borderId="27" xfId="0" applyNumberFormat="1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2" fontId="6" fillId="2" borderId="27" xfId="0" applyNumberFormat="1" applyFont="1" applyFill="1" applyBorder="1" applyAlignment="1">
      <alignment horizontal="center" vertical="center" wrapText="1"/>
    </xf>
    <xf numFmtId="0" fontId="6" fillId="4" borderId="33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>
      <alignment vertical="center" wrapText="1"/>
    </xf>
    <xf numFmtId="2" fontId="6" fillId="0" borderId="33" xfId="0" applyNumberFormat="1" applyFont="1" applyFill="1" applyBorder="1" applyAlignment="1">
      <alignment horizontal="center" vertical="center" wrapText="1"/>
    </xf>
    <xf numFmtId="2" fontId="6" fillId="2" borderId="33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49" fontId="7" fillId="2" borderId="46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2" fontId="3" fillId="2" borderId="47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3" fillId="4" borderId="21" xfId="0" applyNumberFormat="1" applyFont="1" applyFill="1" applyBorder="1" applyAlignment="1">
      <alignment horizontal="center" vertical="center" wrapText="1"/>
    </xf>
    <xf numFmtId="2" fontId="15" fillId="4" borderId="31" xfId="0" applyNumberFormat="1" applyFont="1" applyFill="1" applyBorder="1" applyAlignment="1" applyProtection="1">
      <alignment vertical="center"/>
      <protection locked="0"/>
    </xf>
    <xf numFmtId="0" fontId="10" fillId="0" borderId="31" xfId="0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2" fontId="10" fillId="0" borderId="21" xfId="0" applyNumberFormat="1" applyFont="1" applyFill="1" applyBorder="1" applyAlignment="1">
      <alignment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6" fillId="4" borderId="42" xfId="0" applyNumberFormat="1" applyFont="1" applyFill="1" applyBorder="1" applyAlignment="1">
      <alignment horizontal="center" vertical="center" wrapText="1"/>
    </xf>
    <xf numFmtId="2" fontId="15" fillId="4" borderId="47" xfId="0" applyNumberFormat="1" applyFont="1" applyFill="1" applyBorder="1" applyAlignment="1" applyProtection="1">
      <alignment vertical="center"/>
      <protection locked="0"/>
    </xf>
    <xf numFmtId="0" fontId="10" fillId="0" borderId="19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vertical="center" wrapText="1"/>
    </xf>
    <xf numFmtId="2" fontId="10" fillId="0" borderId="50" xfId="0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6" fillId="4" borderId="50" xfId="0" applyNumberFormat="1" applyFont="1" applyFill="1" applyBorder="1" applyAlignment="1">
      <alignment horizontal="center" vertical="center" wrapText="1"/>
    </xf>
    <xf numFmtId="49" fontId="10" fillId="2" borderId="49" xfId="0" applyNumberFormat="1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vertical="center" wrapText="1"/>
    </xf>
    <xf numFmtId="0" fontId="10" fillId="2" borderId="49" xfId="0" applyFont="1" applyFill="1" applyBorder="1" applyAlignment="1">
      <alignment vertical="center" wrapText="1"/>
    </xf>
    <xf numFmtId="0" fontId="6" fillId="4" borderId="51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49" fontId="10" fillId="2" borderId="53" xfId="0" applyNumberFormat="1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2" fontId="15" fillId="4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center" wrapText="1"/>
    </xf>
    <xf numFmtId="2" fontId="10" fillId="0" borderId="54" xfId="0" applyNumberFormat="1" applyFont="1" applyFill="1" applyBorder="1" applyAlignment="1">
      <alignment vertical="center" wrapText="1"/>
    </xf>
    <xf numFmtId="49" fontId="10" fillId="2" borderId="55" xfId="0" applyNumberFormat="1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vertical="center" wrapText="1"/>
    </xf>
    <xf numFmtId="0" fontId="6" fillId="4" borderId="56" xfId="0" applyNumberFormat="1" applyFont="1" applyFill="1" applyBorder="1" applyAlignment="1">
      <alignment horizontal="center" vertical="center" wrapText="1"/>
    </xf>
    <xf numFmtId="0" fontId="0" fillId="0" borderId="54" xfId="0" applyBorder="1"/>
    <xf numFmtId="49" fontId="6" fillId="8" borderId="57" xfId="0" applyNumberFormat="1" applyFont="1" applyFill="1" applyBorder="1" applyAlignment="1">
      <alignment horizontal="center" vertical="center" wrapText="1"/>
    </xf>
    <xf numFmtId="0" fontId="3" fillId="8" borderId="58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6" fillId="8" borderId="62" xfId="0" applyNumberFormat="1" applyFont="1" applyFill="1" applyBorder="1" applyAlignment="1">
      <alignment horizontal="center" vertical="center" wrapText="1"/>
    </xf>
    <xf numFmtId="2" fontId="3" fillId="8" borderId="61" xfId="0" applyNumberFormat="1" applyFont="1" applyFill="1" applyBorder="1" applyAlignment="1">
      <alignment vertical="center"/>
    </xf>
    <xf numFmtId="0" fontId="3" fillId="8" borderId="58" xfId="0" applyNumberFormat="1" applyFont="1" applyFill="1" applyBorder="1" applyAlignment="1">
      <alignment horizontal="center" vertical="center" wrapText="1"/>
    </xf>
    <xf numFmtId="2" fontId="3" fillId="8" borderId="58" xfId="0" applyNumberFormat="1" applyFont="1" applyFill="1" applyBorder="1" applyAlignment="1">
      <alignment vertical="center" wrapText="1"/>
    </xf>
    <xf numFmtId="2" fontId="6" fillId="8" borderId="58" xfId="0" applyNumberFormat="1" applyFont="1" applyFill="1" applyBorder="1" applyAlignment="1">
      <alignment horizontal="center" vertical="center" wrapText="1"/>
    </xf>
    <xf numFmtId="2" fontId="6" fillId="8" borderId="62" xfId="0" applyNumberFormat="1" applyFont="1" applyFill="1" applyBorder="1" applyAlignment="1">
      <alignment horizontal="center" vertical="center" wrapText="1"/>
    </xf>
    <xf numFmtId="49" fontId="6" fillId="9" borderId="37" xfId="0" applyNumberFormat="1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6" fillId="9" borderId="37" xfId="0" applyNumberFormat="1" applyFont="1" applyFill="1" applyBorder="1" applyAlignment="1">
      <alignment horizontal="center" vertical="center" wrapText="1"/>
    </xf>
    <xf numFmtId="2" fontId="3" fillId="9" borderId="37" xfId="0" applyNumberFormat="1" applyFont="1" applyFill="1" applyBorder="1" applyAlignment="1">
      <alignment vertical="center"/>
    </xf>
    <xf numFmtId="0" fontId="3" fillId="9" borderId="37" xfId="0" applyNumberFormat="1" applyFont="1" applyFill="1" applyBorder="1" applyAlignment="1">
      <alignment horizontal="center" vertical="center" wrapText="1"/>
    </xf>
    <xf numFmtId="2" fontId="3" fillId="9" borderId="37" xfId="0" applyNumberFormat="1" applyFont="1" applyFill="1" applyBorder="1" applyAlignment="1">
      <alignment vertical="center" wrapText="1"/>
    </xf>
    <xf numFmtId="2" fontId="6" fillId="9" borderId="37" xfId="0" applyNumberFormat="1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0" fontId="11" fillId="4" borderId="29" xfId="1" applyFont="1" applyFill="1" applyBorder="1" applyAlignment="1">
      <alignment horizontal="center" vertical="center" wrapText="1"/>
    </xf>
    <xf numFmtId="0" fontId="19" fillId="4" borderId="29" xfId="1" applyFont="1" applyFill="1" applyBorder="1" applyAlignment="1">
      <alignment vertical="center" wrapText="1"/>
    </xf>
    <xf numFmtId="0" fontId="8" fillId="2" borderId="30" xfId="0" applyFont="1" applyFill="1" applyBorder="1" applyAlignment="1">
      <alignment vertical="center" wrapText="1"/>
    </xf>
    <xf numFmtId="0" fontId="11" fillId="4" borderId="63" xfId="1" applyFont="1" applyFill="1" applyBorder="1" applyAlignment="1">
      <alignment horizontal="center" vertical="center" wrapText="1"/>
    </xf>
    <xf numFmtId="0" fontId="19" fillId="4" borderId="63" xfId="1" applyFont="1" applyFill="1" applyBorder="1" applyAlignment="1">
      <alignment vertical="center" wrapText="1"/>
    </xf>
    <xf numFmtId="0" fontId="12" fillId="7" borderId="15" xfId="1" applyFont="1" applyFill="1" applyBorder="1" applyAlignment="1">
      <alignment horizontal="center" vertical="center" wrapText="1"/>
    </xf>
    <xf numFmtId="0" fontId="19" fillId="7" borderId="15" xfId="1" applyFont="1" applyFill="1" applyBorder="1" applyAlignment="1">
      <alignment vertical="center" wrapText="1"/>
    </xf>
    <xf numFmtId="0" fontId="19" fillId="7" borderId="21" xfId="1" applyFont="1" applyFill="1" applyBorder="1" applyAlignment="1">
      <alignment vertical="center" wrapText="1"/>
    </xf>
    <xf numFmtId="0" fontId="12" fillId="7" borderId="63" xfId="1" applyFont="1" applyFill="1" applyBorder="1" applyAlignment="1">
      <alignment horizontal="center" vertical="center" wrapText="1"/>
    </xf>
    <xf numFmtId="0" fontId="19" fillId="7" borderId="63" xfId="1" applyFont="1" applyFill="1" applyBorder="1" applyAlignment="1">
      <alignment vertical="center" wrapText="1"/>
    </xf>
    <xf numFmtId="0" fontId="12" fillId="9" borderId="15" xfId="1" applyFont="1" applyFill="1" applyBorder="1" applyAlignment="1">
      <alignment horizontal="center" vertical="center" wrapText="1"/>
    </xf>
    <xf numFmtId="0" fontId="19" fillId="9" borderId="15" xfId="1" applyFont="1" applyFill="1" applyBorder="1" applyAlignment="1">
      <alignment vertical="center" wrapText="1"/>
    </xf>
    <xf numFmtId="0" fontId="12" fillId="9" borderId="21" xfId="1" applyFont="1" applyFill="1" applyBorder="1" applyAlignment="1">
      <alignment horizontal="center" vertical="center" wrapText="1"/>
    </xf>
    <xf numFmtId="0" fontId="19" fillId="9" borderId="21" xfId="1" applyFont="1" applyFill="1" applyBorder="1" applyAlignment="1">
      <alignment vertical="center" wrapText="1"/>
    </xf>
    <xf numFmtId="0" fontId="12" fillId="9" borderId="63" xfId="1" applyFont="1" applyFill="1" applyBorder="1" applyAlignment="1">
      <alignment horizontal="center" vertical="center" wrapText="1"/>
    </xf>
    <xf numFmtId="0" fontId="19" fillId="9" borderId="63" xfId="1" applyFont="1" applyFill="1" applyBorder="1" applyAlignment="1">
      <alignment vertical="center" wrapText="1"/>
    </xf>
    <xf numFmtId="0" fontId="12" fillId="6" borderId="15" xfId="1" applyFont="1" applyFill="1" applyBorder="1" applyAlignment="1">
      <alignment horizontal="center" vertical="center" wrapText="1"/>
    </xf>
    <xf numFmtId="0" fontId="19" fillId="6" borderId="15" xfId="1" applyFont="1" applyFill="1" applyBorder="1" applyAlignment="1">
      <alignment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9" fillId="6" borderId="21" xfId="1" applyFont="1" applyFill="1" applyBorder="1" applyAlignment="1">
      <alignment vertical="center" wrapText="1"/>
    </xf>
    <xf numFmtId="0" fontId="20" fillId="6" borderId="21" xfId="1" applyFont="1" applyFill="1" applyBorder="1" applyAlignment="1">
      <alignment vertical="center" wrapText="1"/>
    </xf>
    <xf numFmtId="0" fontId="12" fillId="6" borderId="63" xfId="1" applyFont="1" applyFill="1" applyBorder="1" applyAlignment="1">
      <alignment horizontal="center" vertical="center" wrapText="1"/>
    </xf>
    <xf numFmtId="49" fontId="19" fillId="6" borderId="63" xfId="1" applyNumberFormat="1" applyFont="1" applyFill="1" applyBorder="1" applyAlignment="1">
      <alignment vertical="center" wrapText="1"/>
    </xf>
    <xf numFmtId="49" fontId="12" fillId="6" borderId="63" xfId="1" applyNumberFormat="1" applyFont="1" applyFill="1" applyBorder="1" applyAlignment="1">
      <alignment horizontal="center" vertical="center" wrapText="1"/>
    </xf>
    <xf numFmtId="0" fontId="12" fillId="10" borderId="15" xfId="1" applyFont="1" applyFill="1" applyBorder="1" applyAlignment="1">
      <alignment horizontal="center" vertical="center" wrapText="1"/>
    </xf>
    <xf numFmtId="0" fontId="19" fillId="10" borderId="15" xfId="1" applyFont="1" applyFill="1" applyBorder="1" applyAlignment="1">
      <alignment horizontal="left" vertical="center" wrapText="1"/>
    </xf>
    <xf numFmtId="0" fontId="12" fillId="10" borderId="21" xfId="1" applyFont="1" applyFill="1" applyBorder="1" applyAlignment="1">
      <alignment horizontal="center" vertical="center" wrapText="1"/>
    </xf>
    <xf numFmtId="49" fontId="19" fillId="10" borderId="21" xfId="1" applyNumberFormat="1" applyFont="1" applyFill="1" applyBorder="1" applyAlignment="1">
      <alignment vertical="center" wrapText="1"/>
    </xf>
    <xf numFmtId="49" fontId="12" fillId="10" borderId="21" xfId="1" applyNumberFormat="1" applyFont="1" applyFill="1" applyBorder="1" applyAlignment="1">
      <alignment horizontal="center" vertical="center" wrapText="1"/>
    </xf>
    <xf numFmtId="0" fontId="22" fillId="10" borderId="21" xfId="1" applyFont="1" applyFill="1" applyBorder="1" applyAlignment="1">
      <alignment horizontal="center" vertical="center" wrapText="1"/>
    </xf>
    <xf numFmtId="0" fontId="19" fillId="10" borderId="21" xfId="1" applyFont="1" applyFill="1" applyBorder="1" applyAlignment="1">
      <alignment vertical="center" wrapText="1"/>
    </xf>
    <xf numFmtId="49" fontId="6" fillId="2" borderId="64" xfId="0" applyNumberFormat="1" applyFont="1" applyFill="1" applyBorder="1" applyAlignment="1">
      <alignment horizontal="center" vertical="center" wrapText="1"/>
    </xf>
    <xf numFmtId="0" fontId="12" fillId="10" borderId="65" xfId="1" applyFont="1" applyFill="1" applyBorder="1" applyAlignment="1">
      <alignment horizontal="center" vertical="center" wrapText="1"/>
    </xf>
    <xf numFmtId="0" fontId="22" fillId="10" borderId="65" xfId="1" applyFont="1" applyFill="1" applyBorder="1" applyAlignment="1">
      <alignment horizontal="center" vertical="center" wrapText="1"/>
    </xf>
    <xf numFmtId="0" fontId="19" fillId="10" borderId="65" xfId="1" applyFont="1" applyFill="1" applyBorder="1" applyAlignment="1">
      <alignment vertical="center" wrapText="1"/>
    </xf>
    <xf numFmtId="0" fontId="8" fillId="2" borderId="64" xfId="0" applyFont="1" applyFill="1" applyBorder="1" applyAlignment="1">
      <alignment vertical="center" wrapText="1"/>
    </xf>
    <xf numFmtId="0" fontId="6" fillId="4" borderId="64" xfId="0" applyNumberFormat="1" applyFont="1" applyFill="1" applyBorder="1" applyAlignment="1">
      <alignment horizontal="center" vertical="center" wrapText="1"/>
    </xf>
    <xf numFmtId="2" fontId="3" fillId="0" borderId="64" xfId="0" applyNumberFormat="1" applyFont="1" applyFill="1" applyBorder="1" applyAlignment="1">
      <alignment vertical="center"/>
    </xf>
    <xf numFmtId="0" fontId="3" fillId="0" borderId="64" xfId="0" applyNumberFormat="1" applyFont="1" applyFill="1" applyBorder="1" applyAlignment="1">
      <alignment horizontal="center" vertical="center" wrapText="1"/>
    </xf>
    <xf numFmtId="2" fontId="3" fillId="0" borderId="64" xfId="0" applyNumberFormat="1" applyFont="1" applyFill="1" applyBorder="1" applyAlignment="1">
      <alignment vertical="center" wrapText="1"/>
    </xf>
    <xf numFmtId="2" fontId="6" fillId="0" borderId="64" xfId="0" applyNumberFormat="1" applyFont="1" applyFill="1" applyBorder="1" applyAlignment="1">
      <alignment horizontal="center" vertical="center" wrapText="1"/>
    </xf>
    <xf numFmtId="2" fontId="6" fillId="2" borderId="64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13" fillId="9" borderId="30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3" fillId="9" borderId="31" xfId="0" applyFont="1" applyFill="1" applyBorder="1" applyAlignment="1">
      <alignment vertical="center" wrapText="1"/>
    </xf>
    <xf numFmtId="0" fontId="0" fillId="0" borderId="21" xfId="0" applyBorder="1"/>
    <xf numFmtId="0" fontId="13" fillId="9" borderId="21" xfId="0" applyFont="1" applyFill="1" applyBorder="1" applyAlignment="1">
      <alignment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vertical="center" wrapText="1"/>
    </xf>
    <xf numFmtId="2" fontId="10" fillId="0" borderId="33" xfId="0" applyNumberFormat="1" applyFont="1" applyFill="1" applyBorder="1" applyAlignment="1">
      <alignment vertical="center" wrapText="1"/>
    </xf>
    <xf numFmtId="49" fontId="3" fillId="9" borderId="38" xfId="0" applyNumberFormat="1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vertical="center" wrapText="1"/>
    </xf>
    <xf numFmtId="0" fontId="11" fillId="9" borderId="35" xfId="0" applyFont="1" applyFill="1" applyBorder="1" applyAlignment="1">
      <alignment horizontal="right" vertical="center" wrapText="1"/>
    </xf>
    <xf numFmtId="0" fontId="3" fillId="9" borderId="35" xfId="0" applyFont="1" applyFill="1" applyBorder="1" applyAlignment="1">
      <alignment horizontal="center" vertical="center" wrapText="1"/>
    </xf>
    <xf numFmtId="1" fontId="8" fillId="9" borderId="64" xfId="0" applyNumberFormat="1" applyFont="1" applyFill="1" applyBorder="1" applyAlignment="1">
      <alignment horizontal="center" vertical="center"/>
    </xf>
    <xf numFmtId="2" fontId="3" fillId="9" borderId="64" xfId="0" applyNumberFormat="1" applyFont="1" applyFill="1" applyBorder="1" applyAlignment="1">
      <alignment vertical="center"/>
    </xf>
    <xf numFmtId="0" fontId="3" fillId="9" borderId="64" xfId="0" applyNumberFormat="1" applyFont="1" applyFill="1" applyBorder="1" applyAlignment="1">
      <alignment vertical="center"/>
    </xf>
    <xf numFmtId="0" fontId="3" fillId="9" borderId="64" xfId="0" applyFont="1" applyFill="1" applyBorder="1" applyAlignment="1">
      <alignment vertical="center"/>
    </xf>
    <xf numFmtId="2" fontId="8" fillId="9" borderId="64" xfId="0" applyNumberFormat="1" applyFont="1" applyFill="1" applyBorder="1" applyAlignment="1">
      <alignment horizontal="center" vertical="center"/>
    </xf>
    <xf numFmtId="0" fontId="11" fillId="11" borderId="66" xfId="1" applyFont="1" applyFill="1" applyBorder="1" applyAlignment="1">
      <alignment horizontal="center" vertical="center" wrapText="1"/>
    </xf>
    <xf numFmtId="0" fontId="11" fillId="12" borderId="66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24" fillId="2" borderId="21" xfId="1" applyFont="1" applyFill="1" applyBorder="1" applyAlignment="1">
      <alignment vertical="center" wrapText="1"/>
    </xf>
    <xf numFmtId="0" fontId="8" fillId="2" borderId="21" xfId="1" applyFont="1" applyFill="1" applyBorder="1" applyAlignment="1">
      <alignment vertical="center" wrapText="1"/>
    </xf>
    <xf numFmtId="49" fontId="8" fillId="2" borderId="21" xfId="1" applyNumberFormat="1" applyFont="1" applyFill="1" applyBorder="1" applyAlignment="1">
      <alignment vertical="center" wrapText="1"/>
    </xf>
    <xf numFmtId="49" fontId="11" fillId="2" borderId="21" xfId="1" applyNumberFormat="1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24" fillId="2" borderId="33" xfId="1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1" fontId="8" fillId="9" borderId="36" xfId="0" applyNumberFormat="1" applyFont="1" applyFill="1" applyBorder="1" applyAlignment="1">
      <alignment horizontal="center" vertical="center"/>
    </xf>
    <xf numFmtId="2" fontId="3" fillId="9" borderId="36" xfId="0" applyNumberFormat="1" applyFont="1" applyFill="1" applyBorder="1" applyAlignment="1">
      <alignment vertical="center"/>
    </xf>
    <xf numFmtId="0" fontId="3" fillId="9" borderId="36" xfId="0" applyNumberFormat="1" applyFont="1" applyFill="1" applyBorder="1" applyAlignment="1">
      <alignment vertical="center"/>
    </xf>
    <xf numFmtId="0" fontId="3" fillId="9" borderId="36" xfId="0" applyFont="1" applyFill="1" applyBorder="1" applyAlignment="1">
      <alignment vertical="center"/>
    </xf>
    <xf numFmtId="2" fontId="8" fillId="9" borderId="36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2" borderId="67" xfId="0" applyNumberFormat="1" applyFont="1" applyFill="1" applyBorder="1" applyAlignment="1">
      <alignment horizontal="center" vertical="center" wrapText="1"/>
    </xf>
    <xf numFmtId="49" fontId="6" fillId="13" borderId="37" xfId="0" applyNumberFormat="1" applyFont="1" applyFill="1" applyBorder="1" applyAlignment="1">
      <alignment horizontal="center" vertical="center" wrapText="1"/>
    </xf>
    <xf numFmtId="0" fontId="3" fillId="13" borderId="37" xfId="0" applyFont="1" applyFill="1" applyBorder="1" applyAlignment="1">
      <alignment horizontal="center" vertical="center" wrapText="1"/>
    </xf>
    <xf numFmtId="0" fontId="6" fillId="13" borderId="37" xfId="0" applyNumberFormat="1" applyFont="1" applyFill="1" applyBorder="1" applyAlignment="1">
      <alignment horizontal="center" vertical="center" wrapText="1"/>
    </xf>
    <xf numFmtId="2" fontId="3" fillId="13" borderId="37" xfId="0" applyNumberFormat="1" applyFont="1" applyFill="1" applyBorder="1" applyAlignment="1">
      <alignment vertical="center"/>
    </xf>
    <xf numFmtId="0" fontId="3" fillId="13" borderId="37" xfId="0" applyNumberFormat="1" applyFont="1" applyFill="1" applyBorder="1" applyAlignment="1">
      <alignment horizontal="center" vertical="center" wrapText="1"/>
    </xf>
    <xf numFmtId="2" fontId="3" fillId="13" borderId="37" xfId="0" applyNumberFormat="1" applyFont="1" applyFill="1" applyBorder="1" applyAlignment="1">
      <alignment vertical="center" wrapText="1"/>
    </xf>
    <xf numFmtId="2" fontId="6" fillId="13" borderId="37" xfId="0" applyNumberFormat="1" applyFont="1" applyFill="1" applyBorder="1" applyAlignment="1">
      <alignment horizontal="center" vertical="center" wrapText="1"/>
    </xf>
    <xf numFmtId="0" fontId="13" fillId="13" borderId="27" xfId="0" applyFont="1" applyFill="1" applyBorder="1" applyAlignment="1">
      <alignment vertical="center" wrapText="1"/>
    </xf>
    <xf numFmtId="0" fontId="13" fillId="13" borderId="21" xfId="0" applyFont="1" applyFill="1" applyBorder="1" applyAlignment="1">
      <alignment vertical="center" wrapText="1"/>
    </xf>
    <xf numFmtId="0" fontId="13" fillId="13" borderId="31" xfId="0" applyFont="1" applyFill="1" applyBorder="1" applyAlignment="1">
      <alignment vertical="center" wrapText="1"/>
    </xf>
    <xf numFmtId="0" fontId="13" fillId="13" borderId="33" xfId="0" applyFont="1" applyFill="1" applyBorder="1" applyAlignment="1">
      <alignment vertical="center" wrapText="1"/>
    </xf>
    <xf numFmtId="49" fontId="13" fillId="2" borderId="33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vertical="center" wrapText="1"/>
    </xf>
    <xf numFmtId="49" fontId="3" fillId="13" borderId="38" xfId="0" applyNumberFormat="1" applyFont="1" applyFill="1" applyBorder="1" applyAlignment="1">
      <alignment horizontal="center" vertical="center" wrapText="1"/>
    </xf>
    <xf numFmtId="0" fontId="3" fillId="13" borderId="35" xfId="0" applyFont="1" applyFill="1" applyBorder="1" applyAlignment="1">
      <alignment vertical="center" wrapText="1"/>
    </xf>
    <xf numFmtId="0" fontId="11" fillId="13" borderId="35" xfId="0" applyFont="1" applyFill="1" applyBorder="1" applyAlignment="1">
      <alignment horizontal="right" vertical="center" wrapText="1"/>
    </xf>
    <xf numFmtId="0" fontId="3" fillId="13" borderId="35" xfId="0" applyFont="1" applyFill="1" applyBorder="1" applyAlignment="1">
      <alignment horizontal="center" vertical="center" wrapText="1"/>
    </xf>
    <xf numFmtId="1" fontId="8" fillId="13" borderId="36" xfId="0" applyNumberFormat="1" applyFont="1" applyFill="1" applyBorder="1" applyAlignment="1">
      <alignment horizontal="center" vertical="center"/>
    </xf>
    <xf numFmtId="2" fontId="3" fillId="13" borderId="36" xfId="0" applyNumberFormat="1" applyFont="1" applyFill="1" applyBorder="1" applyAlignment="1">
      <alignment vertical="center"/>
    </xf>
    <xf numFmtId="0" fontId="3" fillId="13" borderId="36" xfId="0" applyNumberFormat="1" applyFont="1" applyFill="1" applyBorder="1" applyAlignment="1">
      <alignment vertical="center"/>
    </xf>
    <xf numFmtId="0" fontId="3" fillId="13" borderId="36" xfId="0" applyFont="1" applyFill="1" applyBorder="1" applyAlignment="1">
      <alignment vertical="center"/>
    </xf>
    <xf numFmtId="2" fontId="8" fillId="13" borderId="36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center" vertical="center" wrapText="1"/>
    </xf>
    <xf numFmtId="2" fontId="27" fillId="4" borderId="12" xfId="2" applyNumberFormat="1" applyFont="1" applyFill="1" applyBorder="1" applyAlignment="1" applyProtection="1">
      <alignment vertical="center"/>
      <protection locked="0"/>
    </xf>
    <xf numFmtId="0" fontId="11" fillId="0" borderId="9" xfId="2" applyNumberFormat="1" applyFont="1" applyFill="1" applyBorder="1" applyAlignment="1">
      <alignment horizontal="center" vertical="center" wrapText="1"/>
    </xf>
    <xf numFmtId="2" fontId="11" fillId="0" borderId="9" xfId="2" applyNumberFormat="1" applyFont="1" applyFill="1" applyBorder="1" applyAlignment="1">
      <alignment vertical="center" wrapText="1"/>
    </xf>
    <xf numFmtId="2" fontId="11" fillId="0" borderId="13" xfId="2" applyNumberFormat="1" applyFont="1" applyFill="1" applyBorder="1" applyAlignment="1">
      <alignment vertical="center" wrapText="1"/>
    </xf>
    <xf numFmtId="49" fontId="11" fillId="0" borderId="2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top" wrapText="1"/>
    </xf>
    <xf numFmtId="0" fontId="10" fillId="0" borderId="29" xfId="3" applyFont="1" applyBorder="1" applyAlignment="1">
      <alignment horizontal="left" vertical="center" wrapText="1"/>
    </xf>
    <xf numFmtId="0" fontId="10" fillId="0" borderId="29" xfId="3" applyFont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 wrapText="1"/>
    </xf>
    <xf numFmtId="0" fontId="8" fillId="4" borderId="29" xfId="2" applyNumberFormat="1" applyFont="1" applyFill="1" applyBorder="1" applyAlignment="1">
      <alignment horizontal="center" vertical="center" wrapText="1"/>
    </xf>
    <xf numFmtId="2" fontId="27" fillId="4" borderId="29" xfId="2" applyNumberFormat="1" applyFont="1" applyFill="1" applyBorder="1" applyAlignment="1" applyProtection="1">
      <alignment vertical="center"/>
      <protection locked="0"/>
    </xf>
    <xf numFmtId="0" fontId="11" fillId="0" borderId="29" xfId="2" applyNumberFormat="1" applyFont="1" applyFill="1" applyBorder="1" applyAlignment="1">
      <alignment horizontal="center" vertical="center" wrapText="1"/>
    </xf>
    <xf numFmtId="2" fontId="11" fillId="0" borderId="29" xfId="2" applyNumberFormat="1" applyFont="1" applyFill="1" applyBorder="1" applyAlignment="1">
      <alignment vertical="center" wrapText="1"/>
    </xf>
    <xf numFmtId="0" fontId="10" fillId="0" borderId="21" xfId="3" applyFont="1" applyBorder="1" applyAlignment="1">
      <alignment horizontal="left" vertical="center" wrapText="1"/>
    </xf>
    <xf numFmtId="0" fontId="10" fillId="0" borderId="21" xfId="3" applyFont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 wrapText="1"/>
    </xf>
    <xf numFmtId="0" fontId="8" fillId="4" borderId="21" xfId="2" applyNumberFormat="1" applyFont="1" applyFill="1" applyBorder="1" applyAlignment="1">
      <alignment horizontal="center" vertical="center" wrapText="1"/>
    </xf>
    <xf numFmtId="2" fontId="27" fillId="4" borderId="21" xfId="2" applyNumberFormat="1" applyFont="1" applyFill="1" applyBorder="1" applyAlignment="1" applyProtection="1">
      <alignment vertical="center"/>
      <protection locked="0"/>
    </xf>
    <xf numFmtId="0" fontId="11" fillId="0" borderId="21" xfId="2" applyNumberFormat="1" applyFont="1" applyFill="1" applyBorder="1" applyAlignment="1">
      <alignment horizontal="center" vertical="center" wrapText="1"/>
    </xf>
    <xf numFmtId="2" fontId="11" fillId="0" borderId="21" xfId="2" applyNumberFormat="1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3" fillId="0" borderId="21" xfId="3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 wrapText="1"/>
    </xf>
    <xf numFmtId="0" fontId="8" fillId="4" borderId="31" xfId="2" applyNumberFormat="1" applyFont="1" applyFill="1" applyBorder="1" applyAlignment="1">
      <alignment horizontal="center" vertical="center" wrapText="1"/>
    </xf>
    <xf numFmtId="2" fontId="27" fillId="4" borderId="31" xfId="2" applyNumberFormat="1" applyFont="1" applyFill="1" applyBorder="1" applyAlignment="1" applyProtection="1">
      <alignment vertical="center"/>
      <protection locked="0"/>
    </xf>
    <xf numFmtId="0" fontId="11" fillId="0" borderId="31" xfId="2" applyNumberFormat="1" applyFont="1" applyFill="1" applyBorder="1" applyAlignment="1">
      <alignment horizontal="center" vertical="center" wrapText="1"/>
    </xf>
    <xf numFmtId="2" fontId="11" fillId="0" borderId="31" xfId="2" applyNumberFormat="1" applyFont="1" applyFill="1" applyBorder="1" applyAlignment="1">
      <alignment vertical="center" wrapText="1"/>
    </xf>
    <xf numFmtId="0" fontId="28" fillId="0" borderId="38" xfId="0" applyFont="1" applyBorder="1"/>
    <xf numFmtId="0" fontId="28" fillId="0" borderId="35" xfId="0" applyFont="1" applyBorder="1"/>
    <xf numFmtId="0" fontId="28" fillId="15" borderId="35" xfId="0" applyFont="1" applyFill="1" applyBorder="1"/>
    <xf numFmtId="0" fontId="11" fillId="15" borderId="35" xfId="0" applyFont="1" applyFill="1" applyBorder="1" applyAlignment="1">
      <alignment horizontal="right" vertical="center"/>
    </xf>
    <xf numFmtId="0" fontId="28" fillId="15" borderId="35" xfId="0" applyFont="1" applyFill="1" applyBorder="1" applyAlignment="1">
      <alignment vertical="center"/>
    </xf>
    <xf numFmtId="0" fontId="11" fillId="15" borderId="36" xfId="2" applyFont="1" applyFill="1" applyBorder="1" applyAlignment="1">
      <alignment horizontal="center" vertical="center" wrapText="1"/>
    </xf>
    <xf numFmtId="1" fontId="8" fillId="15" borderId="36" xfId="2" applyNumberFormat="1" applyFont="1" applyFill="1" applyBorder="1" applyAlignment="1">
      <alignment horizontal="center" vertical="center" wrapText="1"/>
    </xf>
    <xf numFmtId="2" fontId="27" fillId="15" borderId="36" xfId="2" applyNumberFormat="1" applyFont="1" applyFill="1" applyBorder="1" applyAlignment="1" applyProtection="1">
      <alignment vertical="center"/>
      <protection locked="0"/>
    </xf>
    <xf numFmtId="0" fontId="11" fillId="15" borderId="36" xfId="2" applyNumberFormat="1" applyFont="1" applyFill="1" applyBorder="1" applyAlignment="1">
      <alignment horizontal="center" vertical="center" wrapText="1"/>
    </xf>
    <xf numFmtId="2" fontId="11" fillId="15" borderId="36" xfId="2" applyNumberFormat="1" applyFont="1" applyFill="1" applyBorder="1" applyAlignment="1">
      <alignment vertical="center" wrapText="1"/>
    </xf>
    <xf numFmtId="2" fontId="8" fillId="15" borderId="36" xfId="2" applyNumberFormat="1" applyFont="1" applyFill="1" applyBorder="1" applyAlignment="1">
      <alignment vertical="center" wrapText="1"/>
    </xf>
    <xf numFmtId="0" fontId="8" fillId="16" borderId="37" xfId="0" applyFont="1" applyFill="1" applyBorder="1" applyAlignment="1">
      <alignment horizontal="center" vertical="center"/>
    </xf>
    <xf numFmtId="0" fontId="11" fillId="16" borderId="37" xfId="0" applyFont="1" applyFill="1" applyBorder="1" applyAlignment="1">
      <alignment horizontal="center" vertical="center"/>
    </xf>
    <xf numFmtId="0" fontId="28" fillId="16" borderId="37" xfId="0" applyFont="1" applyFill="1" applyBorder="1"/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28" fillId="0" borderId="30" xfId="0" applyFont="1" applyBorder="1"/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28" fillId="0" borderId="32" xfId="0" applyFont="1" applyBorder="1"/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29" fillId="0" borderId="0" xfId="0" applyFont="1" applyBorder="1"/>
    <xf numFmtId="0" fontId="13" fillId="0" borderId="29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0" fillId="0" borderId="21" xfId="3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28" fillId="4" borderId="38" xfId="0" applyFont="1" applyFill="1" applyBorder="1"/>
    <xf numFmtId="0" fontId="28" fillId="4" borderId="35" xfId="0" applyFont="1" applyFill="1" applyBorder="1"/>
    <xf numFmtId="0" fontId="8" fillId="4" borderId="35" xfId="0" applyFont="1" applyFill="1" applyBorder="1" applyAlignment="1">
      <alignment horizontal="right" vertical="center"/>
    </xf>
    <xf numFmtId="0" fontId="28" fillId="4" borderId="35" xfId="0" applyFont="1" applyFill="1" applyBorder="1" applyAlignment="1">
      <alignment vertical="center"/>
    </xf>
    <xf numFmtId="0" fontId="11" fillId="4" borderId="36" xfId="2" applyFont="1" applyFill="1" applyBorder="1" applyAlignment="1">
      <alignment horizontal="center" vertical="center" wrapText="1"/>
    </xf>
    <xf numFmtId="1" fontId="8" fillId="4" borderId="36" xfId="2" applyNumberFormat="1" applyFont="1" applyFill="1" applyBorder="1" applyAlignment="1">
      <alignment horizontal="center" vertical="center" wrapText="1"/>
    </xf>
    <xf numFmtId="2" fontId="27" fillId="4" borderId="36" xfId="2" applyNumberFormat="1" applyFont="1" applyFill="1" applyBorder="1" applyAlignment="1" applyProtection="1">
      <alignment vertical="center"/>
      <protection locked="0"/>
    </xf>
    <xf numFmtId="0" fontId="11" fillId="4" borderId="36" xfId="2" applyNumberFormat="1" applyFont="1" applyFill="1" applyBorder="1" applyAlignment="1">
      <alignment horizontal="center" vertical="center" wrapText="1"/>
    </xf>
    <xf numFmtId="2" fontId="11" fillId="4" borderId="36" xfId="2" applyNumberFormat="1" applyFont="1" applyFill="1" applyBorder="1" applyAlignment="1">
      <alignment vertical="center" wrapText="1"/>
    </xf>
    <xf numFmtId="2" fontId="8" fillId="4" borderId="36" xfId="2" applyNumberFormat="1" applyFont="1" applyFill="1" applyBorder="1" applyAlignment="1">
      <alignment vertical="center" wrapText="1"/>
    </xf>
    <xf numFmtId="0" fontId="8" fillId="7" borderId="37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9" xfId="2" applyNumberFormat="1" applyFont="1" applyFill="1" applyBorder="1" applyAlignment="1">
      <alignment horizontal="center" vertical="center" wrapText="1"/>
    </xf>
    <xf numFmtId="2" fontId="11" fillId="7" borderId="9" xfId="2" applyNumberFormat="1" applyFont="1" applyFill="1" applyBorder="1" applyAlignment="1">
      <alignment vertical="center" wrapText="1"/>
    </xf>
    <xf numFmtId="2" fontId="11" fillId="7" borderId="13" xfId="2" applyNumberFormat="1" applyFont="1" applyFill="1" applyBorder="1" applyAlignment="1">
      <alignment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3" fillId="7" borderId="29" xfId="3" applyFont="1" applyFill="1" applyBorder="1" applyAlignment="1">
      <alignment horizontal="left" vertical="center"/>
    </xf>
    <xf numFmtId="0" fontId="10" fillId="0" borderId="29" xfId="3" applyFont="1" applyBorder="1" applyAlignment="1">
      <alignment horizontal="left" vertical="center"/>
    </xf>
    <xf numFmtId="2" fontId="31" fillId="4" borderId="29" xfId="2" applyNumberFormat="1" applyFont="1" applyFill="1" applyBorder="1" applyAlignment="1" applyProtection="1">
      <alignment vertical="center"/>
      <protection locked="0"/>
    </xf>
    <xf numFmtId="49" fontId="11" fillId="0" borderId="21" xfId="0" applyNumberFormat="1" applyFont="1" applyBorder="1" applyAlignment="1">
      <alignment horizontal="center" vertical="center" wrapText="1"/>
    </xf>
    <xf numFmtId="0" fontId="13" fillId="7" borderId="21" xfId="3" applyFont="1" applyFill="1" applyBorder="1" applyAlignment="1">
      <alignment horizontal="left" vertical="center" wrapText="1"/>
    </xf>
    <xf numFmtId="0" fontId="13" fillId="7" borderId="21" xfId="3" applyFont="1" applyFill="1" applyBorder="1" applyAlignment="1">
      <alignment horizontal="left" vertical="center"/>
    </xf>
    <xf numFmtId="0" fontId="10" fillId="0" borderId="21" xfId="4" applyFont="1" applyBorder="1" applyAlignment="1">
      <alignment vertical="center"/>
    </xf>
    <xf numFmtId="0" fontId="10" fillId="0" borderId="21" xfId="3" applyFont="1" applyFill="1" applyBorder="1" applyAlignment="1">
      <alignment horizontal="left" vertical="center"/>
    </xf>
    <xf numFmtId="49" fontId="11" fillId="0" borderId="33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3" fillId="7" borderId="33" xfId="0" applyFont="1" applyFill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2" borderId="33" xfId="2" applyFont="1" applyFill="1" applyBorder="1" applyAlignment="1">
      <alignment horizontal="center" vertical="center" wrapText="1"/>
    </xf>
    <xf numFmtId="0" fontId="8" fillId="4" borderId="33" xfId="2" applyNumberFormat="1" applyFont="1" applyFill="1" applyBorder="1" applyAlignment="1">
      <alignment horizontal="center" vertical="center" wrapText="1"/>
    </xf>
    <xf numFmtId="2" fontId="27" fillId="4" borderId="33" xfId="2" applyNumberFormat="1" applyFont="1" applyFill="1" applyBorder="1" applyAlignment="1" applyProtection="1">
      <alignment vertical="center"/>
      <protection locked="0"/>
    </xf>
    <xf numFmtId="0" fontId="11" fillId="0" borderId="33" xfId="2" applyNumberFormat="1" applyFont="1" applyFill="1" applyBorder="1" applyAlignment="1">
      <alignment horizontal="center" vertical="center" wrapText="1"/>
    </xf>
    <xf numFmtId="2" fontId="11" fillId="0" borderId="33" xfId="2" applyNumberFormat="1" applyFont="1" applyFill="1" applyBorder="1" applyAlignment="1">
      <alignment vertical="center" wrapText="1"/>
    </xf>
    <xf numFmtId="0" fontId="28" fillId="0" borderId="70" xfId="0" applyFont="1" applyBorder="1"/>
    <xf numFmtId="0" fontId="28" fillId="0" borderId="34" xfId="0" applyFont="1" applyBorder="1"/>
    <xf numFmtId="0" fontId="11" fillId="7" borderId="34" xfId="0" applyFont="1" applyFill="1" applyBorder="1" applyAlignment="1">
      <alignment horizontal="right" vertical="center"/>
    </xf>
    <xf numFmtId="0" fontId="28" fillId="7" borderId="34" xfId="0" applyFont="1" applyFill="1" applyBorder="1" applyAlignment="1">
      <alignment vertical="center"/>
    </xf>
    <xf numFmtId="0" fontId="11" fillId="7" borderId="64" xfId="2" applyFont="1" applyFill="1" applyBorder="1" applyAlignment="1">
      <alignment horizontal="center" vertical="center" wrapText="1"/>
    </xf>
    <xf numFmtId="1" fontId="8" fillId="7" borderId="64" xfId="2" applyNumberFormat="1" applyFont="1" applyFill="1" applyBorder="1" applyAlignment="1">
      <alignment horizontal="center" vertical="center" wrapText="1"/>
    </xf>
    <xf numFmtId="2" fontId="27" fillId="7" borderId="64" xfId="2" applyNumberFormat="1" applyFont="1" applyFill="1" applyBorder="1" applyAlignment="1" applyProtection="1">
      <alignment vertical="center"/>
      <protection locked="0"/>
    </xf>
    <xf numFmtId="0" fontId="11" fillId="7" borderId="64" xfId="2" applyNumberFormat="1" applyFont="1" applyFill="1" applyBorder="1" applyAlignment="1">
      <alignment horizontal="center" vertical="center" wrapText="1"/>
    </xf>
    <xf numFmtId="2" fontId="11" fillId="7" borderId="64" xfId="2" applyNumberFormat="1" applyFont="1" applyFill="1" applyBorder="1" applyAlignment="1">
      <alignment vertical="center" wrapText="1"/>
    </xf>
    <xf numFmtId="2" fontId="8" fillId="7" borderId="64" xfId="2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28" fillId="5" borderId="4" xfId="0" applyFont="1" applyFill="1" applyBorder="1"/>
    <xf numFmtId="0" fontId="8" fillId="5" borderId="67" xfId="2" applyNumberFormat="1" applyFont="1" applyFill="1" applyBorder="1" applyAlignment="1">
      <alignment horizontal="center" vertical="center" wrapText="1"/>
    </xf>
    <xf numFmtId="2" fontId="27" fillId="5" borderId="4" xfId="2" applyNumberFormat="1" applyFont="1" applyFill="1" applyBorder="1" applyAlignment="1" applyProtection="1">
      <alignment vertical="center"/>
      <protection locked="0"/>
    </xf>
    <xf numFmtId="0" fontId="11" fillId="5" borderId="4" xfId="2" applyNumberFormat="1" applyFont="1" applyFill="1" applyBorder="1" applyAlignment="1">
      <alignment horizontal="center" vertical="center" wrapText="1"/>
    </xf>
    <xf numFmtId="2" fontId="11" fillId="5" borderId="4" xfId="2" applyNumberFormat="1" applyFont="1" applyFill="1" applyBorder="1" applyAlignment="1">
      <alignment vertical="center" wrapText="1"/>
    </xf>
    <xf numFmtId="2" fontId="11" fillId="5" borderId="67" xfId="2" applyNumberFormat="1" applyFont="1" applyFill="1" applyBorder="1" applyAlignment="1">
      <alignment vertical="center" wrapText="1"/>
    </xf>
    <xf numFmtId="49" fontId="11" fillId="6" borderId="71" xfId="0" applyNumberFormat="1" applyFont="1" applyFill="1" applyBorder="1" applyAlignment="1">
      <alignment horizontal="center" vertical="center"/>
    </xf>
    <xf numFmtId="0" fontId="11" fillId="6" borderId="72" xfId="0" applyFont="1" applyFill="1" applyBorder="1" applyAlignment="1">
      <alignment horizontal="center" vertical="center"/>
    </xf>
    <xf numFmtId="0" fontId="8" fillId="6" borderId="74" xfId="2" applyNumberFormat="1" applyFont="1" applyFill="1" applyBorder="1" applyAlignment="1">
      <alignment horizontal="center" vertical="center" wrapText="1"/>
    </xf>
    <xf numFmtId="2" fontId="27" fillId="6" borderId="73" xfId="2" applyNumberFormat="1" applyFont="1" applyFill="1" applyBorder="1" applyAlignment="1" applyProtection="1">
      <alignment vertical="center"/>
      <protection locked="0"/>
    </xf>
    <xf numFmtId="0" fontId="11" fillId="6" borderId="75" xfId="2" applyNumberFormat="1" applyFont="1" applyFill="1" applyBorder="1" applyAlignment="1">
      <alignment horizontal="center" vertical="center" wrapText="1"/>
    </xf>
    <xf numFmtId="2" fontId="11" fillId="6" borderId="75" xfId="2" applyNumberFormat="1" applyFont="1" applyFill="1" applyBorder="1" applyAlignment="1">
      <alignment vertical="center" wrapText="1"/>
    </xf>
    <xf numFmtId="2" fontId="11" fillId="6" borderId="74" xfId="2" applyNumberFormat="1" applyFont="1" applyFill="1" applyBorder="1" applyAlignment="1">
      <alignment vertical="center" wrapText="1"/>
    </xf>
    <xf numFmtId="0" fontId="13" fillId="6" borderId="27" xfId="3" applyFont="1" applyFill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2" borderId="27" xfId="2" applyFont="1" applyFill="1" applyBorder="1" applyAlignment="1">
      <alignment horizontal="center" vertical="center" wrapText="1"/>
    </xf>
    <xf numFmtId="0" fontId="8" fillId="4" borderId="27" xfId="2" applyNumberFormat="1" applyFont="1" applyFill="1" applyBorder="1" applyAlignment="1">
      <alignment horizontal="center" vertical="center" wrapText="1"/>
    </xf>
    <xf numFmtId="2" fontId="27" fillId="4" borderId="27" xfId="2" applyNumberFormat="1" applyFont="1" applyFill="1" applyBorder="1" applyAlignment="1" applyProtection="1">
      <alignment vertical="center"/>
      <protection locked="0"/>
    </xf>
    <xf numFmtId="0" fontId="11" fillId="0" borderId="27" xfId="2" applyNumberFormat="1" applyFont="1" applyFill="1" applyBorder="1" applyAlignment="1">
      <alignment horizontal="center" vertical="center" wrapText="1"/>
    </xf>
    <xf numFmtId="2" fontId="11" fillId="0" borderId="27" xfId="2" applyNumberFormat="1" applyFont="1" applyFill="1" applyBorder="1" applyAlignment="1">
      <alignment vertical="center" wrapText="1"/>
    </xf>
    <xf numFmtId="0" fontId="13" fillId="6" borderId="21" xfId="3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3" fillId="6" borderId="33" xfId="0" applyFont="1" applyFill="1" applyBorder="1" applyAlignment="1">
      <alignment vertical="center"/>
    </xf>
    <xf numFmtId="0" fontId="11" fillId="0" borderId="34" xfId="0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11" fillId="2" borderId="64" xfId="2" applyFont="1" applyFill="1" applyBorder="1" applyAlignment="1">
      <alignment horizontal="center" vertical="center" wrapText="1"/>
    </xf>
    <xf numFmtId="1" fontId="8" fillId="4" borderId="64" xfId="2" applyNumberFormat="1" applyFont="1" applyFill="1" applyBorder="1" applyAlignment="1">
      <alignment horizontal="center" vertical="center" wrapText="1"/>
    </xf>
    <xf numFmtId="2" fontId="27" fillId="4" borderId="64" xfId="2" applyNumberFormat="1" applyFont="1" applyFill="1" applyBorder="1" applyAlignment="1" applyProtection="1">
      <alignment vertical="center"/>
      <protection locked="0"/>
    </xf>
    <xf numFmtId="0" fontId="11" fillId="0" borderId="64" xfId="2" applyNumberFormat="1" applyFont="1" applyFill="1" applyBorder="1" applyAlignment="1">
      <alignment horizontal="center" vertical="center" wrapText="1"/>
    </xf>
    <xf numFmtId="2" fontId="11" fillId="0" borderId="64" xfId="2" applyNumberFormat="1" applyFont="1" applyFill="1" applyBorder="1" applyAlignment="1">
      <alignment vertical="center" wrapText="1"/>
    </xf>
    <xf numFmtId="2" fontId="32" fillId="4" borderId="64" xfId="2" applyNumberFormat="1" applyFont="1" applyFill="1" applyBorder="1" applyAlignment="1">
      <alignment vertical="center" wrapText="1"/>
    </xf>
    <xf numFmtId="0" fontId="8" fillId="6" borderId="72" xfId="0" applyFont="1" applyFill="1" applyBorder="1" applyAlignment="1">
      <alignment vertical="center" wrapText="1"/>
    </xf>
    <xf numFmtId="0" fontId="8" fillId="6" borderId="76" xfId="0" applyFont="1" applyFill="1" applyBorder="1" applyAlignment="1">
      <alignment vertical="center" wrapText="1"/>
    </xf>
    <xf numFmtId="0" fontId="28" fillId="6" borderId="71" xfId="0" applyFont="1" applyFill="1" applyBorder="1"/>
    <xf numFmtId="0" fontId="10" fillId="0" borderId="21" xfId="0" applyFont="1" applyBorder="1" applyAlignment="1">
      <alignment horizontal="left" vertical="center"/>
    </xf>
    <xf numFmtId="0" fontId="10" fillId="2" borderId="49" xfId="2" applyFont="1" applyFill="1" applyBorder="1" applyAlignment="1">
      <alignment horizontal="center" vertical="center" wrapText="1"/>
    </xf>
    <xf numFmtId="0" fontId="8" fillId="4" borderId="51" xfId="2" applyNumberFormat="1" applyFont="1" applyFill="1" applyBorder="1" applyAlignment="1">
      <alignment horizontal="center" vertical="center" wrapText="1"/>
    </xf>
    <xf numFmtId="2" fontId="27" fillId="4" borderId="77" xfId="2" applyNumberFormat="1" applyFont="1" applyFill="1" applyBorder="1" applyAlignment="1" applyProtection="1">
      <alignment vertical="center"/>
      <protection locked="0"/>
    </xf>
    <xf numFmtId="0" fontId="11" fillId="0" borderId="49" xfId="2" applyNumberFormat="1" applyFont="1" applyFill="1" applyBorder="1" applyAlignment="1">
      <alignment horizontal="center" vertical="center" wrapText="1"/>
    </xf>
    <xf numFmtId="0" fontId="28" fillId="0" borderId="46" xfId="0" applyFont="1" applyBorder="1"/>
    <xf numFmtId="0" fontId="28" fillId="0" borderId="0" xfId="0" applyFont="1" applyBorder="1"/>
    <xf numFmtId="0" fontId="11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1" fontId="8" fillId="4" borderId="30" xfId="2" applyNumberFormat="1" applyFont="1" applyFill="1" applyBorder="1" applyAlignment="1">
      <alignment horizontal="center" vertical="center" wrapText="1"/>
    </xf>
    <xf numFmtId="2" fontId="27" fillId="4" borderId="30" xfId="2" applyNumberFormat="1" applyFont="1" applyFill="1" applyBorder="1" applyAlignment="1" applyProtection="1">
      <alignment vertical="center"/>
      <protection locked="0"/>
    </xf>
    <xf numFmtId="0" fontId="11" fillId="0" borderId="30" xfId="2" applyNumberFormat="1" applyFont="1" applyFill="1" applyBorder="1" applyAlignment="1">
      <alignment horizontal="center" vertical="center" wrapText="1"/>
    </xf>
    <xf numFmtId="2" fontId="11" fillId="0" borderId="30" xfId="2" applyNumberFormat="1" applyFont="1" applyFill="1" applyBorder="1" applyAlignment="1">
      <alignment vertical="center" wrapText="1"/>
    </xf>
    <xf numFmtId="2" fontId="32" fillId="4" borderId="30" xfId="2" applyNumberFormat="1" applyFont="1" applyFill="1" applyBorder="1" applyAlignment="1">
      <alignment vertical="center" wrapText="1"/>
    </xf>
    <xf numFmtId="0" fontId="28" fillId="6" borderId="78" xfId="0" applyFont="1" applyFill="1" applyBorder="1"/>
    <xf numFmtId="0" fontId="28" fillId="6" borderId="79" xfId="0" applyFont="1" applyFill="1" applyBorder="1"/>
    <xf numFmtId="0" fontId="8" fillId="6" borderId="79" xfId="0" applyFont="1" applyFill="1" applyBorder="1" applyAlignment="1">
      <alignment horizontal="right" vertical="center"/>
    </xf>
    <xf numFmtId="0" fontId="28" fillId="6" borderId="79" xfId="0" applyFont="1" applyFill="1" applyBorder="1" applyAlignment="1">
      <alignment vertical="center"/>
    </xf>
    <xf numFmtId="0" fontId="11" fillId="6" borderId="80" xfId="2" applyFont="1" applyFill="1" applyBorder="1" applyAlignment="1">
      <alignment horizontal="center" vertical="center" wrapText="1"/>
    </xf>
    <xf numFmtId="1" fontId="8" fillId="6" borderId="80" xfId="2" applyNumberFormat="1" applyFont="1" applyFill="1" applyBorder="1" applyAlignment="1">
      <alignment horizontal="center" vertical="center" wrapText="1"/>
    </xf>
    <xf numFmtId="2" fontId="27" fillId="6" borderId="80" xfId="2" applyNumberFormat="1" applyFont="1" applyFill="1" applyBorder="1" applyAlignment="1" applyProtection="1">
      <alignment vertical="center"/>
      <protection locked="0"/>
    </xf>
    <xf numFmtId="0" fontId="11" fillId="6" borderId="80" xfId="2" applyNumberFormat="1" applyFont="1" applyFill="1" applyBorder="1" applyAlignment="1">
      <alignment horizontal="center" vertical="center" wrapText="1"/>
    </xf>
    <xf numFmtId="2" fontId="11" fillId="6" borderId="80" xfId="2" applyNumberFormat="1" applyFont="1" applyFill="1" applyBorder="1" applyAlignment="1">
      <alignment vertical="center" wrapText="1"/>
    </xf>
    <xf numFmtId="2" fontId="8" fillId="6" borderId="80" xfId="2" applyNumberFormat="1" applyFont="1" applyFill="1" applyBorder="1" applyAlignment="1">
      <alignment vertical="center" wrapText="1"/>
    </xf>
    <xf numFmtId="0" fontId="8" fillId="14" borderId="1" xfId="0" applyFont="1" applyFill="1" applyBorder="1" applyAlignment="1">
      <alignment horizontal="center" vertical="center"/>
    </xf>
    <xf numFmtId="0" fontId="28" fillId="14" borderId="4" xfId="0" applyFont="1" applyFill="1" applyBorder="1"/>
    <xf numFmtId="0" fontId="11" fillId="14" borderId="4" xfId="2" applyNumberFormat="1" applyFont="1" applyFill="1" applyBorder="1" applyAlignment="1">
      <alignment horizontal="center" vertical="center"/>
    </xf>
    <xf numFmtId="2" fontId="11" fillId="14" borderId="4" xfId="2" applyNumberFormat="1" applyFont="1" applyFill="1" applyBorder="1" applyAlignment="1">
      <alignment vertical="center"/>
    </xf>
    <xf numFmtId="2" fontId="32" fillId="14" borderId="67" xfId="2" applyNumberFormat="1" applyFont="1" applyFill="1" applyBorder="1" applyAlignment="1">
      <alignment vertical="center"/>
    </xf>
    <xf numFmtId="49" fontId="11" fillId="15" borderId="37" xfId="0" applyNumberFormat="1" applyFont="1" applyFill="1" applyBorder="1" applyAlignment="1">
      <alignment horizontal="center" vertical="center"/>
    </xf>
    <xf numFmtId="0" fontId="11" fillId="15" borderId="37" xfId="0" applyFont="1" applyFill="1" applyBorder="1" applyAlignment="1">
      <alignment horizontal="center" vertical="center"/>
    </xf>
    <xf numFmtId="0" fontId="8" fillId="15" borderId="11" xfId="0" applyFont="1" applyFill="1" applyBorder="1" applyAlignment="1">
      <alignment vertical="center" wrapText="1"/>
    </xf>
    <xf numFmtId="0" fontId="8" fillId="15" borderId="12" xfId="0" applyFont="1" applyFill="1" applyBorder="1" applyAlignment="1">
      <alignment vertical="center" wrapText="1"/>
    </xf>
    <xf numFmtId="0" fontId="11" fillId="15" borderId="9" xfId="2" applyNumberFormat="1" applyFont="1" applyFill="1" applyBorder="1" applyAlignment="1">
      <alignment horizontal="center" vertical="center" wrapText="1"/>
    </xf>
    <xf numFmtId="2" fontId="11" fillId="15" borderId="9" xfId="2" applyNumberFormat="1" applyFont="1" applyFill="1" applyBorder="1" applyAlignment="1">
      <alignment vertical="center" wrapText="1"/>
    </xf>
    <xf numFmtId="2" fontId="11" fillId="15" borderId="13" xfId="2" applyNumberFormat="1" applyFont="1" applyFill="1" applyBorder="1" applyAlignment="1">
      <alignment vertical="center" wrapText="1"/>
    </xf>
    <xf numFmtId="49" fontId="11" fillId="0" borderId="53" xfId="0" applyNumberFormat="1" applyFont="1" applyBorder="1" applyAlignment="1">
      <alignment horizontal="center" vertical="center"/>
    </xf>
    <xf numFmtId="0" fontId="13" fillId="15" borderId="29" xfId="3" applyFont="1" applyFill="1" applyBorder="1" applyAlignment="1">
      <alignment horizontal="left" vertical="center"/>
    </xf>
    <xf numFmtId="0" fontId="10" fillId="2" borderId="29" xfId="4" applyFont="1" applyFill="1" applyBorder="1" applyAlignment="1">
      <alignment vertical="center"/>
    </xf>
    <xf numFmtId="0" fontId="13" fillId="15" borderId="21" xfId="3" applyFont="1" applyFill="1" applyBorder="1" applyAlignment="1">
      <alignment horizontal="left" vertical="center"/>
    </xf>
    <xf numFmtId="0" fontId="10" fillId="2" borderId="21" xfId="3" applyFont="1" applyFill="1" applyBorder="1" applyAlignment="1">
      <alignment horizontal="left" vertical="center"/>
    </xf>
    <xf numFmtId="0" fontId="13" fillId="15" borderId="21" xfId="3" applyFont="1" applyFill="1" applyBorder="1" applyAlignment="1">
      <alignment horizontal="left" vertical="center" wrapText="1"/>
    </xf>
    <xf numFmtId="0" fontId="13" fillId="15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3" fillId="15" borderId="21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1" fillId="2" borderId="34" xfId="0" applyFont="1" applyFill="1" applyBorder="1" applyAlignment="1">
      <alignment horizontal="right" vertical="center"/>
    </xf>
    <xf numFmtId="0" fontId="28" fillId="2" borderId="34" xfId="0" applyFont="1" applyFill="1" applyBorder="1" applyAlignment="1">
      <alignment vertical="center"/>
    </xf>
    <xf numFmtId="1" fontId="8" fillId="2" borderId="64" xfId="2" applyNumberFormat="1" applyFont="1" applyFill="1" applyBorder="1" applyAlignment="1">
      <alignment horizontal="center" vertical="center" wrapText="1"/>
    </xf>
    <xf numFmtId="2" fontId="27" fillId="2" borderId="64" xfId="2" applyNumberFormat="1" applyFont="1" applyFill="1" applyBorder="1" applyAlignment="1" applyProtection="1">
      <alignment vertical="center"/>
      <protection locked="0"/>
    </xf>
    <xf numFmtId="49" fontId="11" fillId="15" borderId="71" xfId="0" applyNumberFormat="1" applyFont="1" applyFill="1" applyBorder="1" applyAlignment="1">
      <alignment horizontal="center" vertical="center"/>
    </xf>
    <xf numFmtId="0" fontId="11" fillId="15" borderId="72" xfId="0" applyFont="1" applyFill="1" applyBorder="1" applyAlignment="1">
      <alignment horizontal="center" vertical="center"/>
    </xf>
    <xf numFmtId="0" fontId="8" fillId="15" borderId="72" xfId="0" applyFont="1" applyFill="1" applyBorder="1" applyAlignment="1">
      <alignment vertical="center"/>
    </xf>
    <xf numFmtId="0" fontId="8" fillId="15" borderId="73" xfId="0" applyFont="1" applyFill="1" applyBorder="1" applyAlignment="1">
      <alignment vertical="center"/>
    </xf>
    <xf numFmtId="0" fontId="11" fillId="15" borderId="75" xfId="2" applyNumberFormat="1" applyFont="1" applyFill="1" applyBorder="1" applyAlignment="1">
      <alignment horizontal="center" vertical="center" wrapText="1"/>
    </xf>
    <xf numFmtId="2" fontId="11" fillId="15" borderId="75" xfId="2" applyNumberFormat="1" applyFont="1" applyFill="1" applyBorder="1" applyAlignment="1">
      <alignment vertical="center" wrapText="1"/>
    </xf>
    <xf numFmtId="2" fontId="11" fillId="15" borderId="74" xfId="2" applyNumberFormat="1" applyFont="1" applyFill="1" applyBorder="1" applyAlignment="1">
      <alignment vertical="center" wrapText="1"/>
    </xf>
    <xf numFmtId="49" fontId="11" fillId="0" borderId="27" xfId="0" applyNumberFormat="1" applyFont="1" applyBorder="1" applyAlignment="1">
      <alignment horizontal="center" vertical="center"/>
    </xf>
    <xf numFmtId="0" fontId="13" fillId="15" borderId="27" xfId="0" applyFont="1" applyFill="1" applyBorder="1" applyAlignment="1">
      <alignment vertical="center" wrapText="1"/>
    </xf>
    <xf numFmtId="0" fontId="10" fillId="2" borderId="27" xfId="4" applyFont="1" applyFill="1" applyBorder="1" applyAlignment="1">
      <alignment horizontal="left" vertical="center"/>
    </xf>
    <xf numFmtId="49" fontId="11" fillId="0" borderId="21" xfId="0" applyNumberFormat="1" applyFont="1" applyBorder="1" applyAlignment="1">
      <alignment horizontal="center" vertical="center"/>
    </xf>
    <xf numFmtId="0" fontId="13" fillId="15" borderId="33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8" fillId="15" borderId="11" xfId="0" applyFont="1" applyFill="1" applyBorder="1" applyAlignment="1">
      <alignment vertical="center"/>
    </xf>
    <xf numFmtId="0" fontId="8" fillId="15" borderId="12" xfId="0" applyFont="1" applyFill="1" applyBorder="1" applyAlignment="1">
      <alignment vertical="center"/>
    </xf>
    <xf numFmtId="0" fontId="13" fillId="15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/>
    </xf>
    <xf numFmtId="0" fontId="13" fillId="15" borderId="2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/>
    </xf>
    <xf numFmtId="0" fontId="13" fillId="15" borderId="21" xfId="0" applyFont="1" applyFill="1" applyBorder="1" applyAlignment="1">
      <alignment horizontal="left" vertical="center"/>
    </xf>
    <xf numFmtId="49" fontId="11" fillId="0" borderId="33" xfId="0" applyNumberFormat="1" applyFont="1" applyBorder="1" applyAlignment="1">
      <alignment horizontal="center" vertical="center"/>
    </xf>
    <xf numFmtId="1" fontId="8" fillId="2" borderId="30" xfId="2" applyNumberFormat="1" applyFont="1" applyFill="1" applyBorder="1" applyAlignment="1">
      <alignment horizontal="center" vertical="center" wrapText="1"/>
    </xf>
    <xf numFmtId="2" fontId="27" fillId="2" borderId="30" xfId="2" applyNumberFormat="1" applyFont="1" applyFill="1" applyBorder="1" applyAlignment="1" applyProtection="1">
      <alignment vertical="center"/>
      <protection locked="0"/>
    </xf>
    <xf numFmtId="0" fontId="28" fillId="15" borderId="78" xfId="0" applyFont="1" applyFill="1" applyBorder="1"/>
    <xf numFmtId="0" fontId="28" fillId="15" borderId="79" xfId="0" applyFont="1" applyFill="1" applyBorder="1"/>
    <xf numFmtId="0" fontId="8" fillId="15" borderId="79" xfId="0" applyFont="1" applyFill="1" applyBorder="1" applyAlignment="1">
      <alignment horizontal="right" vertical="center"/>
    </xf>
    <xf numFmtId="0" fontId="28" fillId="15" borderId="79" xfId="0" applyFont="1" applyFill="1" applyBorder="1" applyAlignment="1">
      <alignment vertical="center"/>
    </xf>
    <xf numFmtId="0" fontId="11" fillId="15" borderId="80" xfId="2" applyFont="1" applyFill="1" applyBorder="1" applyAlignment="1">
      <alignment horizontal="center" vertical="center" wrapText="1"/>
    </xf>
    <xf numFmtId="1" fontId="8" fillId="15" borderId="80" xfId="2" applyNumberFormat="1" applyFont="1" applyFill="1" applyBorder="1" applyAlignment="1">
      <alignment horizontal="center" vertical="center" wrapText="1"/>
    </xf>
    <xf numFmtId="2" fontId="27" fillId="15" borderId="80" xfId="2" applyNumberFormat="1" applyFont="1" applyFill="1" applyBorder="1" applyAlignment="1" applyProtection="1">
      <alignment vertical="center"/>
      <protection locked="0"/>
    </xf>
    <xf numFmtId="0" fontId="11" fillId="15" borderId="80" xfId="2" applyNumberFormat="1" applyFont="1" applyFill="1" applyBorder="1" applyAlignment="1">
      <alignment horizontal="center" vertical="center" wrapText="1"/>
    </xf>
    <xf numFmtId="2" fontId="11" fillId="15" borderId="80" xfId="2" applyNumberFormat="1" applyFont="1" applyFill="1" applyBorder="1" applyAlignment="1">
      <alignment vertical="center" wrapText="1"/>
    </xf>
    <xf numFmtId="2" fontId="8" fillId="15" borderId="80" xfId="2" applyNumberFormat="1" applyFont="1" applyFill="1" applyBorder="1" applyAlignment="1">
      <alignment vertical="center" wrapText="1"/>
    </xf>
    <xf numFmtId="0" fontId="8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2" fontId="11" fillId="17" borderId="1" xfId="2" applyNumberFormat="1" applyFont="1" applyFill="1" applyBorder="1" applyAlignment="1">
      <alignment vertical="center" wrapText="1"/>
    </xf>
    <xf numFmtId="49" fontId="11" fillId="13" borderId="71" xfId="0" applyNumberFormat="1" applyFont="1" applyFill="1" applyBorder="1" applyAlignment="1">
      <alignment horizontal="center" vertical="center"/>
    </xf>
    <xf numFmtId="0" fontId="11" fillId="13" borderId="71" xfId="0" applyFont="1" applyFill="1" applyBorder="1" applyAlignment="1">
      <alignment horizontal="center" vertical="center"/>
    </xf>
    <xf numFmtId="0" fontId="11" fillId="13" borderId="71" xfId="2" applyNumberFormat="1" applyFont="1" applyFill="1" applyBorder="1" applyAlignment="1">
      <alignment horizontal="center" vertical="center" wrapText="1"/>
    </xf>
    <xf numFmtId="2" fontId="11" fillId="13" borderId="71" xfId="2" applyNumberFormat="1" applyFont="1" applyFill="1" applyBorder="1" applyAlignment="1">
      <alignment vertical="center" wrapText="1"/>
    </xf>
    <xf numFmtId="0" fontId="13" fillId="13" borderId="27" xfId="0" applyFont="1" applyFill="1" applyBorder="1" applyAlignment="1">
      <alignment horizontal="left" vertical="center" wrapText="1"/>
    </xf>
    <xf numFmtId="0" fontId="13" fillId="13" borderId="21" xfId="0" applyFont="1" applyFill="1" applyBorder="1" applyAlignment="1">
      <alignment horizontal="left" vertical="center" wrapText="1"/>
    </xf>
    <xf numFmtId="0" fontId="13" fillId="13" borderId="33" xfId="0" applyFont="1" applyFill="1" applyBorder="1" applyAlignment="1">
      <alignment vertical="center"/>
    </xf>
    <xf numFmtId="0" fontId="10" fillId="13" borderId="27" xfId="0" applyFont="1" applyFill="1" applyBorder="1" applyAlignment="1">
      <alignment horizontal="left" vertical="center" wrapText="1"/>
    </xf>
    <xf numFmtId="0" fontId="10" fillId="13" borderId="21" xfId="0" applyFont="1" applyFill="1" applyBorder="1" applyAlignment="1">
      <alignment horizontal="left" vertical="center" wrapText="1"/>
    </xf>
    <xf numFmtId="0" fontId="10" fillId="13" borderId="21" xfId="3" applyFont="1" applyFill="1" applyBorder="1" applyAlignment="1">
      <alignment horizontal="left" vertical="center"/>
    </xf>
    <xf numFmtId="0" fontId="11" fillId="0" borderId="35" xfId="0" applyFont="1" applyBorder="1" applyAlignment="1">
      <alignment horizontal="right" vertical="center"/>
    </xf>
    <xf numFmtId="0" fontId="28" fillId="0" borderId="35" xfId="0" applyFont="1" applyBorder="1" applyAlignment="1">
      <alignment vertical="center"/>
    </xf>
    <xf numFmtId="0" fontId="11" fillId="2" borderId="36" xfId="2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2" fontId="11" fillId="0" borderId="36" xfId="2" applyNumberFormat="1" applyFont="1" applyFill="1" applyBorder="1" applyAlignment="1">
      <alignment vertical="center" wrapText="1"/>
    </xf>
    <xf numFmtId="2" fontId="32" fillId="4" borderId="36" xfId="2" applyNumberFormat="1" applyFont="1" applyFill="1" applyBorder="1" applyAlignment="1">
      <alignment vertical="center" wrapText="1"/>
    </xf>
    <xf numFmtId="49" fontId="11" fillId="9" borderId="71" xfId="0" applyNumberFormat="1" applyFont="1" applyFill="1" applyBorder="1" applyAlignment="1">
      <alignment horizontal="center" vertical="center"/>
    </xf>
    <xf numFmtId="0" fontId="11" fillId="9" borderId="71" xfId="0" applyFont="1" applyFill="1" applyBorder="1" applyAlignment="1">
      <alignment horizontal="center" vertical="center"/>
    </xf>
    <xf numFmtId="0" fontId="10" fillId="13" borderId="27" xfId="3" applyFont="1" applyFill="1" applyBorder="1" applyAlignment="1">
      <alignment horizontal="left" vertical="center"/>
    </xf>
    <xf numFmtId="0" fontId="10" fillId="2" borderId="21" xfId="3" applyFont="1" applyFill="1" applyBorder="1" applyAlignment="1">
      <alignment vertical="center"/>
    </xf>
    <xf numFmtId="0" fontId="28" fillId="0" borderId="82" xfId="0" applyFont="1" applyBorder="1"/>
    <xf numFmtId="0" fontId="28" fillId="17" borderId="78" xfId="0" applyFont="1" applyFill="1" applyBorder="1"/>
    <xf numFmtId="0" fontId="28" fillId="17" borderId="79" xfId="0" applyFont="1" applyFill="1" applyBorder="1"/>
    <xf numFmtId="0" fontId="8" fillId="17" borderId="79" xfId="0" applyFont="1" applyFill="1" applyBorder="1" applyAlignment="1">
      <alignment horizontal="right" vertical="center"/>
    </xf>
    <xf numFmtId="0" fontId="28" fillId="17" borderId="79" xfId="0" applyFont="1" applyFill="1" applyBorder="1" applyAlignment="1">
      <alignment vertical="center"/>
    </xf>
    <xf numFmtId="0" fontId="11" fillId="17" borderId="80" xfId="2" applyFont="1" applyFill="1" applyBorder="1" applyAlignment="1">
      <alignment horizontal="center" vertical="center" wrapText="1"/>
    </xf>
    <xf numFmtId="1" fontId="8" fillId="17" borderId="80" xfId="2" applyNumberFormat="1" applyFont="1" applyFill="1" applyBorder="1" applyAlignment="1">
      <alignment horizontal="center" vertical="center" wrapText="1"/>
    </xf>
    <xf numFmtId="2" fontId="11" fillId="17" borderId="80" xfId="2" applyNumberFormat="1" applyFont="1" applyFill="1" applyBorder="1" applyAlignment="1" applyProtection="1">
      <alignment vertical="center"/>
      <protection locked="0"/>
    </xf>
    <xf numFmtId="0" fontId="11" fillId="17" borderId="80" xfId="2" applyNumberFormat="1" applyFont="1" applyFill="1" applyBorder="1" applyAlignment="1">
      <alignment horizontal="center" vertical="center" wrapText="1"/>
    </xf>
    <xf numFmtId="2" fontId="11" fillId="17" borderId="80" xfId="2" applyNumberFormat="1" applyFont="1" applyFill="1" applyBorder="1" applyAlignment="1">
      <alignment vertical="center" wrapText="1"/>
    </xf>
    <xf numFmtId="2" fontId="8" fillId="17" borderId="80" xfId="2" applyNumberFormat="1" applyFont="1" applyFill="1" applyBorder="1" applyAlignment="1">
      <alignment vertical="center" wrapText="1"/>
    </xf>
    <xf numFmtId="16" fontId="8" fillId="8" borderId="83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4" xfId="2" applyNumberFormat="1" applyFont="1" applyFill="1" applyBorder="1" applyAlignment="1">
      <alignment horizontal="center" vertical="center" wrapText="1"/>
    </xf>
    <xf numFmtId="2" fontId="11" fillId="8" borderId="4" xfId="2" applyNumberFormat="1" applyFont="1" applyFill="1" applyBorder="1" applyAlignment="1">
      <alignment vertical="center" wrapText="1"/>
    </xf>
    <xf numFmtId="2" fontId="11" fillId="8" borderId="67" xfId="2" applyNumberFormat="1" applyFont="1" applyFill="1" applyBorder="1" applyAlignment="1">
      <alignment vertical="center" wrapText="1"/>
    </xf>
    <xf numFmtId="0" fontId="11" fillId="9" borderId="72" xfId="0" applyFont="1" applyFill="1" applyBorder="1" applyAlignment="1">
      <alignment horizontal="center" vertical="center"/>
    </xf>
    <xf numFmtId="0" fontId="11" fillId="9" borderId="75" xfId="2" applyNumberFormat="1" applyFont="1" applyFill="1" applyBorder="1" applyAlignment="1">
      <alignment horizontal="center" vertical="center" wrapText="1"/>
    </xf>
    <xf numFmtId="2" fontId="11" fillId="9" borderId="75" xfId="2" applyNumberFormat="1" applyFont="1" applyFill="1" applyBorder="1" applyAlignment="1">
      <alignment vertical="center" wrapText="1"/>
    </xf>
    <xf numFmtId="2" fontId="11" fillId="9" borderId="74" xfId="2" applyNumberFormat="1" applyFont="1" applyFill="1" applyBorder="1" applyAlignment="1">
      <alignment vertical="center" wrapText="1"/>
    </xf>
    <xf numFmtId="0" fontId="10" fillId="9" borderId="27" xfId="3" applyFont="1" applyFill="1" applyBorder="1" applyAlignment="1">
      <alignment horizontal="left" vertical="center" wrapText="1"/>
    </xf>
    <xf numFmtId="0" fontId="10" fillId="2" borderId="27" xfId="4" applyFont="1" applyFill="1" applyBorder="1" applyAlignment="1">
      <alignment vertical="center"/>
    </xf>
    <xf numFmtId="0" fontId="10" fillId="9" borderId="21" xfId="0" applyFont="1" applyFill="1" applyBorder="1" applyAlignment="1">
      <alignment horizontal="left" vertical="center" wrapText="1"/>
    </xf>
    <xf numFmtId="0" fontId="10" fillId="9" borderId="21" xfId="3" applyFont="1" applyFill="1" applyBorder="1" applyAlignment="1">
      <alignment horizontal="left" vertical="center" wrapText="1"/>
    </xf>
    <xf numFmtId="49" fontId="11" fillId="0" borderId="84" xfId="0" applyNumberFormat="1" applyFont="1" applyBorder="1" applyAlignment="1">
      <alignment horizontal="center" vertical="center" wrapText="1"/>
    </xf>
    <xf numFmtId="0" fontId="13" fillId="9" borderId="33" xfId="0" applyFont="1" applyFill="1" applyBorder="1" applyAlignment="1">
      <alignment vertical="center"/>
    </xf>
    <xf numFmtId="1" fontId="32" fillId="4" borderId="64" xfId="2" applyNumberFormat="1" applyFont="1" applyFill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/>
    </xf>
    <xf numFmtId="0" fontId="8" fillId="4" borderId="71" xfId="2" applyNumberFormat="1" applyFont="1" applyFill="1" applyBorder="1" applyAlignment="1">
      <alignment horizontal="center" vertical="center" wrapText="1"/>
    </xf>
    <xf numFmtId="2" fontId="27" fillId="4" borderId="71" xfId="2" applyNumberFormat="1" applyFont="1" applyFill="1" applyBorder="1" applyAlignment="1" applyProtection="1">
      <alignment vertical="center"/>
      <protection locked="0"/>
    </xf>
    <xf numFmtId="0" fontId="11" fillId="0" borderId="71" xfId="2" applyNumberFormat="1" applyFont="1" applyFill="1" applyBorder="1" applyAlignment="1">
      <alignment horizontal="center" vertical="center" wrapText="1"/>
    </xf>
    <xf numFmtId="2" fontId="11" fillId="0" borderId="71" xfId="2" applyNumberFormat="1" applyFont="1" applyFill="1" applyBorder="1" applyAlignment="1">
      <alignment vertical="center" wrapText="1"/>
    </xf>
    <xf numFmtId="0" fontId="10" fillId="9" borderId="27" xfId="0" applyFont="1" applyFill="1" applyBorder="1" applyAlignment="1">
      <alignment vertical="center" wrapText="1"/>
    </xf>
    <xf numFmtId="0" fontId="10" fillId="9" borderId="21" xfId="0" applyFont="1" applyFill="1" applyBorder="1" applyAlignment="1">
      <alignment vertical="center"/>
    </xf>
    <xf numFmtId="0" fontId="10" fillId="9" borderId="21" xfId="4" applyFont="1" applyFill="1" applyBorder="1" applyAlignment="1">
      <alignment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28" fillId="0" borderId="85" xfId="0" applyFont="1" applyBorder="1"/>
    <xf numFmtId="0" fontId="11" fillId="2" borderId="0" xfId="0" applyFont="1" applyFill="1" applyBorder="1" applyAlignment="1">
      <alignment horizontal="right" vertical="center"/>
    </xf>
    <xf numFmtId="0" fontId="28" fillId="9" borderId="38" xfId="0" applyFont="1" applyFill="1" applyBorder="1"/>
    <xf numFmtId="0" fontId="28" fillId="9" borderId="35" xfId="0" applyFont="1" applyFill="1" applyBorder="1"/>
    <xf numFmtId="0" fontId="8" fillId="9" borderId="35" xfId="0" applyFont="1" applyFill="1" applyBorder="1" applyAlignment="1">
      <alignment horizontal="right" vertical="center"/>
    </xf>
    <xf numFmtId="0" fontId="34" fillId="9" borderId="35" xfId="0" applyFont="1" applyFill="1" applyBorder="1" applyAlignment="1">
      <alignment vertical="center"/>
    </xf>
    <xf numFmtId="0" fontId="11" fillId="9" borderId="36" xfId="2" applyFont="1" applyFill="1" applyBorder="1" applyAlignment="1">
      <alignment horizontal="center" vertical="center" wrapText="1"/>
    </xf>
    <xf numFmtId="1" fontId="8" fillId="9" borderId="36" xfId="2" applyNumberFormat="1" applyFont="1" applyFill="1" applyBorder="1" applyAlignment="1">
      <alignment horizontal="center" vertical="center" wrapText="1"/>
    </xf>
    <xf numFmtId="2" fontId="27" fillId="9" borderId="36" xfId="2" applyNumberFormat="1" applyFont="1" applyFill="1" applyBorder="1" applyAlignment="1" applyProtection="1">
      <alignment vertical="center"/>
      <protection locked="0"/>
    </xf>
    <xf numFmtId="0" fontId="11" fillId="9" borderId="36" xfId="2" applyNumberFormat="1" applyFont="1" applyFill="1" applyBorder="1" applyAlignment="1">
      <alignment horizontal="center" vertical="center" wrapText="1"/>
    </xf>
    <xf numFmtId="2" fontId="11" fillId="9" borderId="36" xfId="2" applyNumberFormat="1" applyFont="1" applyFill="1" applyBorder="1" applyAlignment="1">
      <alignment vertical="center" wrapText="1"/>
    </xf>
    <xf numFmtId="2" fontId="8" fillId="9" borderId="36" xfId="2" applyNumberFormat="1" applyFont="1" applyFill="1" applyBorder="1" applyAlignment="1">
      <alignment vertical="center" wrapText="1"/>
    </xf>
    <xf numFmtId="0" fontId="35" fillId="3" borderId="78" xfId="0" applyFont="1" applyFill="1" applyBorder="1"/>
    <xf numFmtId="0" fontId="35" fillId="3" borderId="79" xfId="0" applyFont="1" applyFill="1" applyBorder="1"/>
    <xf numFmtId="0" fontId="5" fillId="3" borderId="79" xfId="0" applyFont="1" applyFill="1" applyBorder="1" applyAlignment="1">
      <alignment horizontal="right" vertical="center"/>
    </xf>
    <xf numFmtId="0" fontId="5" fillId="3" borderId="79" xfId="0" applyFont="1" applyFill="1" applyBorder="1" applyAlignment="1">
      <alignment vertical="center"/>
    </xf>
    <xf numFmtId="0" fontId="35" fillId="3" borderId="80" xfId="2" applyFont="1" applyFill="1" applyBorder="1" applyAlignment="1">
      <alignment horizontal="center" vertical="center" wrapText="1"/>
    </xf>
    <xf numFmtId="0" fontId="5" fillId="3" borderId="80" xfId="2" applyNumberFormat="1" applyFont="1" applyFill="1" applyBorder="1" applyAlignment="1">
      <alignment horizontal="center" vertical="center" wrapText="1"/>
    </xf>
    <xf numFmtId="2" fontId="36" fillId="3" borderId="80" xfId="2" applyNumberFormat="1" applyFont="1" applyFill="1" applyBorder="1" applyAlignment="1" applyProtection="1">
      <alignment vertical="center"/>
      <protection locked="0"/>
    </xf>
    <xf numFmtId="0" fontId="35" fillId="3" borderId="80" xfId="2" applyNumberFormat="1" applyFont="1" applyFill="1" applyBorder="1" applyAlignment="1">
      <alignment horizontal="center" vertical="center" wrapText="1"/>
    </xf>
    <xf numFmtId="2" fontId="35" fillId="3" borderId="80" xfId="2" applyNumberFormat="1" applyFont="1" applyFill="1" applyBorder="1" applyAlignment="1">
      <alignment vertical="center" wrapText="1"/>
    </xf>
    <xf numFmtId="2" fontId="5" fillId="3" borderId="80" xfId="2" applyNumberFormat="1" applyFont="1" applyFill="1" applyBorder="1" applyAlignment="1">
      <alignment vertical="center" wrapText="1"/>
    </xf>
    <xf numFmtId="49" fontId="6" fillId="11" borderId="86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6" fillId="11" borderId="6" xfId="0" applyNumberFormat="1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vertical="center"/>
    </xf>
    <xf numFmtId="0" fontId="3" fillId="11" borderId="7" xfId="0" applyNumberFormat="1" applyFont="1" applyFill="1" applyBorder="1" applyAlignment="1">
      <alignment horizontal="center" vertical="center" wrapText="1"/>
    </xf>
    <xf numFmtId="2" fontId="3" fillId="11" borderId="7" xfId="0" applyNumberFormat="1" applyFont="1" applyFill="1" applyBorder="1" applyAlignment="1">
      <alignment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6" xfId="0" applyNumberFormat="1" applyFont="1" applyFill="1" applyBorder="1" applyAlignment="1">
      <alignment horizontal="center" vertical="center" wrapText="1"/>
    </xf>
    <xf numFmtId="0" fontId="0" fillId="11" borderId="67" xfId="0" applyFill="1" applyBorder="1"/>
    <xf numFmtId="0" fontId="10" fillId="0" borderId="29" xfId="0" applyFont="1" applyBorder="1"/>
    <xf numFmtId="0" fontId="10" fillId="0" borderId="29" xfId="0" applyFont="1" applyBorder="1" applyAlignment="1">
      <alignment horizontal="center" vertical="center"/>
    </xf>
    <xf numFmtId="0" fontId="13" fillId="11" borderId="29" xfId="0" applyFont="1" applyFill="1" applyBorder="1" applyAlignment="1">
      <alignment vertical="center" wrapText="1"/>
    </xf>
    <xf numFmtId="0" fontId="10" fillId="11" borderId="2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/>
    </xf>
    <xf numFmtId="2" fontId="27" fillId="18" borderId="29" xfId="0" applyNumberFormat="1" applyFont="1" applyFill="1" applyBorder="1" applyAlignment="1">
      <alignment vertical="center"/>
    </xf>
    <xf numFmtId="2" fontId="11" fillId="0" borderId="29" xfId="0" applyNumberFormat="1" applyFont="1" applyBorder="1" applyAlignment="1">
      <alignment vertical="center"/>
    </xf>
    <xf numFmtId="0" fontId="10" fillId="0" borderId="21" xfId="0" applyFont="1" applyBorder="1"/>
    <xf numFmtId="0" fontId="10" fillId="0" borderId="21" xfId="0" applyFont="1" applyBorder="1" applyAlignment="1">
      <alignment horizontal="center" vertical="center"/>
    </xf>
    <xf numFmtId="0" fontId="13" fillId="11" borderId="21" xfId="0" applyFont="1" applyFill="1" applyBorder="1" applyAlignment="1">
      <alignment vertical="center" wrapText="1"/>
    </xf>
    <xf numFmtId="0" fontId="10" fillId="11" borderId="21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2" fontId="27" fillId="18" borderId="21" xfId="0" applyNumberFormat="1" applyFont="1" applyFill="1" applyBorder="1" applyAlignment="1">
      <alignment vertical="center"/>
    </xf>
    <xf numFmtId="2" fontId="11" fillId="0" borderId="21" xfId="0" applyNumberFormat="1" applyFont="1" applyBorder="1" applyAlignment="1">
      <alignment vertical="center"/>
    </xf>
    <xf numFmtId="0" fontId="10" fillId="11" borderId="21" xfId="0" applyFont="1" applyFill="1" applyBorder="1" applyAlignment="1">
      <alignment horizontal="center" vertical="center" wrapText="1"/>
    </xf>
    <xf numFmtId="0" fontId="10" fillId="0" borderId="31" xfId="0" applyFont="1" applyBorder="1"/>
    <xf numFmtId="0" fontId="13" fillId="11" borderId="31" xfId="0" applyFont="1" applyFill="1" applyBorder="1" applyAlignment="1">
      <alignment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/>
    </xf>
    <xf numFmtId="2" fontId="27" fillId="18" borderId="31" xfId="0" applyNumberFormat="1" applyFont="1" applyFill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2" fontId="11" fillId="0" borderId="31" xfId="0" applyNumberFormat="1" applyFont="1" applyBorder="1" applyAlignment="1">
      <alignment vertical="center"/>
    </xf>
    <xf numFmtId="0" fontId="28" fillId="11" borderId="38" xfId="0" applyFont="1" applyFill="1" applyBorder="1"/>
    <xf numFmtId="0" fontId="28" fillId="11" borderId="35" xfId="0" applyFont="1" applyFill="1" applyBorder="1"/>
    <xf numFmtId="0" fontId="11" fillId="11" borderId="35" xfId="0" applyFont="1" applyFill="1" applyBorder="1" applyAlignment="1">
      <alignment horizontal="right" vertical="center"/>
    </xf>
    <xf numFmtId="0" fontId="28" fillId="11" borderId="35" xfId="0" applyFont="1" applyFill="1" applyBorder="1" applyAlignment="1">
      <alignment vertical="center"/>
    </xf>
    <xf numFmtId="0" fontId="11" fillId="11" borderId="36" xfId="2" applyFont="1" applyFill="1" applyBorder="1" applyAlignment="1">
      <alignment horizontal="center" vertical="center" wrapText="1"/>
    </xf>
    <xf numFmtId="0" fontId="8" fillId="11" borderId="36" xfId="2" applyNumberFormat="1" applyFont="1" applyFill="1" applyBorder="1" applyAlignment="1">
      <alignment horizontal="center" vertical="center" wrapText="1"/>
    </xf>
    <xf numFmtId="2" fontId="27" fillId="11" borderId="36" xfId="2" applyNumberFormat="1" applyFont="1" applyFill="1" applyBorder="1" applyAlignment="1" applyProtection="1">
      <alignment vertical="center"/>
      <protection locked="0"/>
    </xf>
    <xf numFmtId="0" fontId="11" fillId="11" borderId="36" xfId="2" applyNumberFormat="1" applyFont="1" applyFill="1" applyBorder="1" applyAlignment="1">
      <alignment horizontal="center" vertical="center" wrapText="1"/>
    </xf>
    <xf numFmtId="2" fontId="11" fillId="11" borderId="36" xfId="2" applyNumberFormat="1" applyFont="1" applyFill="1" applyBorder="1" applyAlignment="1">
      <alignment vertical="center" wrapText="1"/>
    </xf>
    <xf numFmtId="2" fontId="8" fillId="11" borderId="36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54" xfId="2" applyFont="1" applyFill="1" applyBorder="1" applyAlignment="1">
      <alignment horizontal="center" vertical="center" wrapText="1"/>
    </xf>
    <xf numFmtId="0" fontId="8" fillId="4" borderId="0" xfId="2" applyNumberFormat="1" applyFont="1" applyFill="1" applyBorder="1" applyAlignment="1">
      <alignment horizontal="center" vertical="center" wrapText="1"/>
    </xf>
    <xf numFmtId="2" fontId="27" fillId="4" borderId="0" xfId="2" applyNumberFormat="1" applyFont="1" applyFill="1" applyBorder="1" applyAlignment="1" applyProtection="1">
      <alignment vertical="center"/>
      <protection locked="0"/>
    </xf>
    <xf numFmtId="0" fontId="11" fillId="0" borderId="0" xfId="2" applyNumberFormat="1" applyFont="1" applyFill="1" applyBorder="1" applyAlignment="1">
      <alignment horizontal="center" vertical="center" wrapText="1"/>
    </xf>
    <xf numFmtId="2" fontId="11" fillId="0" borderId="0" xfId="2" applyNumberFormat="1" applyFont="1" applyFill="1" applyBorder="1" applyAlignment="1">
      <alignment vertical="center" wrapText="1"/>
    </xf>
    <xf numFmtId="2" fontId="11" fillId="0" borderId="54" xfId="2" applyNumberFormat="1" applyFont="1" applyFill="1" applyBorder="1" applyAlignment="1">
      <alignment vertical="center" wrapText="1"/>
    </xf>
    <xf numFmtId="2" fontId="32" fillId="4" borderId="0" xfId="2" applyNumberFormat="1" applyFont="1" applyFill="1" applyBorder="1" applyAlignment="1">
      <alignment vertical="center" wrapText="1"/>
    </xf>
    <xf numFmtId="49" fontId="7" fillId="10" borderId="2" xfId="0" applyNumberFormat="1" applyFont="1" applyFill="1" applyBorder="1" applyAlignment="1">
      <alignment horizontal="center" vertical="center" wrapText="1"/>
    </xf>
    <xf numFmtId="49" fontId="3" fillId="10" borderId="3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2" fontId="3" fillId="10" borderId="3" xfId="0" applyNumberFormat="1" applyFont="1" applyFill="1" applyBorder="1" applyAlignment="1">
      <alignment horizontal="center" vertical="center" wrapText="1"/>
    </xf>
    <xf numFmtId="0" fontId="7" fillId="10" borderId="7" xfId="0" applyNumberFormat="1" applyFont="1" applyFill="1" applyBorder="1" applyAlignment="1">
      <alignment horizontal="center" vertical="center" wrapText="1"/>
    </xf>
    <xf numFmtId="0" fontId="3" fillId="10" borderId="7" xfId="0" applyNumberFormat="1" applyFont="1" applyFill="1" applyBorder="1" applyAlignment="1">
      <alignment horizontal="center" vertical="center" wrapText="1"/>
    </xf>
    <xf numFmtId="0" fontId="3" fillId="10" borderId="67" xfId="0" applyNumberFormat="1" applyFont="1" applyFill="1" applyBorder="1" applyAlignment="1">
      <alignment horizontal="center" vertical="center" wrapText="1"/>
    </xf>
    <xf numFmtId="0" fontId="13" fillId="10" borderId="66" xfId="0" applyFont="1" applyFill="1" applyBorder="1" applyAlignment="1">
      <alignment vertical="center" wrapText="1"/>
    </xf>
    <xf numFmtId="0" fontId="37" fillId="0" borderId="66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2" fontId="27" fillId="18" borderId="66" xfId="0" applyNumberFormat="1" applyFont="1" applyFill="1" applyBorder="1" applyAlignment="1">
      <alignment vertical="center"/>
    </xf>
    <xf numFmtId="0" fontId="11" fillId="0" borderId="66" xfId="0" applyFont="1" applyBorder="1" applyAlignment="1">
      <alignment horizontal="center" vertical="center"/>
    </xf>
    <xf numFmtId="2" fontId="11" fillId="0" borderId="66" xfId="0" applyNumberFormat="1" applyFont="1" applyBorder="1" applyAlignment="1">
      <alignment vertical="center"/>
    </xf>
    <xf numFmtId="0" fontId="13" fillId="10" borderId="29" xfId="0" applyFont="1" applyFill="1" applyBorder="1" applyAlignment="1">
      <alignment vertical="center" wrapText="1"/>
    </xf>
    <xf numFmtId="0" fontId="37" fillId="0" borderId="29" xfId="0" applyFont="1" applyBorder="1" applyAlignment="1">
      <alignment horizontal="center" vertical="center"/>
    </xf>
    <xf numFmtId="0" fontId="13" fillId="10" borderId="21" xfId="0" applyFont="1" applyFill="1" applyBorder="1" applyAlignment="1">
      <alignment vertical="center" wrapText="1"/>
    </xf>
    <xf numFmtId="0" fontId="37" fillId="0" borderId="21" xfId="0" applyFont="1" applyBorder="1" applyAlignment="1">
      <alignment horizontal="center" vertical="center"/>
    </xf>
    <xf numFmtId="0" fontId="13" fillId="10" borderId="65" xfId="0" applyFont="1" applyFill="1" applyBorder="1" applyAlignment="1">
      <alignment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/>
    </xf>
    <xf numFmtId="2" fontId="27" fillId="18" borderId="65" xfId="0" applyNumberFormat="1" applyFont="1" applyFill="1" applyBorder="1" applyAlignment="1">
      <alignment vertical="center"/>
    </xf>
    <xf numFmtId="0" fontId="11" fillId="0" borderId="65" xfId="0" applyFont="1" applyBorder="1" applyAlignment="1">
      <alignment horizontal="center" vertical="center"/>
    </xf>
    <xf numFmtId="2" fontId="11" fillId="0" borderId="65" xfId="0" applyNumberFormat="1" applyFont="1" applyBorder="1" applyAlignment="1">
      <alignment vertical="center"/>
    </xf>
    <xf numFmtId="0" fontId="11" fillId="2" borderId="35" xfId="0" applyFont="1" applyFill="1" applyBorder="1" applyAlignment="1">
      <alignment horizontal="right" vertical="center"/>
    </xf>
    <xf numFmtId="0" fontId="8" fillId="4" borderId="36" xfId="2" applyNumberFormat="1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vertical="top" wrapText="1"/>
    </xf>
    <xf numFmtId="0" fontId="13" fillId="2" borderId="30" xfId="0" applyFont="1" applyFill="1" applyBorder="1" applyAlignment="1">
      <alignment vertical="top" wrapText="1"/>
    </xf>
    <xf numFmtId="0" fontId="13" fillId="2" borderId="32" xfId="0" applyFont="1" applyFill="1" applyBorder="1" applyAlignment="1">
      <alignment vertical="top" wrapText="1"/>
    </xf>
    <xf numFmtId="0" fontId="8" fillId="6" borderId="3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top" wrapText="1"/>
    </xf>
    <xf numFmtId="0" fontId="13" fillId="2" borderId="30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center" vertical="top" wrapText="1"/>
    </xf>
    <xf numFmtId="0" fontId="13" fillId="2" borderId="31" xfId="0" applyFont="1" applyFill="1" applyBorder="1" applyAlignment="1">
      <alignment horizontal="center" vertical="top" wrapText="1"/>
    </xf>
    <xf numFmtId="0" fontId="5" fillId="8" borderId="59" xfId="0" applyFont="1" applyFill="1" applyBorder="1" applyAlignment="1">
      <alignment vertical="center" wrapText="1"/>
    </xf>
    <xf numFmtId="0" fontId="5" fillId="8" borderId="60" xfId="0" applyFont="1" applyFill="1" applyBorder="1" applyAlignment="1">
      <alignment vertical="center" wrapText="1"/>
    </xf>
    <xf numFmtId="0" fontId="5" fillId="8" borderId="61" xfId="0" applyFont="1" applyFill="1" applyBorder="1" applyAlignment="1">
      <alignment vertical="center" wrapText="1"/>
    </xf>
    <xf numFmtId="0" fontId="8" fillId="16" borderId="68" xfId="0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 vertical="center"/>
    </xf>
    <xf numFmtId="0" fontId="8" fillId="16" borderId="6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top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8" fillId="5" borderId="4" xfId="0" applyFont="1" applyFill="1" applyBorder="1" applyAlignment="1">
      <alignment vertical="center"/>
    </xf>
    <xf numFmtId="0" fontId="8" fillId="6" borderId="72" xfId="0" applyFont="1" applyFill="1" applyBorder="1" applyAlignment="1">
      <alignment vertical="center"/>
    </xf>
    <xf numFmtId="0" fontId="8" fillId="6" borderId="73" xfId="0" applyFont="1" applyFill="1" applyBorder="1" applyAlignment="1">
      <alignment vertical="center"/>
    </xf>
    <xf numFmtId="0" fontId="11" fillId="0" borderId="28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8" fillId="15" borderId="81" xfId="0" applyFont="1" applyFill="1" applyBorder="1" applyAlignment="1">
      <alignment horizontal="center" vertical="center" wrapText="1"/>
    </xf>
    <xf numFmtId="0" fontId="8" fillId="15" borderId="72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vertical="center" wrapText="1"/>
    </xf>
    <xf numFmtId="0" fontId="5" fillId="14" borderId="2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67" xfId="0" applyFont="1" applyFill="1" applyBorder="1" applyAlignment="1">
      <alignment horizontal="center" vertical="center"/>
    </xf>
    <xf numFmtId="0" fontId="5" fillId="17" borderId="2" xfId="3" applyFont="1" applyFill="1" applyBorder="1" applyAlignment="1">
      <alignment horizontal="center" vertical="center"/>
    </xf>
    <xf numFmtId="0" fontId="5" fillId="17" borderId="4" xfId="3" applyFont="1" applyFill="1" applyBorder="1" applyAlignment="1">
      <alignment horizontal="center" vertical="center"/>
    </xf>
    <xf numFmtId="0" fontId="5" fillId="17" borderId="67" xfId="3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center" wrapText="1"/>
    </xf>
    <xf numFmtId="0" fontId="8" fillId="15" borderId="72" xfId="0" applyFont="1" applyFill="1" applyBorder="1" applyAlignment="1">
      <alignment horizontal="center" vertical="center"/>
    </xf>
    <xf numFmtId="0" fontId="8" fillId="15" borderId="11" xfId="0" applyFont="1" applyFill="1" applyBorder="1" applyAlignment="1">
      <alignment horizontal="center" vertical="center"/>
    </xf>
    <xf numFmtId="0" fontId="8" fillId="13" borderId="81" xfId="3" applyFont="1" applyFill="1" applyBorder="1" applyAlignment="1">
      <alignment horizontal="center" vertical="center"/>
    </xf>
    <xf numFmtId="0" fontId="8" fillId="13" borderId="72" xfId="3" applyFont="1" applyFill="1" applyBorder="1" applyAlignment="1">
      <alignment horizontal="center" vertical="center"/>
    </xf>
    <xf numFmtId="0" fontId="8" fillId="13" borderId="76" xfId="3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vertical="center"/>
    </xf>
    <xf numFmtId="0" fontId="8" fillId="11" borderId="4" xfId="0" applyFont="1" applyFill="1" applyBorder="1" applyAlignment="1">
      <alignment vertical="center"/>
    </xf>
    <xf numFmtId="0" fontId="5" fillId="8" borderId="2" xfId="3" applyFont="1" applyFill="1" applyBorder="1" applyAlignment="1">
      <alignment vertical="center"/>
    </xf>
    <xf numFmtId="0" fontId="5" fillId="8" borderId="4" xfId="3" applyFont="1" applyFill="1" applyBorder="1" applyAlignment="1">
      <alignment vertical="center"/>
    </xf>
    <xf numFmtId="0" fontId="5" fillId="8" borderId="67" xfId="3" applyFont="1" applyFill="1" applyBorder="1" applyAlignment="1">
      <alignment vertical="center"/>
    </xf>
    <xf numFmtId="0" fontId="8" fillId="9" borderId="72" xfId="0" applyFont="1" applyFill="1" applyBorder="1" applyAlignment="1">
      <alignment horizontal="center" vertical="center"/>
    </xf>
    <xf numFmtId="0" fontId="8" fillId="9" borderId="73" xfId="0" applyFont="1" applyFill="1" applyBorder="1" applyAlignment="1">
      <alignment horizontal="center" vertical="center"/>
    </xf>
    <xf numFmtId="0" fontId="8" fillId="9" borderId="81" xfId="3" applyFont="1" applyFill="1" applyBorder="1" applyAlignment="1">
      <alignment horizontal="center" vertical="center"/>
    </xf>
    <xf numFmtId="0" fontId="8" fillId="9" borderId="72" xfId="3" applyFont="1" applyFill="1" applyBorder="1" applyAlignment="1">
      <alignment horizontal="center" vertical="center"/>
    </xf>
    <xf numFmtId="0" fontId="8" fillId="9" borderId="76" xfId="3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8" fillId="10" borderId="5" xfId="0" applyFont="1" applyFill="1" applyBorder="1" applyAlignment="1">
      <alignment vertical="center"/>
    </xf>
    <xf numFmtId="0" fontId="8" fillId="10" borderId="4" xfId="0" applyFont="1" applyFill="1" applyBorder="1" applyAlignment="1">
      <alignment vertical="center"/>
    </xf>
    <xf numFmtId="0" fontId="10" fillId="0" borderId="7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10" borderId="71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64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3" fillId="0" borderId="71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3" fillId="0" borderId="64" xfId="0" applyFont="1" applyBorder="1" applyAlignment="1">
      <alignment vertical="top" wrapText="1"/>
    </xf>
    <xf numFmtId="0" fontId="10" fillId="0" borderId="71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0" fillId="0" borderId="64" xfId="0" applyFont="1" applyBorder="1" applyAlignment="1">
      <alignment horizontal="center" vertical="top" wrapText="1"/>
    </xf>
  </cellXfs>
  <cellStyles count="75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Explanatory Text 2" xfId="32" xr:uid="{00000000-0005-0000-0000-00001B000000}"/>
    <cellStyle name="Good 2" xfId="33" xr:uid="{00000000-0005-0000-0000-00001C000000}"/>
    <cellStyle name="Heading 1 2" xfId="34" xr:uid="{00000000-0005-0000-0000-00001D000000}"/>
    <cellStyle name="Heading 2 2" xfId="35" xr:uid="{00000000-0005-0000-0000-00001E000000}"/>
    <cellStyle name="Heading 3 2" xfId="36" xr:uid="{00000000-0005-0000-0000-00001F000000}"/>
    <cellStyle name="Heading 4 2" xfId="37" xr:uid="{00000000-0005-0000-0000-000020000000}"/>
    <cellStyle name="Input 2" xfId="38" xr:uid="{00000000-0005-0000-0000-000021000000}"/>
    <cellStyle name="Linked Cell 2" xfId="39" xr:uid="{00000000-0005-0000-0000-000022000000}"/>
    <cellStyle name="Neutral 2" xfId="40" xr:uid="{00000000-0005-0000-0000-000023000000}"/>
    <cellStyle name="Normal" xfId="0" builtinId="0"/>
    <cellStyle name="Normal 10" xfId="41" xr:uid="{00000000-0005-0000-0000-000025000000}"/>
    <cellStyle name="Normal 10 10" xfId="42" xr:uid="{00000000-0005-0000-0000-000026000000}"/>
    <cellStyle name="Normal 10 11" xfId="43" xr:uid="{00000000-0005-0000-0000-000027000000}"/>
    <cellStyle name="Normal 10 12" xfId="44" xr:uid="{00000000-0005-0000-0000-000028000000}"/>
    <cellStyle name="Normal 10 13" xfId="45" xr:uid="{00000000-0005-0000-0000-000029000000}"/>
    <cellStyle name="Normal 10 14" xfId="46" xr:uid="{00000000-0005-0000-0000-00002A000000}"/>
    <cellStyle name="Normal 10 2" xfId="47" xr:uid="{00000000-0005-0000-0000-00002B000000}"/>
    <cellStyle name="Normal 10 3" xfId="48" xr:uid="{00000000-0005-0000-0000-00002C000000}"/>
    <cellStyle name="Normal 10 4" xfId="49" xr:uid="{00000000-0005-0000-0000-00002D000000}"/>
    <cellStyle name="Normal 10 5" xfId="50" xr:uid="{00000000-0005-0000-0000-00002E000000}"/>
    <cellStyle name="Normal 10 6" xfId="51" xr:uid="{00000000-0005-0000-0000-00002F000000}"/>
    <cellStyle name="Normal 10 7" xfId="52" xr:uid="{00000000-0005-0000-0000-000030000000}"/>
    <cellStyle name="Normal 10 8" xfId="53" xr:uid="{00000000-0005-0000-0000-000031000000}"/>
    <cellStyle name="Normal 10 9" xfId="54" xr:uid="{00000000-0005-0000-0000-000032000000}"/>
    <cellStyle name="Normal 11" xfId="55" xr:uid="{00000000-0005-0000-0000-000033000000}"/>
    <cellStyle name="Normal 11 10" xfId="56" xr:uid="{00000000-0005-0000-0000-000034000000}"/>
    <cellStyle name="Normal 11 11" xfId="57" xr:uid="{00000000-0005-0000-0000-000035000000}"/>
    <cellStyle name="Normal 11 12" xfId="58" xr:uid="{00000000-0005-0000-0000-000036000000}"/>
    <cellStyle name="Normal 11 13" xfId="59" xr:uid="{00000000-0005-0000-0000-000037000000}"/>
    <cellStyle name="Normal 11 14" xfId="60" xr:uid="{00000000-0005-0000-0000-000038000000}"/>
    <cellStyle name="Normal 11 2" xfId="61" xr:uid="{00000000-0005-0000-0000-000039000000}"/>
    <cellStyle name="Normal 11 3" xfId="62" xr:uid="{00000000-0005-0000-0000-00003A000000}"/>
    <cellStyle name="Normal 11 4" xfId="63" xr:uid="{00000000-0005-0000-0000-00003B000000}"/>
    <cellStyle name="Normal 11 5" xfId="64" xr:uid="{00000000-0005-0000-0000-00003C000000}"/>
    <cellStyle name="Normal 11 6" xfId="65" xr:uid="{00000000-0005-0000-0000-00003D000000}"/>
    <cellStyle name="Normal 11 7" xfId="66" xr:uid="{00000000-0005-0000-0000-00003E000000}"/>
    <cellStyle name="Normal 11 8" xfId="67" xr:uid="{00000000-0005-0000-0000-00003F000000}"/>
    <cellStyle name="Normal 11 9" xfId="68" xr:uid="{00000000-0005-0000-0000-000040000000}"/>
    <cellStyle name="Normal 12" xfId="69" xr:uid="{00000000-0005-0000-0000-000041000000}"/>
    <cellStyle name="Normal 12 10" xfId="70" xr:uid="{00000000-0005-0000-0000-000042000000}"/>
    <cellStyle name="Normal 12 11" xfId="71" xr:uid="{00000000-0005-0000-0000-000043000000}"/>
    <cellStyle name="Normal 12 12" xfId="72" xr:uid="{00000000-0005-0000-0000-000044000000}"/>
    <cellStyle name="Normal 12 13" xfId="73" xr:uid="{00000000-0005-0000-0000-000045000000}"/>
    <cellStyle name="Normal 12 14" xfId="74" xr:uid="{00000000-0005-0000-0000-000046000000}"/>
    <cellStyle name="Normal 12 2" xfId="75" xr:uid="{00000000-0005-0000-0000-000047000000}"/>
    <cellStyle name="Normal 12 3" xfId="76" xr:uid="{00000000-0005-0000-0000-000048000000}"/>
    <cellStyle name="Normal 12 4" xfId="77" xr:uid="{00000000-0005-0000-0000-000049000000}"/>
    <cellStyle name="Normal 12 5" xfId="78" xr:uid="{00000000-0005-0000-0000-00004A000000}"/>
    <cellStyle name="Normal 12 6" xfId="79" xr:uid="{00000000-0005-0000-0000-00004B000000}"/>
    <cellStyle name="Normal 12 7" xfId="80" xr:uid="{00000000-0005-0000-0000-00004C000000}"/>
    <cellStyle name="Normal 12 8" xfId="81" xr:uid="{00000000-0005-0000-0000-00004D000000}"/>
    <cellStyle name="Normal 12 9" xfId="82" xr:uid="{00000000-0005-0000-0000-00004E000000}"/>
    <cellStyle name="Normal 13" xfId="83" xr:uid="{00000000-0005-0000-0000-00004F000000}"/>
    <cellStyle name="Normal 13 10" xfId="84" xr:uid="{00000000-0005-0000-0000-000050000000}"/>
    <cellStyle name="Normal 13 11" xfId="85" xr:uid="{00000000-0005-0000-0000-000051000000}"/>
    <cellStyle name="Normal 13 12" xfId="86" xr:uid="{00000000-0005-0000-0000-000052000000}"/>
    <cellStyle name="Normal 13 13" xfId="87" xr:uid="{00000000-0005-0000-0000-000053000000}"/>
    <cellStyle name="Normal 13 14" xfId="88" xr:uid="{00000000-0005-0000-0000-000054000000}"/>
    <cellStyle name="Normal 13 2" xfId="89" xr:uid="{00000000-0005-0000-0000-000055000000}"/>
    <cellStyle name="Normal 13 3" xfId="90" xr:uid="{00000000-0005-0000-0000-000056000000}"/>
    <cellStyle name="Normal 13 4" xfId="91" xr:uid="{00000000-0005-0000-0000-000057000000}"/>
    <cellStyle name="Normal 13 5" xfId="92" xr:uid="{00000000-0005-0000-0000-000058000000}"/>
    <cellStyle name="Normal 13 6" xfId="93" xr:uid="{00000000-0005-0000-0000-000059000000}"/>
    <cellStyle name="Normal 13 7" xfId="94" xr:uid="{00000000-0005-0000-0000-00005A000000}"/>
    <cellStyle name="Normal 13 8" xfId="95" xr:uid="{00000000-0005-0000-0000-00005B000000}"/>
    <cellStyle name="Normal 13 9" xfId="96" xr:uid="{00000000-0005-0000-0000-00005C000000}"/>
    <cellStyle name="Normal 14" xfId="97" xr:uid="{00000000-0005-0000-0000-00005D000000}"/>
    <cellStyle name="Normal 14 10" xfId="98" xr:uid="{00000000-0005-0000-0000-00005E000000}"/>
    <cellStyle name="Normal 14 11" xfId="99" xr:uid="{00000000-0005-0000-0000-00005F000000}"/>
    <cellStyle name="Normal 14 12" xfId="100" xr:uid="{00000000-0005-0000-0000-000060000000}"/>
    <cellStyle name="Normal 14 13" xfId="101" xr:uid="{00000000-0005-0000-0000-000061000000}"/>
    <cellStyle name="Normal 14 14" xfId="102" xr:uid="{00000000-0005-0000-0000-000062000000}"/>
    <cellStyle name="Normal 14 2" xfId="103" xr:uid="{00000000-0005-0000-0000-000063000000}"/>
    <cellStyle name="Normal 14 3" xfId="104" xr:uid="{00000000-0005-0000-0000-000064000000}"/>
    <cellStyle name="Normal 14 4" xfId="105" xr:uid="{00000000-0005-0000-0000-000065000000}"/>
    <cellStyle name="Normal 14 5" xfId="106" xr:uid="{00000000-0005-0000-0000-000066000000}"/>
    <cellStyle name="Normal 14 6" xfId="107" xr:uid="{00000000-0005-0000-0000-000067000000}"/>
    <cellStyle name="Normal 14 7" xfId="108" xr:uid="{00000000-0005-0000-0000-000068000000}"/>
    <cellStyle name="Normal 14 8" xfId="109" xr:uid="{00000000-0005-0000-0000-000069000000}"/>
    <cellStyle name="Normal 14 9" xfId="110" xr:uid="{00000000-0005-0000-0000-00006A000000}"/>
    <cellStyle name="Normal 15" xfId="111" xr:uid="{00000000-0005-0000-0000-00006B000000}"/>
    <cellStyle name="Normal 15 10" xfId="112" xr:uid="{00000000-0005-0000-0000-00006C000000}"/>
    <cellStyle name="Normal 15 11" xfId="113" xr:uid="{00000000-0005-0000-0000-00006D000000}"/>
    <cellStyle name="Normal 15 12" xfId="114" xr:uid="{00000000-0005-0000-0000-00006E000000}"/>
    <cellStyle name="Normal 15 13" xfId="115" xr:uid="{00000000-0005-0000-0000-00006F000000}"/>
    <cellStyle name="Normal 15 14" xfId="116" xr:uid="{00000000-0005-0000-0000-000070000000}"/>
    <cellStyle name="Normal 15 2" xfId="117" xr:uid="{00000000-0005-0000-0000-000071000000}"/>
    <cellStyle name="Normal 15 3" xfId="118" xr:uid="{00000000-0005-0000-0000-000072000000}"/>
    <cellStyle name="Normal 15 4" xfId="119" xr:uid="{00000000-0005-0000-0000-000073000000}"/>
    <cellStyle name="Normal 15 5" xfId="120" xr:uid="{00000000-0005-0000-0000-000074000000}"/>
    <cellStyle name="Normal 15 6" xfId="121" xr:uid="{00000000-0005-0000-0000-000075000000}"/>
    <cellStyle name="Normal 15 7" xfId="122" xr:uid="{00000000-0005-0000-0000-000076000000}"/>
    <cellStyle name="Normal 15 8" xfId="123" xr:uid="{00000000-0005-0000-0000-000077000000}"/>
    <cellStyle name="Normal 15 9" xfId="124" xr:uid="{00000000-0005-0000-0000-000078000000}"/>
    <cellStyle name="Normal 16" xfId="125" xr:uid="{00000000-0005-0000-0000-000079000000}"/>
    <cellStyle name="Normal 16 10" xfId="126" xr:uid="{00000000-0005-0000-0000-00007A000000}"/>
    <cellStyle name="Normal 16 11" xfId="127" xr:uid="{00000000-0005-0000-0000-00007B000000}"/>
    <cellStyle name="Normal 16 12" xfId="128" xr:uid="{00000000-0005-0000-0000-00007C000000}"/>
    <cellStyle name="Normal 16 13" xfId="129" xr:uid="{00000000-0005-0000-0000-00007D000000}"/>
    <cellStyle name="Normal 16 14" xfId="130" xr:uid="{00000000-0005-0000-0000-00007E000000}"/>
    <cellStyle name="Normal 16 2" xfId="131" xr:uid="{00000000-0005-0000-0000-00007F000000}"/>
    <cellStyle name="Normal 16 3" xfId="132" xr:uid="{00000000-0005-0000-0000-000080000000}"/>
    <cellStyle name="Normal 16 4" xfId="133" xr:uid="{00000000-0005-0000-0000-000081000000}"/>
    <cellStyle name="Normal 16 5" xfId="134" xr:uid="{00000000-0005-0000-0000-000082000000}"/>
    <cellStyle name="Normal 16 6" xfId="135" xr:uid="{00000000-0005-0000-0000-000083000000}"/>
    <cellStyle name="Normal 16 7" xfId="136" xr:uid="{00000000-0005-0000-0000-000084000000}"/>
    <cellStyle name="Normal 16 8" xfId="137" xr:uid="{00000000-0005-0000-0000-000085000000}"/>
    <cellStyle name="Normal 16 9" xfId="138" xr:uid="{00000000-0005-0000-0000-000086000000}"/>
    <cellStyle name="Normal 17" xfId="139" xr:uid="{00000000-0005-0000-0000-000087000000}"/>
    <cellStyle name="Normal 17 10" xfId="140" xr:uid="{00000000-0005-0000-0000-000088000000}"/>
    <cellStyle name="Normal 17 11" xfId="141" xr:uid="{00000000-0005-0000-0000-000089000000}"/>
    <cellStyle name="Normal 17 12" xfId="142" xr:uid="{00000000-0005-0000-0000-00008A000000}"/>
    <cellStyle name="Normal 17 13" xfId="143" xr:uid="{00000000-0005-0000-0000-00008B000000}"/>
    <cellStyle name="Normal 17 14" xfId="144" xr:uid="{00000000-0005-0000-0000-00008C000000}"/>
    <cellStyle name="Normal 17 2" xfId="145" xr:uid="{00000000-0005-0000-0000-00008D000000}"/>
    <cellStyle name="Normal 17 3" xfId="146" xr:uid="{00000000-0005-0000-0000-00008E000000}"/>
    <cellStyle name="Normal 17 4" xfId="147" xr:uid="{00000000-0005-0000-0000-00008F000000}"/>
    <cellStyle name="Normal 17 5" xfId="148" xr:uid="{00000000-0005-0000-0000-000090000000}"/>
    <cellStyle name="Normal 17 6" xfId="149" xr:uid="{00000000-0005-0000-0000-000091000000}"/>
    <cellStyle name="Normal 17 7" xfId="150" xr:uid="{00000000-0005-0000-0000-000092000000}"/>
    <cellStyle name="Normal 17 8" xfId="151" xr:uid="{00000000-0005-0000-0000-000093000000}"/>
    <cellStyle name="Normal 17 9" xfId="152" xr:uid="{00000000-0005-0000-0000-000094000000}"/>
    <cellStyle name="Normal 18" xfId="153" xr:uid="{00000000-0005-0000-0000-000095000000}"/>
    <cellStyle name="Normal 18 10" xfId="154" xr:uid="{00000000-0005-0000-0000-000096000000}"/>
    <cellStyle name="Normal 18 11" xfId="155" xr:uid="{00000000-0005-0000-0000-000097000000}"/>
    <cellStyle name="Normal 18 12" xfId="156" xr:uid="{00000000-0005-0000-0000-000098000000}"/>
    <cellStyle name="Normal 18 13" xfId="157" xr:uid="{00000000-0005-0000-0000-000099000000}"/>
    <cellStyle name="Normal 18 14" xfId="158" xr:uid="{00000000-0005-0000-0000-00009A000000}"/>
    <cellStyle name="Normal 18 2" xfId="159" xr:uid="{00000000-0005-0000-0000-00009B000000}"/>
    <cellStyle name="Normal 18 3" xfId="160" xr:uid="{00000000-0005-0000-0000-00009C000000}"/>
    <cellStyle name="Normal 18 4" xfId="161" xr:uid="{00000000-0005-0000-0000-00009D000000}"/>
    <cellStyle name="Normal 18 5" xfId="162" xr:uid="{00000000-0005-0000-0000-00009E000000}"/>
    <cellStyle name="Normal 18 6" xfId="163" xr:uid="{00000000-0005-0000-0000-00009F000000}"/>
    <cellStyle name="Normal 18 7" xfId="164" xr:uid="{00000000-0005-0000-0000-0000A0000000}"/>
    <cellStyle name="Normal 18 8" xfId="165" xr:uid="{00000000-0005-0000-0000-0000A1000000}"/>
    <cellStyle name="Normal 18 9" xfId="166" xr:uid="{00000000-0005-0000-0000-0000A2000000}"/>
    <cellStyle name="Normal 19" xfId="167" xr:uid="{00000000-0005-0000-0000-0000A3000000}"/>
    <cellStyle name="Normal 19 10" xfId="168" xr:uid="{00000000-0005-0000-0000-0000A4000000}"/>
    <cellStyle name="Normal 19 11" xfId="169" xr:uid="{00000000-0005-0000-0000-0000A5000000}"/>
    <cellStyle name="Normal 19 12" xfId="170" xr:uid="{00000000-0005-0000-0000-0000A6000000}"/>
    <cellStyle name="Normal 19 13" xfId="171" xr:uid="{00000000-0005-0000-0000-0000A7000000}"/>
    <cellStyle name="Normal 19 14" xfId="172" xr:uid="{00000000-0005-0000-0000-0000A8000000}"/>
    <cellStyle name="Normal 19 2" xfId="173" xr:uid="{00000000-0005-0000-0000-0000A9000000}"/>
    <cellStyle name="Normal 19 3" xfId="174" xr:uid="{00000000-0005-0000-0000-0000AA000000}"/>
    <cellStyle name="Normal 19 4" xfId="175" xr:uid="{00000000-0005-0000-0000-0000AB000000}"/>
    <cellStyle name="Normal 19 5" xfId="176" xr:uid="{00000000-0005-0000-0000-0000AC000000}"/>
    <cellStyle name="Normal 19 6" xfId="177" xr:uid="{00000000-0005-0000-0000-0000AD000000}"/>
    <cellStyle name="Normal 19 7" xfId="178" xr:uid="{00000000-0005-0000-0000-0000AE000000}"/>
    <cellStyle name="Normal 19 8" xfId="179" xr:uid="{00000000-0005-0000-0000-0000AF000000}"/>
    <cellStyle name="Normal 19 9" xfId="180" xr:uid="{00000000-0005-0000-0000-0000B0000000}"/>
    <cellStyle name="Normal 2" xfId="3" xr:uid="{00000000-0005-0000-0000-0000B1000000}"/>
    <cellStyle name="Normal 2 10" xfId="181" xr:uid="{00000000-0005-0000-0000-0000B2000000}"/>
    <cellStyle name="Normal 2 11" xfId="182" xr:uid="{00000000-0005-0000-0000-0000B3000000}"/>
    <cellStyle name="Normal 2 12" xfId="183" xr:uid="{00000000-0005-0000-0000-0000B4000000}"/>
    <cellStyle name="Normal 2 13" xfId="184" xr:uid="{00000000-0005-0000-0000-0000B5000000}"/>
    <cellStyle name="Normal 2 14" xfId="185" xr:uid="{00000000-0005-0000-0000-0000B6000000}"/>
    <cellStyle name="Normal 2 15" xfId="186" xr:uid="{00000000-0005-0000-0000-0000B7000000}"/>
    <cellStyle name="Normal 2 15 2" xfId="187" xr:uid="{00000000-0005-0000-0000-0000B8000000}"/>
    <cellStyle name="Normal 2 15 3" xfId="188" xr:uid="{00000000-0005-0000-0000-0000B9000000}"/>
    <cellStyle name="Normal 2 15 4" xfId="189" xr:uid="{00000000-0005-0000-0000-0000BA000000}"/>
    <cellStyle name="Normal 2 15 5" xfId="190" xr:uid="{00000000-0005-0000-0000-0000BB000000}"/>
    <cellStyle name="Normal 2 15 6" xfId="191" xr:uid="{00000000-0005-0000-0000-0000BC000000}"/>
    <cellStyle name="Normal 2 15 7" xfId="192" xr:uid="{00000000-0005-0000-0000-0000BD000000}"/>
    <cellStyle name="Normal 2 16" xfId="193" xr:uid="{00000000-0005-0000-0000-0000BE000000}"/>
    <cellStyle name="Normal 2 16 2" xfId="194" xr:uid="{00000000-0005-0000-0000-0000BF000000}"/>
    <cellStyle name="Normal 2 16 3" xfId="195" xr:uid="{00000000-0005-0000-0000-0000C0000000}"/>
    <cellStyle name="Normal 2 16 4" xfId="196" xr:uid="{00000000-0005-0000-0000-0000C1000000}"/>
    <cellStyle name="Normal 2 16 5" xfId="197" xr:uid="{00000000-0005-0000-0000-0000C2000000}"/>
    <cellStyle name="Normal 2 16 6" xfId="198" xr:uid="{00000000-0005-0000-0000-0000C3000000}"/>
    <cellStyle name="Normal 2 16 7" xfId="199" xr:uid="{00000000-0005-0000-0000-0000C4000000}"/>
    <cellStyle name="Normal 2 2" xfId="200" xr:uid="{00000000-0005-0000-0000-0000C5000000}"/>
    <cellStyle name="Normal 2 3" xfId="201" xr:uid="{00000000-0005-0000-0000-0000C6000000}"/>
    <cellStyle name="Normal 2 4" xfId="202" xr:uid="{00000000-0005-0000-0000-0000C7000000}"/>
    <cellStyle name="Normal 2 5" xfId="203" xr:uid="{00000000-0005-0000-0000-0000C8000000}"/>
    <cellStyle name="Normal 2 6" xfId="204" xr:uid="{00000000-0005-0000-0000-0000C9000000}"/>
    <cellStyle name="Normal 2 7" xfId="205" xr:uid="{00000000-0005-0000-0000-0000CA000000}"/>
    <cellStyle name="Normal 2 8" xfId="206" xr:uid="{00000000-0005-0000-0000-0000CB000000}"/>
    <cellStyle name="Normal 2 9" xfId="207" xr:uid="{00000000-0005-0000-0000-0000CC000000}"/>
    <cellStyle name="Normal 20" xfId="208" xr:uid="{00000000-0005-0000-0000-0000CD000000}"/>
    <cellStyle name="Normal 20 10" xfId="209" xr:uid="{00000000-0005-0000-0000-0000CE000000}"/>
    <cellStyle name="Normal 20 11" xfId="210" xr:uid="{00000000-0005-0000-0000-0000CF000000}"/>
    <cellStyle name="Normal 20 12" xfId="211" xr:uid="{00000000-0005-0000-0000-0000D0000000}"/>
    <cellStyle name="Normal 20 13" xfId="212" xr:uid="{00000000-0005-0000-0000-0000D1000000}"/>
    <cellStyle name="Normal 20 14" xfId="213" xr:uid="{00000000-0005-0000-0000-0000D2000000}"/>
    <cellStyle name="Normal 20 2" xfId="214" xr:uid="{00000000-0005-0000-0000-0000D3000000}"/>
    <cellStyle name="Normal 20 3" xfId="215" xr:uid="{00000000-0005-0000-0000-0000D4000000}"/>
    <cellStyle name="Normal 20 4" xfId="216" xr:uid="{00000000-0005-0000-0000-0000D5000000}"/>
    <cellStyle name="Normal 20 5" xfId="217" xr:uid="{00000000-0005-0000-0000-0000D6000000}"/>
    <cellStyle name="Normal 20 6" xfId="218" xr:uid="{00000000-0005-0000-0000-0000D7000000}"/>
    <cellStyle name="Normal 20 7" xfId="219" xr:uid="{00000000-0005-0000-0000-0000D8000000}"/>
    <cellStyle name="Normal 20 8" xfId="220" xr:uid="{00000000-0005-0000-0000-0000D9000000}"/>
    <cellStyle name="Normal 20 9" xfId="221" xr:uid="{00000000-0005-0000-0000-0000DA000000}"/>
    <cellStyle name="Normal 21" xfId="222" xr:uid="{00000000-0005-0000-0000-0000DB000000}"/>
    <cellStyle name="Normal 21 10" xfId="223" xr:uid="{00000000-0005-0000-0000-0000DC000000}"/>
    <cellStyle name="Normal 21 11" xfId="224" xr:uid="{00000000-0005-0000-0000-0000DD000000}"/>
    <cellStyle name="Normal 21 12" xfId="225" xr:uid="{00000000-0005-0000-0000-0000DE000000}"/>
    <cellStyle name="Normal 21 13" xfId="226" xr:uid="{00000000-0005-0000-0000-0000DF000000}"/>
    <cellStyle name="Normal 21 14" xfId="227" xr:uid="{00000000-0005-0000-0000-0000E0000000}"/>
    <cellStyle name="Normal 21 2" xfId="228" xr:uid="{00000000-0005-0000-0000-0000E1000000}"/>
    <cellStyle name="Normal 21 3" xfId="229" xr:uid="{00000000-0005-0000-0000-0000E2000000}"/>
    <cellStyle name="Normal 21 4" xfId="230" xr:uid="{00000000-0005-0000-0000-0000E3000000}"/>
    <cellStyle name="Normal 21 5" xfId="231" xr:uid="{00000000-0005-0000-0000-0000E4000000}"/>
    <cellStyle name="Normal 21 6" xfId="232" xr:uid="{00000000-0005-0000-0000-0000E5000000}"/>
    <cellStyle name="Normal 21 7" xfId="233" xr:uid="{00000000-0005-0000-0000-0000E6000000}"/>
    <cellStyle name="Normal 21 8" xfId="234" xr:uid="{00000000-0005-0000-0000-0000E7000000}"/>
    <cellStyle name="Normal 21 9" xfId="235" xr:uid="{00000000-0005-0000-0000-0000E8000000}"/>
    <cellStyle name="Normal 22" xfId="236" xr:uid="{00000000-0005-0000-0000-0000E9000000}"/>
    <cellStyle name="Normal 22 10" xfId="237" xr:uid="{00000000-0005-0000-0000-0000EA000000}"/>
    <cellStyle name="Normal 22 11" xfId="238" xr:uid="{00000000-0005-0000-0000-0000EB000000}"/>
    <cellStyle name="Normal 22 12" xfId="239" xr:uid="{00000000-0005-0000-0000-0000EC000000}"/>
    <cellStyle name="Normal 22 13" xfId="240" xr:uid="{00000000-0005-0000-0000-0000ED000000}"/>
    <cellStyle name="Normal 22 14" xfId="241" xr:uid="{00000000-0005-0000-0000-0000EE000000}"/>
    <cellStyle name="Normal 22 2" xfId="242" xr:uid="{00000000-0005-0000-0000-0000EF000000}"/>
    <cellStyle name="Normal 22 3" xfId="243" xr:uid="{00000000-0005-0000-0000-0000F0000000}"/>
    <cellStyle name="Normal 22 4" xfId="244" xr:uid="{00000000-0005-0000-0000-0000F1000000}"/>
    <cellStyle name="Normal 22 5" xfId="245" xr:uid="{00000000-0005-0000-0000-0000F2000000}"/>
    <cellStyle name="Normal 22 6" xfId="246" xr:uid="{00000000-0005-0000-0000-0000F3000000}"/>
    <cellStyle name="Normal 22 7" xfId="247" xr:uid="{00000000-0005-0000-0000-0000F4000000}"/>
    <cellStyle name="Normal 22 8" xfId="248" xr:uid="{00000000-0005-0000-0000-0000F5000000}"/>
    <cellStyle name="Normal 22 9" xfId="249" xr:uid="{00000000-0005-0000-0000-0000F6000000}"/>
    <cellStyle name="Normal 23" xfId="250" xr:uid="{00000000-0005-0000-0000-0000F7000000}"/>
    <cellStyle name="Normal 23 10" xfId="251" xr:uid="{00000000-0005-0000-0000-0000F8000000}"/>
    <cellStyle name="Normal 23 11" xfId="252" xr:uid="{00000000-0005-0000-0000-0000F9000000}"/>
    <cellStyle name="Normal 23 12" xfId="253" xr:uid="{00000000-0005-0000-0000-0000FA000000}"/>
    <cellStyle name="Normal 23 13" xfId="254" xr:uid="{00000000-0005-0000-0000-0000FB000000}"/>
    <cellStyle name="Normal 23 14" xfId="255" xr:uid="{00000000-0005-0000-0000-0000FC000000}"/>
    <cellStyle name="Normal 23 2" xfId="256" xr:uid="{00000000-0005-0000-0000-0000FD000000}"/>
    <cellStyle name="Normal 23 3" xfId="257" xr:uid="{00000000-0005-0000-0000-0000FE000000}"/>
    <cellStyle name="Normal 23 4" xfId="258" xr:uid="{00000000-0005-0000-0000-0000FF000000}"/>
    <cellStyle name="Normal 23 5" xfId="259" xr:uid="{00000000-0005-0000-0000-000000010000}"/>
    <cellStyle name="Normal 23 6" xfId="260" xr:uid="{00000000-0005-0000-0000-000001010000}"/>
    <cellStyle name="Normal 23 7" xfId="261" xr:uid="{00000000-0005-0000-0000-000002010000}"/>
    <cellStyle name="Normal 23 8" xfId="262" xr:uid="{00000000-0005-0000-0000-000003010000}"/>
    <cellStyle name="Normal 23 9" xfId="263" xr:uid="{00000000-0005-0000-0000-000004010000}"/>
    <cellStyle name="Normal 24" xfId="264" xr:uid="{00000000-0005-0000-0000-000005010000}"/>
    <cellStyle name="Normal 24 10" xfId="265" xr:uid="{00000000-0005-0000-0000-000006010000}"/>
    <cellStyle name="Normal 24 11" xfId="266" xr:uid="{00000000-0005-0000-0000-000007010000}"/>
    <cellStyle name="Normal 24 12" xfId="267" xr:uid="{00000000-0005-0000-0000-000008010000}"/>
    <cellStyle name="Normal 24 13" xfId="268" xr:uid="{00000000-0005-0000-0000-000009010000}"/>
    <cellStyle name="Normal 24 14" xfId="269" xr:uid="{00000000-0005-0000-0000-00000A010000}"/>
    <cellStyle name="Normal 24 2" xfId="270" xr:uid="{00000000-0005-0000-0000-00000B010000}"/>
    <cellStyle name="Normal 24 3" xfId="271" xr:uid="{00000000-0005-0000-0000-00000C010000}"/>
    <cellStyle name="Normal 24 4" xfId="272" xr:uid="{00000000-0005-0000-0000-00000D010000}"/>
    <cellStyle name="Normal 24 5" xfId="273" xr:uid="{00000000-0005-0000-0000-00000E010000}"/>
    <cellStyle name="Normal 24 6" xfId="274" xr:uid="{00000000-0005-0000-0000-00000F010000}"/>
    <cellStyle name="Normal 24 7" xfId="275" xr:uid="{00000000-0005-0000-0000-000010010000}"/>
    <cellStyle name="Normal 24 8" xfId="276" xr:uid="{00000000-0005-0000-0000-000011010000}"/>
    <cellStyle name="Normal 24 9" xfId="277" xr:uid="{00000000-0005-0000-0000-000012010000}"/>
    <cellStyle name="Normal 25" xfId="278" xr:uid="{00000000-0005-0000-0000-000013010000}"/>
    <cellStyle name="Normal 25 10" xfId="279" xr:uid="{00000000-0005-0000-0000-000014010000}"/>
    <cellStyle name="Normal 25 11" xfId="280" xr:uid="{00000000-0005-0000-0000-000015010000}"/>
    <cellStyle name="Normal 25 12" xfId="281" xr:uid="{00000000-0005-0000-0000-000016010000}"/>
    <cellStyle name="Normal 25 13" xfId="282" xr:uid="{00000000-0005-0000-0000-000017010000}"/>
    <cellStyle name="Normal 25 14" xfId="283" xr:uid="{00000000-0005-0000-0000-000018010000}"/>
    <cellStyle name="Normal 25 2" xfId="284" xr:uid="{00000000-0005-0000-0000-000019010000}"/>
    <cellStyle name="Normal 25 3" xfId="285" xr:uid="{00000000-0005-0000-0000-00001A010000}"/>
    <cellStyle name="Normal 25 4" xfId="286" xr:uid="{00000000-0005-0000-0000-00001B010000}"/>
    <cellStyle name="Normal 25 5" xfId="287" xr:uid="{00000000-0005-0000-0000-00001C010000}"/>
    <cellStyle name="Normal 25 6" xfId="288" xr:uid="{00000000-0005-0000-0000-00001D010000}"/>
    <cellStyle name="Normal 25 7" xfId="289" xr:uid="{00000000-0005-0000-0000-00001E010000}"/>
    <cellStyle name="Normal 25 8" xfId="290" xr:uid="{00000000-0005-0000-0000-00001F010000}"/>
    <cellStyle name="Normal 25 9" xfId="291" xr:uid="{00000000-0005-0000-0000-000020010000}"/>
    <cellStyle name="Normal 26" xfId="292" xr:uid="{00000000-0005-0000-0000-000021010000}"/>
    <cellStyle name="Normal 26 10" xfId="293" xr:uid="{00000000-0005-0000-0000-000022010000}"/>
    <cellStyle name="Normal 26 11" xfId="294" xr:uid="{00000000-0005-0000-0000-000023010000}"/>
    <cellStyle name="Normal 26 12" xfId="295" xr:uid="{00000000-0005-0000-0000-000024010000}"/>
    <cellStyle name="Normal 26 13" xfId="296" xr:uid="{00000000-0005-0000-0000-000025010000}"/>
    <cellStyle name="Normal 26 14" xfId="297" xr:uid="{00000000-0005-0000-0000-000026010000}"/>
    <cellStyle name="Normal 26 2" xfId="298" xr:uid="{00000000-0005-0000-0000-000027010000}"/>
    <cellStyle name="Normal 26 3" xfId="299" xr:uid="{00000000-0005-0000-0000-000028010000}"/>
    <cellStyle name="Normal 26 4" xfId="300" xr:uid="{00000000-0005-0000-0000-000029010000}"/>
    <cellStyle name="Normal 26 5" xfId="301" xr:uid="{00000000-0005-0000-0000-00002A010000}"/>
    <cellStyle name="Normal 26 6" xfId="302" xr:uid="{00000000-0005-0000-0000-00002B010000}"/>
    <cellStyle name="Normal 26 7" xfId="303" xr:uid="{00000000-0005-0000-0000-00002C010000}"/>
    <cellStyle name="Normal 26 8" xfId="304" xr:uid="{00000000-0005-0000-0000-00002D010000}"/>
    <cellStyle name="Normal 26 9" xfId="305" xr:uid="{00000000-0005-0000-0000-00002E010000}"/>
    <cellStyle name="Normal 27" xfId="306" xr:uid="{00000000-0005-0000-0000-00002F010000}"/>
    <cellStyle name="Normal 28" xfId="307" xr:uid="{00000000-0005-0000-0000-000030010000}"/>
    <cellStyle name="Normal 28 10" xfId="308" xr:uid="{00000000-0005-0000-0000-000031010000}"/>
    <cellStyle name="Normal 28 11" xfId="309" xr:uid="{00000000-0005-0000-0000-000032010000}"/>
    <cellStyle name="Normal 28 12" xfId="310" xr:uid="{00000000-0005-0000-0000-000033010000}"/>
    <cellStyle name="Normal 28 13" xfId="311" xr:uid="{00000000-0005-0000-0000-000034010000}"/>
    <cellStyle name="Normal 28 14" xfId="312" xr:uid="{00000000-0005-0000-0000-000035010000}"/>
    <cellStyle name="Normal 28 2" xfId="313" xr:uid="{00000000-0005-0000-0000-000036010000}"/>
    <cellStyle name="Normal 28 3" xfId="314" xr:uid="{00000000-0005-0000-0000-000037010000}"/>
    <cellStyle name="Normal 28 4" xfId="315" xr:uid="{00000000-0005-0000-0000-000038010000}"/>
    <cellStyle name="Normal 28 5" xfId="316" xr:uid="{00000000-0005-0000-0000-000039010000}"/>
    <cellStyle name="Normal 28 6" xfId="317" xr:uid="{00000000-0005-0000-0000-00003A010000}"/>
    <cellStyle name="Normal 28 7" xfId="318" xr:uid="{00000000-0005-0000-0000-00003B010000}"/>
    <cellStyle name="Normal 28 8" xfId="319" xr:uid="{00000000-0005-0000-0000-00003C010000}"/>
    <cellStyle name="Normal 28 9" xfId="320" xr:uid="{00000000-0005-0000-0000-00003D010000}"/>
    <cellStyle name="Normal 29" xfId="321" xr:uid="{00000000-0005-0000-0000-00003E010000}"/>
    <cellStyle name="Normal 29 10" xfId="322" xr:uid="{00000000-0005-0000-0000-00003F010000}"/>
    <cellStyle name="Normal 29 11" xfId="323" xr:uid="{00000000-0005-0000-0000-000040010000}"/>
    <cellStyle name="Normal 29 12" xfId="324" xr:uid="{00000000-0005-0000-0000-000041010000}"/>
    <cellStyle name="Normal 29 13" xfId="325" xr:uid="{00000000-0005-0000-0000-000042010000}"/>
    <cellStyle name="Normal 29 14" xfId="326" xr:uid="{00000000-0005-0000-0000-000043010000}"/>
    <cellStyle name="Normal 29 2" xfId="327" xr:uid="{00000000-0005-0000-0000-000044010000}"/>
    <cellStyle name="Normal 29 3" xfId="328" xr:uid="{00000000-0005-0000-0000-000045010000}"/>
    <cellStyle name="Normal 29 4" xfId="329" xr:uid="{00000000-0005-0000-0000-000046010000}"/>
    <cellStyle name="Normal 29 5" xfId="330" xr:uid="{00000000-0005-0000-0000-000047010000}"/>
    <cellStyle name="Normal 29 6" xfId="331" xr:uid="{00000000-0005-0000-0000-000048010000}"/>
    <cellStyle name="Normal 29 7" xfId="332" xr:uid="{00000000-0005-0000-0000-000049010000}"/>
    <cellStyle name="Normal 29 8" xfId="333" xr:uid="{00000000-0005-0000-0000-00004A010000}"/>
    <cellStyle name="Normal 29 9" xfId="334" xr:uid="{00000000-0005-0000-0000-00004B010000}"/>
    <cellStyle name="Normal 3" xfId="4" xr:uid="{00000000-0005-0000-0000-00004C010000}"/>
    <cellStyle name="Normal 3 10" xfId="335" xr:uid="{00000000-0005-0000-0000-00004D010000}"/>
    <cellStyle name="Normal 3 11" xfId="336" xr:uid="{00000000-0005-0000-0000-00004E010000}"/>
    <cellStyle name="Normal 3 12" xfId="337" xr:uid="{00000000-0005-0000-0000-00004F010000}"/>
    <cellStyle name="Normal 3 13" xfId="338" xr:uid="{00000000-0005-0000-0000-000050010000}"/>
    <cellStyle name="Normal 3 14" xfId="339" xr:uid="{00000000-0005-0000-0000-000051010000}"/>
    <cellStyle name="Normal 3 2" xfId="340" xr:uid="{00000000-0005-0000-0000-000052010000}"/>
    <cellStyle name="Normal 3 3" xfId="341" xr:uid="{00000000-0005-0000-0000-000053010000}"/>
    <cellStyle name="Normal 3 4" xfId="342" xr:uid="{00000000-0005-0000-0000-000054010000}"/>
    <cellStyle name="Normal 3 5" xfId="343" xr:uid="{00000000-0005-0000-0000-000055010000}"/>
    <cellStyle name="Normal 3 6" xfId="344" xr:uid="{00000000-0005-0000-0000-000056010000}"/>
    <cellStyle name="Normal 3 7" xfId="345" xr:uid="{00000000-0005-0000-0000-000057010000}"/>
    <cellStyle name="Normal 3 8" xfId="346" xr:uid="{00000000-0005-0000-0000-000058010000}"/>
    <cellStyle name="Normal 3 9" xfId="347" xr:uid="{00000000-0005-0000-0000-000059010000}"/>
    <cellStyle name="Normal 30" xfId="348" xr:uid="{00000000-0005-0000-0000-00005A010000}"/>
    <cellStyle name="Normal 30 10" xfId="349" xr:uid="{00000000-0005-0000-0000-00005B010000}"/>
    <cellStyle name="Normal 30 11" xfId="350" xr:uid="{00000000-0005-0000-0000-00005C010000}"/>
    <cellStyle name="Normal 30 12" xfId="351" xr:uid="{00000000-0005-0000-0000-00005D010000}"/>
    <cellStyle name="Normal 30 13" xfId="352" xr:uid="{00000000-0005-0000-0000-00005E010000}"/>
    <cellStyle name="Normal 30 14" xfId="353" xr:uid="{00000000-0005-0000-0000-00005F010000}"/>
    <cellStyle name="Normal 30 2" xfId="354" xr:uid="{00000000-0005-0000-0000-000060010000}"/>
    <cellStyle name="Normal 30 3" xfId="355" xr:uid="{00000000-0005-0000-0000-000061010000}"/>
    <cellStyle name="Normal 30 4" xfId="356" xr:uid="{00000000-0005-0000-0000-000062010000}"/>
    <cellStyle name="Normal 30 5" xfId="357" xr:uid="{00000000-0005-0000-0000-000063010000}"/>
    <cellStyle name="Normal 30 6" xfId="358" xr:uid="{00000000-0005-0000-0000-000064010000}"/>
    <cellStyle name="Normal 30 7" xfId="359" xr:uid="{00000000-0005-0000-0000-000065010000}"/>
    <cellStyle name="Normal 30 8" xfId="360" xr:uid="{00000000-0005-0000-0000-000066010000}"/>
    <cellStyle name="Normal 30 9" xfId="361" xr:uid="{00000000-0005-0000-0000-000067010000}"/>
    <cellStyle name="Normal 31" xfId="362" xr:uid="{00000000-0005-0000-0000-000068010000}"/>
    <cellStyle name="Normal 31 10" xfId="363" xr:uid="{00000000-0005-0000-0000-000069010000}"/>
    <cellStyle name="Normal 31 11" xfId="364" xr:uid="{00000000-0005-0000-0000-00006A010000}"/>
    <cellStyle name="Normal 31 12" xfId="365" xr:uid="{00000000-0005-0000-0000-00006B010000}"/>
    <cellStyle name="Normal 31 13" xfId="366" xr:uid="{00000000-0005-0000-0000-00006C010000}"/>
    <cellStyle name="Normal 31 14" xfId="367" xr:uid="{00000000-0005-0000-0000-00006D010000}"/>
    <cellStyle name="Normal 31 2" xfId="368" xr:uid="{00000000-0005-0000-0000-00006E010000}"/>
    <cellStyle name="Normal 31 3" xfId="369" xr:uid="{00000000-0005-0000-0000-00006F010000}"/>
    <cellStyle name="Normal 31 4" xfId="370" xr:uid="{00000000-0005-0000-0000-000070010000}"/>
    <cellStyle name="Normal 31 5" xfId="371" xr:uid="{00000000-0005-0000-0000-000071010000}"/>
    <cellStyle name="Normal 31 6" xfId="372" xr:uid="{00000000-0005-0000-0000-000072010000}"/>
    <cellStyle name="Normal 31 7" xfId="373" xr:uid="{00000000-0005-0000-0000-000073010000}"/>
    <cellStyle name="Normal 31 8" xfId="374" xr:uid="{00000000-0005-0000-0000-000074010000}"/>
    <cellStyle name="Normal 31 9" xfId="375" xr:uid="{00000000-0005-0000-0000-000075010000}"/>
    <cellStyle name="Normal 32" xfId="376" xr:uid="{00000000-0005-0000-0000-000076010000}"/>
    <cellStyle name="Normal 32 10" xfId="377" xr:uid="{00000000-0005-0000-0000-000077010000}"/>
    <cellStyle name="Normal 32 11" xfId="378" xr:uid="{00000000-0005-0000-0000-000078010000}"/>
    <cellStyle name="Normal 32 12" xfId="379" xr:uid="{00000000-0005-0000-0000-000079010000}"/>
    <cellStyle name="Normal 32 13" xfId="380" xr:uid="{00000000-0005-0000-0000-00007A010000}"/>
    <cellStyle name="Normal 32 14" xfId="381" xr:uid="{00000000-0005-0000-0000-00007B010000}"/>
    <cellStyle name="Normal 32 2" xfId="382" xr:uid="{00000000-0005-0000-0000-00007C010000}"/>
    <cellStyle name="Normal 32 3" xfId="383" xr:uid="{00000000-0005-0000-0000-00007D010000}"/>
    <cellStyle name="Normal 32 4" xfId="384" xr:uid="{00000000-0005-0000-0000-00007E010000}"/>
    <cellStyle name="Normal 32 5" xfId="385" xr:uid="{00000000-0005-0000-0000-00007F010000}"/>
    <cellStyle name="Normal 32 6" xfId="386" xr:uid="{00000000-0005-0000-0000-000080010000}"/>
    <cellStyle name="Normal 32 7" xfId="387" xr:uid="{00000000-0005-0000-0000-000081010000}"/>
    <cellStyle name="Normal 32 8" xfId="388" xr:uid="{00000000-0005-0000-0000-000082010000}"/>
    <cellStyle name="Normal 32 9" xfId="389" xr:uid="{00000000-0005-0000-0000-000083010000}"/>
    <cellStyle name="Normal 33" xfId="390" xr:uid="{00000000-0005-0000-0000-000084010000}"/>
    <cellStyle name="Normal 33 10" xfId="391" xr:uid="{00000000-0005-0000-0000-000085010000}"/>
    <cellStyle name="Normal 33 11" xfId="392" xr:uid="{00000000-0005-0000-0000-000086010000}"/>
    <cellStyle name="Normal 33 12" xfId="393" xr:uid="{00000000-0005-0000-0000-000087010000}"/>
    <cellStyle name="Normal 33 13" xfId="394" xr:uid="{00000000-0005-0000-0000-000088010000}"/>
    <cellStyle name="Normal 33 14" xfId="395" xr:uid="{00000000-0005-0000-0000-000089010000}"/>
    <cellStyle name="Normal 33 2" xfId="396" xr:uid="{00000000-0005-0000-0000-00008A010000}"/>
    <cellStyle name="Normal 33 3" xfId="397" xr:uid="{00000000-0005-0000-0000-00008B010000}"/>
    <cellStyle name="Normal 33 4" xfId="398" xr:uid="{00000000-0005-0000-0000-00008C010000}"/>
    <cellStyle name="Normal 33 5" xfId="399" xr:uid="{00000000-0005-0000-0000-00008D010000}"/>
    <cellStyle name="Normal 33 6" xfId="400" xr:uid="{00000000-0005-0000-0000-00008E010000}"/>
    <cellStyle name="Normal 33 7" xfId="401" xr:uid="{00000000-0005-0000-0000-00008F010000}"/>
    <cellStyle name="Normal 33 8" xfId="402" xr:uid="{00000000-0005-0000-0000-000090010000}"/>
    <cellStyle name="Normal 33 9" xfId="403" xr:uid="{00000000-0005-0000-0000-000091010000}"/>
    <cellStyle name="Normal 34" xfId="404" xr:uid="{00000000-0005-0000-0000-000092010000}"/>
    <cellStyle name="Normal 35" xfId="405" xr:uid="{00000000-0005-0000-0000-000093010000}"/>
    <cellStyle name="Normal 36" xfId="406" xr:uid="{00000000-0005-0000-0000-000094010000}"/>
    <cellStyle name="Normal 37" xfId="407" xr:uid="{00000000-0005-0000-0000-000095010000}"/>
    <cellStyle name="Normal 38" xfId="408" xr:uid="{00000000-0005-0000-0000-000096010000}"/>
    <cellStyle name="Normal 39" xfId="409" xr:uid="{00000000-0005-0000-0000-000097010000}"/>
    <cellStyle name="Normal 4" xfId="410" xr:uid="{00000000-0005-0000-0000-000098010000}"/>
    <cellStyle name="Normal 40" xfId="411" xr:uid="{00000000-0005-0000-0000-000099010000}"/>
    <cellStyle name="Normal 40 10" xfId="412" xr:uid="{00000000-0005-0000-0000-00009A010000}"/>
    <cellStyle name="Normal 40 11" xfId="413" xr:uid="{00000000-0005-0000-0000-00009B010000}"/>
    <cellStyle name="Normal 40 12" xfId="414" xr:uid="{00000000-0005-0000-0000-00009C010000}"/>
    <cellStyle name="Normal 40 13" xfId="415" xr:uid="{00000000-0005-0000-0000-00009D010000}"/>
    <cellStyle name="Normal 40 14" xfId="416" xr:uid="{00000000-0005-0000-0000-00009E010000}"/>
    <cellStyle name="Normal 40 2" xfId="417" xr:uid="{00000000-0005-0000-0000-00009F010000}"/>
    <cellStyle name="Normal 40 3" xfId="418" xr:uid="{00000000-0005-0000-0000-0000A0010000}"/>
    <cellStyle name="Normal 40 4" xfId="419" xr:uid="{00000000-0005-0000-0000-0000A1010000}"/>
    <cellStyle name="Normal 40 5" xfId="420" xr:uid="{00000000-0005-0000-0000-0000A2010000}"/>
    <cellStyle name="Normal 40 6" xfId="421" xr:uid="{00000000-0005-0000-0000-0000A3010000}"/>
    <cellStyle name="Normal 40 7" xfId="422" xr:uid="{00000000-0005-0000-0000-0000A4010000}"/>
    <cellStyle name="Normal 40 8" xfId="423" xr:uid="{00000000-0005-0000-0000-0000A5010000}"/>
    <cellStyle name="Normal 40 9" xfId="424" xr:uid="{00000000-0005-0000-0000-0000A6010000}"/>
    <cellStyle name="Normal 41" xfId="425" xr:uid="{00000000-0005-0000-0000-0000A7010000}"/>
    <cellStyle name="Normal 42" xfId="426" xr:uid="{00000000-0005-0000-0000-0000A8010000}"/>
    <cellStyle name="Normal 42 10" xfId="427" xr:uid="{00000000-0005-0000-0000-0000A9010000}"/>
    <cellStyle name="Normal 42 11" xfId="428" xr:uid="{00000000-0005-0000-0000-0000AA010000}"/>
    <cellStyle name="Normal 42 12" xfId="429" xr:uid="{00000000-0005-0000-0000-0000AB010000}"/>
    <cellStyle name="Normal 42 13" xfId="430" xr:uid="{00000000-0005-0000-0000-0000AC010000}"/>
    <cellStyle name="Normal 42 14" xfId="431" xr:uid="{00000000-0005-0000-0000-0000AD010000}"/>
    <cellStyle name="Normal 42 2" xfId="432" xr:uid="{00000000-0005-0000-0000-0000AE010000}"/>
    <cellStyle name="Normal 42 3" xfId="433" xr:uid="{00000000-0005-0000-0000-0000AF010000}"/>
    <cellStyle name="Normal 42 4" xfId="434" xr:uid="{00000000-0005-0000-0000-0000B0010000}"/>
    <cellStyle name="Normal 42 5" xfId="435" xr:uid="{00000000-0005-0000-0000-0000B1010000}"/>
    <cellStyle name="Normal 42 6" xfId="436" xr:uid="{00000000-0005-0000-0000-0000B2010000}"/>
    <cellStyle name="Normal 42 7" xfId="437" xr:uid="{00000000-0005-0000-0000-0000B3010000}"/>
    <cellStyle name="Normal 42 8" xfId="438" xr:uid="{00000000-0005-0000-0000-0000B4010000}"/>
    <cellStyle name="Normal 42 9" xfId="439" xr:uid="{00000000-0005-0000-0000-0000B5010000}"/>
    <cellStyle name="Normal 43" xfId="440" xr:uid="{00000000-0005-0000-0000-0000B6010000}"/>
    <cellStyle name="Normal 43 10" xfId="441" xr:uid="{00000000-0005-0000-0000-0000B7010000}"/>
    <cellStyle name="Normal 43 11" xfId="442" xr:uid="{00000000-0005-0000-0000-0000B8010000}"/>
    <cellStyle name="Normal 43 12" xfId="443" xr:uid="{00000000-0005-0000-0000-0000B9010000}"/>
    <cellStyle name="Normal 43 13" xfId="444" xr:uid="{00000000-0005-0000-0000-0000BA010000}"/>
    <cellStyle name="Normal 43 14" xfId="445" xr:uid="{00000000-0005-0000-0000-0000BB010000}"/>
    <cellStyle name="Normal 43 2" xfId="446" xr:uid="{00000000-0005-0000-0000-0000BC010000}"/>
    <cellStyle name="Normal 43 3" xfId="447" xr:uid="{00000000-0005-0000-0000-0000BD010000}"/>
    <cellStyle name="Normal 43 4" xfId="448" xr:uid="{00000000-0005-0000-0000-0000BE010000}"/>
    <cellStyle name="Normal 43 5" xfId="449" xr:uid="{00000000-0005-0000-0000-0000BF010000}"/>
    <cellStyle name="Normal 43 6" xfId="450" xr:uid="{00000000-0005-0000-0000-0000C0010000}"/>
    <cellStyle name="Normal 43 7" xfId="451" xr:uid="{00000000-0005-0000-0000-0000C1010000}"/>
    <cellStyle name="Normal 43 8" xfId="452" xr:uid="{00000000-0005-0000-0000-0000C2010000}"/>
    <cellStyle name="Normal 43 9" xfId="453" xr:uid="{00000000-0005-0000-0000-0000C3010000}"/>
    <cellStyle name="Normal 44" xfId="454" xr:uid="{00000000-0005-0000-0000-0000C4010000}"/>
    <cellStyle name="Normal 44 10" xfId="455" xr:uid="{00000000-0005-0000-0000-0000C5010000}"/>
    <cellStyle name="Normal 44 11" xfId="456" xr:uid="{00000000-0005-0000-0000-0000C6010000}"/>
    <cellStyle name="Normal 44 12" xfId="457" xr:uid="{00000000-0005-0000-0000-0000C7010000}"/>
    <cellStyle name="Normal 44 13" xfId="458" xr:uid="{00000000-0005-0000-0000-0000C8010000}"/>
    <cellStyle name="Normal 44 14" xfId="459" xr:uid="{00000000-0005-0000-0000-0000C9010000}"/>
    <cellStyle name="Normal 44 2" xfId="460" xr:uid="{00000000-0005-0000-0000-0000CA010000}"/>
    <cellStyle name="Normal 44 3" xfId="461" xr:uid="{00000000-0005-0000-0000-0000CB010000}"/>
    <cellStyle name="Normal 44 4" xfId="462" xr:uid="{00000000-0005-0000-0000-0000CC010000}"/>
    <cellStyle name="Normal 44 5" xfId="463" xr:uid="{00000000-0005-0000-0000-0000CD010000}"/>
    <cellStyle name="Normal 44 6" xfId="464" xr:uid="{00000000-0005-0000-0000-0000CE010000}"/>
    <cellStyle name="Normal 44 7" xfId="465" xr:uid="{00000000-0005-0000-0000-0000CF010000}"/>
    <cellStyle name="Normal 44 8" xfId="466" xr:uid="{00000000-0005-0000-0000-0000D0010000}"/>
    <cellStyle name="Normal 44 9" xfId="467" xr:uid="{00000000-0005-0000-0000-0000D1010000}"/>
    <cellStyle name="Normal 45" xfId="468" xr:uid="{00000000-0005-0000-0000-0000D2010000}"/>
    <cellStyle name="Normal 45 10" xfId="469" xr:uid="{00000000-0005-0000-0000-0000D3010000}"/>
    <cellStyle name="Normal 45 11" xfId="470" xr:uid="{00000000-0005-0000-0000-0000D4010000}"/>
    <cellStyle name="Normal 45 12" xfId="471" xr:uid="{00000000-0005-0000-0000-0000D5010000}"/>
    <cellStyle name="Normal 45 13" xfId="472" xr:uid="{00000000-0005-0000-0000-0000D6010000}"/>
    <cellStyle name="Normal 45 14" xfId="473" xr:uid="{00000000-0005-0000-0000-0000D7010000}"/>
    <cellStyle name="Normal 45 2" xfId="474" xr:uid="{00000000-0005-0000-0000-0000D8010000}"/>
    <cellStyle name="Normal 45 3" xfId="475" xr:uid="{00000000-0005-0000-0000-0000D9010000}"/>
    <cellStyle name="Normal 45 4" xfId="476" xr:uid="{00000000-0005-0000-0000-0000DA010000}"/>
    <cellStyle name="Normal 45 5" xfId="477" xr:uid="{00000000-0005-0000-0000-0000DB010000}"/>
    <cellStyle name="Normal 45 6" xfId="478" xr:uid="{00000000-0005-0000-0000-0000DC010000}"/>
    <cellStyle name="Normal 45 7" xfId="479" xr:uid="{00000000-0005-0000-0000-0000DD010000}"/>
    <cellStyle name="Normal 45 8" xfId="480" xr:uid="{00000000-0005-0000-0000-0000DE010000}"/>
    <cellStyle name="Normal 45 9" xfId="481" xr:uid="{00000000-0005-0000-0000-0000DF010000}"/>
    <cellStyle name="Normal 46" xfId="482" xr:uid="{00000000-0005-0000-0000-0000E0010000}"/>
    <cellStyle name="Normal 47" xfId="483" xr:uid="{00000000-0005-0000-0000-0000E1010000}"/>
    <cellStyle name="Normal 47 10" xfId="484" xr:uid="{00000000-0005-0000-0000-0000E2010000}"/>
    <cellStyle name="Normal 47 11" xfId="485" xr:uid="{00000000-0005-0000-0000-0000E3010000}"/>
    <cellStyle name="Normal 47 12" xfId="486" xr:uid="{00000000-0005-0000-0000-0000E4010000}"/>
    <cellStyle name="Normal 47 13" xfId="487" xr:uid="{00000000-0005-0000-0000-0000E5010000}"/>
    <cellStyle name="Normal 47 14" xfId="488" xr:uid="{00000000-0005-0000-0000-0000E6010000}"/>
    <cellStyle name="Normal 47 2" xfId="489" xr:uid="{00000000-0005-0000-0000-0000E7010000}"/>
    <cellStyle name="Normal 47 3" xfId="490" xr:uid="{00000000-0005-0000-0000-0000E8010000}"/>
    <cellStyle name="Normal 47 4" xfId="491" xr:uid="{00000000-0005-0000-0000-0000E9010000}"/>
    <cellStyle name="Normal 47 5" xfId="492" xr:uid="{00000000-0005-0000-0000-0000EA010000}"/>
    <cellStyle name="Normal 47 6" xfId="493" xr:uid="{00000000-0005-0000-0000-0000EB010000}"/>
    <cellStyle name="Normal 47 7" xfId="494" xr:uid="{00000000-0005-0000-0000-0000EC010000}"/>
    <cellStyle name="Normal 47 8" xfId="495" xr:uid="{00000000-0005-0000-0000-0000ED010000}"/>
    <cellStyle name="Normal 47 9" xfId="496" xr:uid="{00000000-0005-0000-0000-0000EE010000}"/>
    <cellStyle name="Normal 48" xfId="497" xr:uid="{00000000-0005-0000-0000-0000EF010000}"/>
    <cellStyle name="Normal 48 10" xfId="498" xr:uid="{00000000-0005-0000-0000-0000F0010000}"/>
    <cellStyle name="Normal 48 11" xfId="499" xr:uid="{00000000-0005-0000-0000-0000F1010000}"/>
    <cellStyle name="Normal 48 12" xfId="500" xr:uid="{00000000-0005-0000-0000-0000F2010000}"/>
    <cellStyle name="Normal 48 13" xfId="501" xr:uid="{00000000-0005-0000-0000-0000F3010000}"/>
    <cellStyle name="Normal 48 14" xfId="502" xr:uid="{00000000-0005-0000-0000-0000F4010000}"/>
    <cellStyle name="Normal 48 2" xfId="503" xr:uid="{00000000-0005-0000-0000-0000F5010000}"/>
    <cellStyle name="Normal 48 3" xfId="504" xr:uid="{00000000-0005-0000-0000-0000F6010000}"/>
    <cellStyle name="Normal 48 4" xfId="505" xr:uid="{00000000-0005-0000-0000-0000F7010000}"/>
    <cellStyle name="Normal 48 5" xfId="506" xr:uid="{00000000-0005-0000-0000-0000F8010000}"/>
    <cellStyle name="Normal 48 6" xfId="507" xr:uid="{00000000-0005-0000-0000-0000F9010000}"/>
    <cellStyle name="Normal 48 7" xfId="508" xr:uid="{00000000-0005-0000-0000-0000FA010000}"/>
    <cellStyle name="Normal 48 8" xfId="509" xr:uid="{00000000-0005-0000-0000-0000FB010000}"/>
    <cellStyle name="Normal 48 9" xfId="510" xr:uid="{00000000-0005-0000-0000-0000FC010000}"/>
    <cellStyle name="Normal 49" xfId="511" xr:uid="{00000000-0005-0000-0000-0000FD010000}"/>
    <cellStyle name="Normal 49 10" xfId="512" xr:uid="{00000000-0005-0000-0000-0000FE010000}"/>
    <cellStyle name="Normal 49 11" xfId="513" xr:uid="{00000000-0005-0000-0000-0000FF010000}"/>
    <cellStyle name="Normal 49 12" xfId="514" xr:uid="{00000000-0005-0000-0000-000000020000}"/>
    <cellStyle name="Normal 49 13" xfId="515" xr:uid="{00000000-0005-0000-0000-000001020000}"/>
    <cellStyle name="Normal 49 14" xfId="516" xr:uid="{00000000-0005-0000-0000-000002020000}"/>
    <cellStyle name="Normal 49 2" xfId="517" xr:uid="{00000000-0005-0000-0000-000003020000}"/>
    <cellStyle name="Normal 49 3" xfId="518" xr:uid="{00000000-0005-0000-0000-000004020000}"/>
    <cellStyle name="Normal 49 4" xfId="519" xr:uid="{00000000-0005-0000-0000-000005020000}"/>
    <cellStyle name="Normal 49 5" xfId="520" xr:uid="{00000000-0005-0000-0000-000006020000}"/>
    <cellStyle name="Normal 49 6" xfId="521" xr:uid="{00000000-0005-0000-0000-000007020000}"/>
    <cellStyle name="Normal 49 7" xfId="522" xr:uid="{00000000-0005-0000-0000-000008020000}"/>
    <cellStyle name="Normal 49 8" xfId="523" xr:uid="{00000000-0005-0000-0000-000009020000}"/>
    <cellStyle name="Normal 49 9" xfId="524" xr:uid="{00000000-0005-0000-0000-00000A020000}"/>
    <cellStyle name="Normal 5" xfId="525" xr:uid="{00000000-0005-0000-0000-00000B020000}"/>
    <cellStyle name="Normal 5 10" xfId="526" xr:uid="{00000000-0005-0000-0000-00000C020000}"/>
    <cellStyle name="Normal 5 11" xfId="527" xr:uid="{00000000-0005-0000-0000-00000D020000}"/>
    <cellStyle name="Normal 5 12" xfId="528" xr:uid="{00000000-0005-0000-0000-00000E020000}"/>
    <cellStyle name="Normal 5 13" xfId="529" xr:uid="{00000000-0005-0000-0000-00000F020000}"/>
    <cellStyle name="Normal 5 14" xfId="530" xr:uid="{00000000-0005-0000-0000-000010020000}"/>
    <cellStyle name="Normal 5 2" xfId="531" xr:uid="{00000000-0005-0000-0000-000011020000}"/>
    <cellStyle name="Normal 5 3" xfId="532" xr:uid="{00000000-0005-0000-0000-000012020000}"/>
    <cellStyle name="Normal 5 4" xfId="533" xr:uid="{00000000-0005-0000-0000-000013020000}"/>
    <cellStyle name="Normal 5 5" xfId="534" xr:uid="{00000000-0005-0000-0000-000014020000}"/>
    <cellStyle name="Normal 5 6" xfId="535" xr:uid="{00000000-0005-0000-0000-000015020000}"/>
    <cellStyle name="Normal 5 7" xfId="536" xr:uid="{00000000-0005-0000-0000-000016020000}"/>
    <cellStyle name="Normal 5 8" xfId="537" xr:uid="{00000000-0005-0000-0000-000017020000}"/>
    <cellStyle name="Normal 5 9" xfId="538" xr:uid="{00000000-0005-0000-0000-000018020000}"/>
    <cellStyle name="Normal 50" xfId="539" xr:uid="{00000000-0005-0000-0000-000019020000}"/>
    <cellStyle name="Normal 50 10" xfId="540" xr:uid="{00000000-0005-0000-0000-00001A020000}"/>
    <cellStyle name="Normal 50 11" xfId="541" xr:uid="{00000000-0005-0000-0000-00001B020000}"/>
    <cellStyle name="Normal 50 12" xfId="542" xr:uid="{00000000-0005-0000-0000-00001C020000}"/>
    <cellStyle name="Normal 50 13" xfId="543" xr:uid="{00000000-0005-0000-0000-00001D020000}"/>
    <cellStyle name="Normal 50 14" xfId="544" xr:uid="{00000000-0005-0000-0000-00001E020000}"/>
    <cellStyle name="Normal 50 2" xfId="545" xr:uid="{00000000-0005-0000-0000-00001F020000}"/>
    <cellStyle name="Normal 50 3" xfId="546" xr:uid="{00000000-0005-0000-0000-000020020000}"/>
    <cellStyle name="Normal 50 4" xfId="547" xr:uid="{00000000-0005-0000-0000-000021020000}"/>
    <cellStyle name="Normal 50 5" xfId="548" xr:uid="{00000000-0005-0000-0000-000022020000}"/>
    <cellStyle name="Normal 50 6" xfId="549" xr:uid="{00000000-0005-0000-0000-000023020000}"/>
    <cellStyle name="Normal 50 7" xfId="550" xr:uid="{00000000-0005-0000-0000-000024020000}"/>
    <cellStyle name="Normal 50 8" xfId="551" xr:uid="{00000000-0005-0000-0000-000025020000}"/>
    <cellStyle name="Normal 50 9" xfId="552" xr:uid="{00000000-0005-0000-0000-000026020000}"/>
    <cellStyle name="Normal 51" xfId="553" xr:uid="{00000000-0005-0000-0000-000027020000}"/>
    <cellStyle name="Normal 52" xfId="554" xr:uid="{00000000-0005-0000-0000-000028020000}"/>
    <cellStyle name="Normal 52 10" xfId="555" xr:uid="{00000000-0005-0000-0000-000029020000}"/>
    <cellStyle name="Normal 52 11" xfId="556" xr:uid="{00000000-0005-0000-0000-00002A020000}"/>
    <cellStyle name="Normal 52 12" xfId="557" xr:uid="{00000000-0005-0000-0000-00002B020000}"/>
    <cellStyle name="Normal 52 13" xfId="558" xr:uid="{00000000-0005-0000-0000-00002C020000}"/>
    <cellStyle name="Normal 52 14" xfId="559" xr:uid="{00000000-0005-0000-0000-00002D020000}"/>
    <cellStyle name="Normal 52 2" xfId="560" xr:uid="{00000000-0005-0000-0000-00002E020000}"/>
    <cellStyle name="Normal 52 3" xfId="561" xr:uid="{00000000-0005-0000-0000-00002F020000}"/>
    <cellStyle name="Normal 52 4" xfId="562" xr:uid="{00000000-0005-0000-0000-000030020000}"/>
    <cellStyle name="Normal 52 5" xfId="563" xr:uid="{00000000-0005-0000-0000-000031020000}"/>
    <cellStyle name="Normal 52 6" xfId="564" xr:uid="{00000000-0005-0000-0000-000032020000}"/>
    <cellStyle name="Normal 52 7" xfId="565" xr:uid="{00000000-0005-0000-0000-000033020000}"/>
    <cellStyle name="Normal 52 8" xfId="566" xr:uid="{00000000-0005-0000-0000-000034020000}"/>
    <cellStyle name="Normal 52 9" xfId="567" xr:uid="{00000000-0005-0000-0000-000035020000}"/>
    <cellStyle name="Normal 53" xfId="568" xr:uid="{00000000-0005-0000-0000-000036020000}"/>
    <cellStyle name="Normal 53 10" xfId="569" xr:uid="{00000000-0005-0000-0000-000037020000}"/>
    <cellStyle name="Normal 53 11" xfId="570" xr:uid="{00000000-0005-0000-0000-000038020000}"/>
    <cellStyle name="Normal 53 12" xfId="571" xr:uid="{00000000-0005-0000-0000-000039020000}"/>
    <cellStyle name="Normal 53 13" xfId="572" xr:uid="{00000000-0005-0000-0000-00003A020000}"/>
    <cellStyle name="Normal 53 14" xfId="573" xr:uid="{00000000-0005-0000-0000-00003B020000}"/>
    <cellStyle name="Normal 53 2" xfId="574" xr:uid="{00000000-0005-0000-0000-00003C020000}"/>
    <cellStyle name="Normal 53 3" xfId="575" xr:uid="{00000000-0005-0000-0000-00003D020000}"/>
    <cellStyle name="Normal 53 4" xfId="576" xr:uid="{00000000-0005-0000-0000-00003E020000}"/>
    <cellStyle name="Normal 53 5" xfId="577" xr:uid="{00000000-0005-0000-0000-00003F020000}"/>
    <cellStyle name="Normal 53 6" xfId="578" xr:uid="{00000000-0005-0000-0000-000040020000}"/>
    <cellStyle name="Normal 53 7" xfId="579" xr:uid="{00000000-0005-0000-0000-000041020000}"/>
    <cellStyle name="Normal 53 8" xfId="580" xr:uid="{00000000-0005-0000-0000-000042020000}"/>
    <cellStyle name="Normal 53 9" xfId="581" xr:uid="{00000000-0005-0000-0000-000043020000}"/>
    <cellStyle name="Normal 54" xfId="582" xr:uid="{00000000-0005-0000-0000-000044020000}"/>
    <cellStyle name="Normal 54 10" xfId="583" xr:uid="{00000000-0005-0000-0000-000045020000}"/>
    <cellStyle name="Normal 54 11" xfId="584" xr:uid="{00000000-0005-0000-0000-000046020000}"/>
    <cellStyle name="Normal 54 12" xfId="585" xr:uid="{00000000-0005-0000-0000-000047020000}"/>
    <cellStyle name="Normal 54 13" xfId="586" xr:uid="{00000000-0005-0000-0000-000048020000}"/>
    <cellStyle name="Normal 54 14" xfId="587" xr:uid="{00000000-0005-0000-0000-000049020000}"/>
    <cellStyle name="Normal 54 2" xfId="588" xr:uid="{00000000-0005-0000-0000-00004A020000}"/>
    <cellStyle name="Normal 54 3" xfId="589" xr:uid="{00000000-0005-0000-0000-00004B020000}"/>
    <cellStyle name="Normal 54 4" xfId="590" xr:uid="{00000000-0005-0000-0000-00004C020000}"/>
    <cellStyle name="Normal 54 5" xfId="591" xr:uid="{00000000-0005-0000-0000-00004D020000}"/>
    <cellStyle name="Normal 54 6" xfId="592" xr:uid="{00000000-0005-0000-0000-00004E020000}"/>
    <cellStyle name="Normal 54 7" xfId="593" xr:uid="{00000000-0005-0000-0000-00004F020000}"/>
    <cellStyle name="Normal 54 8" xfId="594" xr:uid="{00000000-0005-0000-0000-000050020000}"/>
    <cellStyle name="Normal 54 9" xfId="595" xr:uid="{00000000-0005-0000-0000-000051020000}"/>
    <cellStyle name="Normal 55" xfId="596" xr:uid="{00000000-0005-0000-0000-000052020000}"/>
    <cellStyle name="Normal 55 10" xfId="597" xr:uid="{00000000-0005-0000-0000-000053020000}"/>
    <cellStyle name="Normal 55 11" xfId="598" xr:uid="{00000000-0005-0000-0000-000054020000}"/>
    <cellStyle name="Normal 55 12" xfId="599" xr:uid="{00000000-0005-0000-0000-000055020000}"/>
    <cellStyle name="Normal 55 13" xfId="600" xr:uid="{00000000-0005-0000-0000-000056020000}"/>
    <cellStyle name="Normal 55 14" xfId="601" xr:uid="{00000000-0005-0000-0000-000057020000}"/>
    <cellStyle name="Normal 55 2" xfId="602" xr:uid="{00000000-0005-0000-0000-000058020000}"/>
    <cellStyle name="Normal 55 3" xfId="603" xr:uid="{00000000-0005-0000-0000-000059020000}"/>
    <cellStyle name="Normal 55 4" xfId="604" xr:uid="{00000000-0005-0000-0000-00005A020000}"/>
    <cellStyle name="Normal 55 5" xfId="605" xr:uid="{00000000-0005-0000-0000-00005B020000}"/>
    <cellStyle name="Normal 55 6" xfId="606" xr:uid="{00000000-0005-0000-0000-00005C020000}"/>
    <cellStyle name="Normal 55 7" xfId="607" xr:uid="{00000000-0005-0000-0000-00005D020000}"/>
    <cellStyle name="Normal 55 8" xfId="608" xr:uid="{00000000-0005-0000-0000-00005E020000}"/>
    <cellStyle name="Normal 55 9" xfId="609" xr:uid="{00000000-0005-0000-0000-00005F020000}"/>
    <cellStyle name="Normal 56" xfId="610" xr:uid="{00000000-0005-0000-0000-000060020000}"/>
    <cellStyle name="Normal 56 10" xfId="611" xr:uid="{00000000-0005-0000-0000-000061020000}"/>
    <cellStyle name="Normal 56 11" xfId="612" xr:uid="{00000000-0005-0000-0000-000062020000}"/>
    <cellStyle name="Normal 56 12" xfId="613" xr:uid="{00000000-0005-0000-0000-000063020000}"/>
    <cellStyle name="Normal 56 13" xfId="614" xr:uid="{00000000-0005-0000-0000-000064020000}"/>
    <cellStyle name="Normal 56 14" xfId="615" xr:uid="{00000000-0005-0000-0000-000065020000}"/>
    <cellStyle name="Normal 56 2" xfId="616" xr:uid="{00000000-0005-0000-0000-000066020000}"/>
    <cellStyle name="Normal 56 3" xfId="617" xr:uid="{00000000-0005-0000-0000-000067020000}"/>
    <cellStyle name="Normal 56 4" xfId="618" xr:uid="{00000000-0005-0000-0000-000068020000}"/>
    <cellStyle name="Normal 56 5" xfId="619" xr:uid="{00000000-0005-0000-0000-000069020000}"/>
    <cellStyle name="Normal 56 6" xfId="620" xr:uid="{00000000-0005-0000-0000-00006A020000}"/>
    <cellStyle name="Normal 56 7" xfId="621" xr:uid="{00000000-0005-0000-0000-00006B020000}"/>
    <cellStyle name="Normal 56 8" xfId="622" xr:uid="{00000000-0005-0000-0000-00006C020000}"/>
    <cellStyle name="Normal 56 9" xfId="623" xr:uid="{00000000-0005-0000-0000-00006D020000}"/>
    <cellStyle name="Normal 57" xfId="624" xr:uid="{00000000-0005-0000-0000-00006E020000}"/>
    <cellStyle name="Normal 57 10" xfId="625" xr:uid="{00000000-0005-0000-0000-00006F020000}"/>
    <cellStyle name="Normal 57 11" xfId="626" xr:uid="{00000000-0005-0000-0000-000070020000}"/>
    <cellStyle name="Normal 57 12" xfId="627" xr:uid="{00000000-0005-0000-0000-000071020000}"/>
    <cellStyle name="Normal 57 13" xfId="628" xr:uid="{00000000-0005-0000-0000-000072020000}"/>
    <cellStyle name="Normal 57 14" xfId="629" xr:uid="{00000000-0005-0000-0000-000073020000}"/>
    <cellStyle name="Normal 57 2" xfId="630" xr:uid="{00000000-0005-0000-0000-000074020000}"/>
    <cellStyle name="Normal 57 3" xfId="631" xr:uid="{00000000-0005-0000-0000-000075020000}"/>
    <cellStyle name="Normal 57 4" xfId="632" xr:uid="{00000000-0005-0000-0000-000076020000}"/>
    <cellStyle name="Normal 57 5" xfId="633" xr:uid="{00000000-0005-0000-0000-000077020000}"/>
    <cellStyle name="Normal 57 6" xfId="634" xr:uid="{00000000-0005-0000-0000-000078020000}"/>
    <cellStyle name="Normal 57 7" xfId="635" xr:uid="{00000000-0005-0000-0000-000079020000}"/>
    <cellStyle name="Normal 57 8" xfId="636" xr:uid="{00000000-0005-0000-0000-00007A020000}"/>
    <cellStyle name="Normal 57 9" xfId="637" xr:uid="{00000000-0005-0000-0000-00007B020000}"/>
    <cellStyle name="Normal 58" xfId="638" xr:uid="{00000000-0005-0000-0000-00007C020000}"/>
    <cellStyle name="Normal 58 10" xfId="639" xr:uid="{00000000-0005-0000-0000-00007D020000}"/>
    <cellStyle name="Normal 58 11" xfId="640" xr:uid="{00000000-0005-0000-0000-00007E020000}"/>
    <cellStyle name="Normal 58 12" xfId="641" xr:uid="{00000000-0005-0000-0000-00007F020000}"/>
    <cellStyle name="Normal 58 13" xfId="642" xr:uid="{00000000-0005-0000-0000-000080020000}"/>
    <cellStyle name="Normal 58 14" xfId="643" xr:uid="{00000000-0005-0000-0000-000081020000}"/>
    <cellStyle name="Normal 58 2" xfId="644" xr:uid="{00000000-0005-0000-0000-000082020000}"/>
    <cellStyle name="Normal 58 3" xfId="645" xr:uid="{00000000-0005-0000-0000-000083020000}"/>
    <cellStyle name="Normal 58 4" xfId="646" xr:uid="{00000000-0005-0000-0000-000084020000}"/>
    <cellStyle name="Normal 58 5" xfId="647" xr:uid="{00000000-0005-0000-0000-000085020000}"/>
    <cellStyle name="Normal 58 6" xfId="648" xr:uid="{00000000-0005-0000-0000-000086020000}"/>
    <cellStyle name="Normal 58 7" xfId="649" xr:uid="{00000000-0005-0000-0000-000087020000}"/>
    <cellStyle name="Normal 58 8" xfId="650" xr:uid="{00000000-0005-0000-0000-000088020000}"/>
    <cellStyle name="Normal 58 9" xfId="651" xr:uid="{00000000-0005-0000-0000-000089020000}"/>
    <cellStyle name="Normal 59" xfId="652" xr:uid="{00000000-0005-0000-0000-00008A020000}"/>
    <cellStyle name="Normal 6" xfId="653" xr:uid="{00000000-0005-0000-0000-00008B020000}"/>
    <cellStyle name="Normal 6 10" xfId="654" xr:uid="{00000000-0005-0000-0000-00008C020000}"/>
    <cellStyle name="Normal 6 11" xfId="655" xr:uid="{00000000-0005-0000-0000-00008D020000}"/>
    <cellStyle name="Normal 6 12" xfId="656" xr:uid="{00000000-0005-0000-0000-00008E020000}"/>
    <cellStyle name="Normal 6 13" xfId="657" xr:uid="{00000000-0005-0000-0000-00008F020000}"/>
    <cellStyle name="Normal 6 14" xfId="658" xr:uid="{00000000-0005-0000-0000-000090020000}"/>
    <cellStyle name="Normal 6 2" xfId="659" xr:uid="{00000000-0005-0000-0000-000091020000}"/>
    <cellStyle name="Normal 6 3" xfId="660" xr:uid="{00000000-0005-0000-0000-000092020000}"/>
    <cellStyle name="Normal 6 4" xfId="661" xr:uid="{00000000-0005-0000-0000-000093020000}"/>
    <cellStyle name="Normal 6 5" xfId="662" xr:uid="{00000000-0005-0000-0000-000094020000}"/>
    <cellStyle name="Normal 6 6" xfId="663" xr:uid="{00000000-0005-0000-0000-000095020000}"/>
    <cellStyle name="Normal 6 7" xfId="664" xr:uid="{00000000-0005-0000-0000-000096020000}"/>
    <cellStyle name="Normal 6 8" xfId="665" xr:uid="{00000000-0005-0000-0000-000097020000}"/>
    <cellStyle name="Normal 6 9" xfId="666" xr:uid="{00000000-0005-0000-0000-000098020000}"/>
    <cellStyle name="Normal 60" xfId="667" xr:uid="{00000000-0005-0000-0000-000099020000}"/>
    <cellStyle name="Normal 60 10" xfId="668" xr:uid="{00000000-0005-0000-0000-00009A020000}"/>
    <cellStyle name="Normal 60 11" xfId="669" xr:uid="{00000000-0005-0000-0000-00009B020000}"/>
    <cellStyle name="Normal 60 12" xfId="670" xr:uid="{00000000-0005-0000-0000-00009C020000}"/>
    <cellStyle name="Normal 60 13" xfId="671" xr:uid="{00000000-0005-0000-0000-00009D020000}"/>
    <cellStyle name="Normal 60 14" xfId="672" xr:uid="{00000000-0005-0000-0000-00009E020000}"/>
    <cellStyle name="Normal 60 2" xfId="673" xr:uid="{00000000-0005-0000-0000-00009F020000}"/>
    <cellStyle name="Normal 60 3" xfId="674" xr:uid="{00000000-0005-0000-0000-0000A0020000}"/>
    <cellStyle name="Normal 60 4" xfId="675" xr:uid="{00000000-0005-0000-0000-0000A1020000}"/>
    <cellStyle name="Normal 60 5" xfId="676" xr:uid="{00000000-0005-0000-0000-0000A2020000}"/>
    <cellStyle name="Normal 60 6" xfId="677" xr:uid="{00000000-0005-0000-0000-0000A3020000}"/>
    <cellStyle name="Normal 60 7" xfId="678" xr:uid="{00000000-0005-0000-0000-0000A4020000}"/>
    <cellStyle name="Normal 60 8" xfId="679" xr:uid="{00000000-0005-0000-0000-0000A5020000}"/>
    <cellStyle name="Normal 60 9" xfId="680" xr:uid="{00000000-0005-0000-0000-0000A6020000}"/>
    <cellStyle name="Normal 61" xfId="681" xr:uid="{00000000-0005-0000-0000-0000A7020000}"/>
    <cellStyle name="Normal 61 10" xfId="682" xr:uid="{00000000-0005-0000-0000-0000A8020000}"/>
    <cellStyle name="Normal 61 11" xfId="683" xr:uid="{00000000-0005-0000-0000-0000A9020000}"/>
    <cellStyle name="Normal 61 12" xfId="684" xr:uid="{00000000-0005-0000-0000-0000AA020000}"/>
    <cellStyle name="Normal 61 13" xfId="685" xr:uid="{00000000-0005-0000-0000-0000AB020000}"/>
    <cellStyle name="Normal 61 14" xfId="686" xr:uid="{00000000-0005-0000-0000-0000AC020000}"/>
    <cellStyle name="Normal 61 2" xfId="687" xr:uid="{00000000-0005-0000-0000-0000AD020000}"/>
    <cellStyle name="Normal 61 3" xfId="688" xr:uid="{00000000-0005-0000-0000-0000AE020000}"/>
    <cellStyle name="Normal 61 4" xfId="689" xr:uid="{00000000-0005-0000-0000-0000AF020000}"/>
    <cellStyle name="Normal 61 5" xfId="690" xr:uid="{00000000-0005-0000-0000-0000B0020000}"/>
    <cellStyle name="Normal 61 6" xfId="691" xr:uid="{00000000-0005-0000-0000-0000B1020000}"/>
    <cellStyle name="Normal 61 7" xfId="692" xr:uid="{00000000-0005-0000-0000-0000B2020000}"/>
    <cellStyle name="Normal 61 8" xfId="693" xr:uid="{00000000-0005-0000-0000-0000B3020000}"/>
    <cellStyle name="Normal 61 9" xfId="694" xr:uid="{00000000-0005-0000-0000-0000B4020000}"/>
    <cellStyle name="Normal 62" xfId="695" xr:uid="{00000000-0005-0000-0000-0000B5020000}"/>
    <cellStyle name="Normal 63" xfId="696" xr:uid="{00000000-0005-0000-0000-0000B6020000}"/>
    <cellStyle name="Normal 64" xfId="697" xr:uid="{00000000-0005-0000-0000-0000B7020000}"/>
    <cellStyle name="Normal 65" xfId="698" xr:uid="{00000000-0005-0000-0000-0000B8020000}"/>
    <cellStyle name="Normal 66" xfId="699" xr:uid="{00000000-0005-0000-0000-0000B9020000}"/>
    <cellStyle name="Normal 67" xfId="700" xr:uid="{00000000-0005-0000-0000-0000BA020000}"/>
    <cellStyle name="Normal 68" xfId="701" xr:uid="{00000000-0005-0000-0000-0000BB020000}"/>
    <cellStyle name="Normal 69" xfId="702" xr:uid="{00000000-0005-0000-0000-0000BC020000}"/>
    <cellStyle name="Normal 7" xfId="703" xr:uid="{00000000-0005-0000-0000-0000BD020000}"/>
    <cellStyle name="Normal 7 10" xfId="704" xr:uid="{00000000-0005-0000-0000-0000BE020000}"/>
    <cellStyle name="Normal 7 11" xfId="705" xr:uid="{00000000-0005-0000-0000-0000BF020000}"/>
    <cellStyle name="Normal 7 12" xfId="706" xr:uid="{00000000-0005-0000-0000-0000C0020000}"/>
    <cellStyle name="Normal 7 13" xfId="707" xr:uid="{00000000-0005-0000-0000-0000C1020000}"/>
    <cellStyle name="Normal 7 14" xfId="708" xr:uid="{00000000-0005-0000-0000-0000C2020000}"/>
    <cellStyle name="Normal 7 2" xfId="709" xr:uid="{00000000-0005-0000-0000-0000C3020000}"/>
    <cellStyle name="Normal 7 3" xfId="710" xr:uid="{00000000-0005-0000-0000-0000C4020000}"/>
    <cellStyle name="Normal 7 4" xfId="711" xr:uid="{00000000-0005-0000-0000-0000C5020000}"/>
    <cellStyle name="Normal 7 5" xfId="712" xr:uid="{00000000-0005-0000-0000-0000C6020000}"/>
    <cellStyle name="Normal 7 6" xfId="713" xr:uid="{00000000-0005-0000-0000-0000C7020000}"/>
    <cellStyle name="Normal 7 7" xfId="714" xr:uid="{00000000-0005-0000-0000-0000C8020000}"/>
    <cellStyle name="Normal 7 8" xfId="715" xr:uid="{00000000-0005-0000-0000-0000C9020000}"/>
    <cellStyle name="Normal 7 9" xfId="716" xr:uid="{00000000-0005-0000-0000-0000CA020000}"/>
    <cellStyle name="Normal 70" xfId="717" xr:uid="{00000000-0005-0000-0000-0000CB020000}"/>
    <cellStyle name="Normal 71" xfId="718" xr:uid="{00000000-0005-0000-0000-0000CC020000}"/>
    <cellStyle name="Normal 74" xfId="719" xr:uid="{00000000-0005-0000-0000-0000CD020000}"/>
    <cellStyle name="Normal 8" xfId="720" xr:uid="{00000000-0005-0000-0000-0000CE020000}"/>
    <cellStyle name="Normal 8 10" xfId="721" xr:uid="{00000000-0005-0000-0000-0000CF020000}"/>
    <cellStyle name="Normal 8 11" xfId="722" xr:uid="{00000000-0005-0000-0000-0000D0020000}"/>
    <cellStyle name="Normal 8 2" xfId="723" xr:uid="{00000000-0005-0000-0000-0000D1020000}"/>
    <cellStyle name="Normal 8 3" xfId="724" xr:uid="{00000000-0005-0000-0000-0000D2020000}"/>
    <cellStyle name="Normal 8 4" xfId="725" xr:uid="{00000000-0005-0000-0000-0000D3020000}"/>
    <cellStyle name="Normal 8 5" xfId="726" xr:uid="{00000000-0005-0000-0000-0000D4020000}"/>
    <cellStyle name="Normal 8 6" xfId="727" xr:uid="{00000000-0005-0000-0000-0000D5020000}"/>
    <cellStyle name="Normal 8 7" xfId="728" xr:uid="{00000000-0005-0000-0000-0000D6020000}"/>
    <cellStyle name="Normal 8 8" xfId="729" xr:uid="{00000000-0005-0000-0000-0000D7020000}"/>
    <cellStyle name="Normal 8 9" xfId="730" xr:uid="{00000000-0005-0000-0000-0000D8020000}"/>
    <cellStyle name="Normal 9" xfId="731" xr:uid="{00000000-0005-0000-0000-0000D9020000}"/>
    <cellStyle name="Normal 9 10" xfId="732" xr:uid="{00000000-0005-0000-0000-0000DA020000}"/>
    <cellStyle name="Normal 9 11" xfId="733" xr:uid="{00000000-0005-0000-0000-0000DB020000}"/>
    <cellStyle name="Normal 9 12" xfId="734" xr:uid="{00000000-0005-0000-0000-0000DC020000}"/>
    <cellStyle name="Normal 9 13" xfId="735" xr:uid="{00000000-0005-0000-0000-0000DD020000}"/>
    <cellStyle name="Normal 9 14" xfId="736" xr:uid="{00000000-0005-0000-0000-0000DE020000}"/>
    <cellStyle name="Normal 9 2" xfId="737" xr:uid="{00000000-0005-0000-0000-0000DF020000}"/>
    <cellStyle name="Normal 9 3" xfId="738" xr:uid="{00000000-0005-0000-0000-0000E0020000}"/>
    <cellStyle name="Normal 9 4" xfId="739" xr:uid="{00000000-0005-0000-0000-0000E1020000}"/>
    <cellStyle name="Normal 9 5" xfId="740" xr:uid="{00000000-0005-0000-0000-0000E2020000}"/>
    <cellStyle name="Normal 9 6" xfId="741" xr:uid="{00000000-0005-0000-0000-0000E3020000}"/>
    <cellStyle name="Normal 9 7" xfId="742" xr:uid="{00000000-0005-0000-0000-0000E4020000}"/>
    <cellStyle name="Normal 9 8" xfId="743" xr:uid="{00000000-0005-0000-0000-0000E5020000}"/>
    <cellStyle name="Normal 9 9" xfId="744" xr:uid="{00000000-0005-0000-0000-0000E6020000}"/>
    <cellStyle name="Normal_Pasiulymu suvestine 2011 kovas" xfId="1" xr:uid="{00000000-0005-0000-0000-0000E7020000}"/>
    <cellStyle name="Note 2" xfId="745" xr:uid="{00000000-0005-0000-0000-0000E8020000}"/>
    <cellStyle name="Output 2" xfId="746" xr:uid="{00000000-0005-0000-0000-0000E9020000}"/>
    <cellStyle name="Paprastas 2" xfId="747" xr:uid="{00000000-0005-0000-0000-0000EA020000}"/>
    <cellStyle name="Paprastas 3" xfId="748" xr:uid="{00000000-0005-0000-0000-0000EB020000}"/>
    <cellStyle name="Paprastas 4" xfId="749" xr:uid="{00000000-0005-0000-0000-0000EC020000}"/>
    <cellStyle name="Paprastas 6" xfId="2" xr:uid="{00000000-0005-0000-0000-0000ED020000}"/>
    <cellStyle name="Style 1" xfId="750" xr:uid="{00000000-0005-0000-0000-0000EE020000}"/>
    <cellStyle name="Title 2" xfId="751" xr:uid="{00000000-0005-0000-0000-0000EF020000}"/>
    <cellStyle name="Total 2" xfId="752" xr:uid="{00000000-0005-0000-0000-0000F0020000}"/>
    <cellStyle name="Warning Text 2" xfId="753" xr:uid="{00000000-0005-0000-0000-0000F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418"/>
  <sheetViews>
    <sheetView showZeros="0" tabSelected="1" topLeftCell="D1" zoomScaleNormal="100" workbookViewId="0">
      <pane ySplit="3" topLeftCell="A24" activePane="bottomLeft" state="frozen"/>
      <selection pane="bottomLeft" activeCell="G144" sqref="G144"/>
    </sheetView>
  </sheetViews>
  <sheetFormatPr defaultRowHeight="12.75" outlineLevelRow="1" outlineLevelCol="1"/>
  <cols>
    <col min="1" max="1" width="6.7109375" customWidth="1"/>
    <col min="2" max="2" width="12.7109375" hidden="1" customWidth="1" outlineLevel="1"/>
    <col min="3" max="3" width="14.42578125" hidden="1" customWidth="1" outlineLevel="1"/>
    <col min="4" max="4" width="20.7109375" customWidth="1" collapsed="1"/>
    <col min="5" max="5" width="14.28515625" hidden="1" customWidth="1" outlineLevel="1"/>
    <col min="6" max="6" width="33" customWidth="1" collapsed="1"/>
    <col min="7" max="7" width="15.42578125" customWidth="1"/>
    <col min="8" max="8" width="12.28515625" customWidth="1"/>
    <col min="9" max="9" width="8.5703125" customWidth="1"/>
    <col min="10" max="10" width="7.140625" customWidth="1"/>
    <col min="11" max="11" width="8.28515625" customWidth="1"/>
    <col min="12" max="12" width="6" customWidth="1"/>
    <col min="13" max="13" width="7" customWidth="1"/>
    <col min="14" max="14" width="9.28515625" customWidth="1"/>
    <col min="15" max="15" width="10.42578125" customWidth="1"/>
  </cols>
  <sheetData>
    <row r="1" spans="1:17" ht="15.75">
      <c r="A1" s="1"/>
      <c r="B1" s="2"/>
      <c r="C1" s="2"/>
      <c r="D1" s="3" t="s">
        <v>0</v>
      </c>
      <c r="E1" s="4"/>
      <c r="F1" s="5"/>
      <c r="G1" s="5"/>
      <c r="H1" s="6"/>
      <c r="I1" s="5"/>
      <c r="J1" s="7"/>
      <c r="K1" s="8"/>
      <c r="L1" s="9"/>
      <c r="M1" s="10"/>
      <c r="N1" s="10"/>
      <c r="O1" s="10"/>
    </row>
    <row r="2" spans="1:17" ht="6.75" customHeight="1">
      <c r="A2" s="1"/>
      <c r="B2" s="2"/>
      <c r="C2" s="2"/>
      <c r="D2" s="2"/>
      <c r="E2" s="2"/>
      <c r="F2" s="2"/>
      <c r="G2" s="2"/>
      <c r="H2" s="11"/>
      <c r="I2" s="2"/>
      <c r="J2" s="12"/>
      <c r="K2" s="13"/>
      <c r="L2" s="14"/>
      <c r="M2" s="10"/>
      <c r="N2" s="10"/>
      <c r="O2" s="10"/>
    </row>
    <row r="3" spans="1:17" ht="45">
      <c r="A3" s="15" t="s">
        <v>1</v>
      </c>
      <c r="B3" s="16" t="s">
        <v>2</v>
      </c>
      <c r="C3" s="15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8" t="s">
        <v>10</v>
      </c>
      <c r="K3" s="19" t="s">
        <v>11</v>
      </c>
      <c r="L3" s="20" t="s">
        <v>12</v>
      </c>
      <c r="M3" s="18" t="s">
        <v>13</v>
      </c>
      <c r="N3" s="18" t="s">
        <v>14</v>
      </c>
      <c r="O3" s="18" t="s">
        <v>15</v>
      </c>
      <c r="Q3" s="21"/>
    </row>
    <row r="4" spans="1:17" ht="18.75" customHeight="1">
      <c r="A4" s="22"/>
      <c r="B4" s="23"/>
      <c r="C4" s="24"/>
      <c r="D4" s="750" t="s">
        <v>16</v>
      </c>
      <c r="E4" s="751"/>
      <c r="F4" s="751"/>
      <c r="G4" s="751"/>
      <c r="H4" s="751"/>
      <c r="I4" s="751"/>
      <c r="J4" s="25"/>
      <c r="K4" s="26"/>
      <c r="L4" s="27"/>
      <c r="M4" s="28"/>
      <c r="N4" s="28"/>
      <c r="O4" s="25"/>
    </row>
    <row r="5" spans="1:17" ht="19.5" customHeight="1" collapsed="1">
      <c r="A5" s="29" t="s">
        <v>17</v>
      </c>
      <c r="B5" s="30"/>
      <c r="C5" s="31"/>
      <c r="D5" s="752" t="s">
        <v>18</v>
      </c>
      <c r="E5" s="753"/>
      <c r="F5" s="753"/>
      <c r="G5" s="753"/>
      <c r="H5" s="753"/>
      <c r="I5" s="754"/>
      <c r="J5" s="32"/>
      <c r="K5" s="33"/>
      <c r="L5" s="34"/>
      <c r="M5" s="35"/>
      <c r="N5" s="36"/>
      <c r="O5" s="37"/>
    </row>
    <row r="6" spans="1:17" ht="38.25" hidden="1" outlineLevel="1">
      <c r="A6" s="38"/>
      <c r="B6" s="39" t="s">
        <v>19</v>
      </c>
      <c r="C6" s="39" t="s">
        <v>20</v>
      </c>
      <c r="D6" s="40" t="s">
        <v>21</v>
      </c>
      <c r="E6" s="40" t="s">
        <v>22</v>
      </c>
      <c r="F6" s="41"/>
      <c r="G6" s="41"/>
      <c r="H6" s="40"/>
      <c r="I6" s="40"/>
      <c r="J6" s="42">
        <v>1</v>
      </c>
      <c r="K6" s="43"/>
      <c r="L6" s="44"/>
      <c r="M6" s="45"/>
      <c r="N6" s="46"/>
      <c r="O6" s="47"/>
    </row>
    <row r="7" spans="1:17" ht="25.5" hidden="1" outlineLevel="1">
      <c r="A7" s="38"/>
      <c r="B7" s="48" t="s">
        <v>23</v>
      </c>
      <c r="C7" s="48" t="s">
        <v>24</v>
      </c>
      <c r="D7" s="40" t="s">
        <v>21</v>
      </c>
      <c r="E7" s="40" t="s">
        <v>25</v>
      </c>
      <c r="F7" s="41"/>
      <c r="G7" s="41"/>
      <c r="H7" s="40"/>
      <c r="I7" s="40"/>
      <c r="J7" s="42">
        <v>1</v>
      </c>
      <c r="K7" s="43"/>
      <c r="L7" s="44"/>
      <c r="M7" s="45"/>
      <c r="N7" s="46"/>
      <c r="O7" s="47"/>
    </row>
    <row r="8" spans="1:17" ht="48" hidden="1" outlineLevel="1">
      <c r="A8" s="38"/>
      <c r="B8" s="40" t="s">
        <v>26</v>
      </c>
      <c r="C8" s="40" t="s">
        <v>27</v>
      </c>
      <c r="D8" s="40" t="s">
        <v>21</v>
      </c>
      <c r="E8" s="40" t="s">
        <v>28</v>
      </c>
      <c r="F8" s="41"/>
      <c r="G8" s="41"/>
      <c r="H8" s="40"/>
      <c r="I8" s="40"/>
      <c r="J8" s="42">
        <v>2</v>
      </c>
      <c r="K8" s="43"/>
      <c r="L8" s="44"/>
      <c r="M8" s="45"/>
      <c r="N8" s="46"/>
      <c r="O8" s="47"/>
    </row>
    <row r="9" spans="1:17" ht="36" hidden="1" outlineLevel="1">
      <c r="A9" s="38"/>
      <c r="B9" s="40" t="s">
        <v>26</v>
      </c>
      <c r="C9" s="40" t="s">
        <v>29</v>
      </c>
      <c r="D9" s="40" t="s">
        <v>30</v>
      </c>
      <c r="E9" s="40" t="s">
        <v>31</v>
      </c>
      <c r="F9" s="41"/>
      <c r="G9" s="41"/>
      <c r="H9" s="40"/>
      <c r="I9" s="40"/>
      <c r="J9" s="42">
        <v>2</v>
      </c>
      <c r="K9" s="43"/>
      <c r="L9" s="44"/>
      <c r="M9" s="45"/>
      <c r="N9" s="46"/>
      <c r="O9" s="47"/>
    </row>
    <row r="10" spans="1:17" ht="36" hidden="1" outlineLevel="1">
      <c r="A10" s="38"/>
      <c r="B10" s="40" t="s">
        <v>26</v>
      </c>
      <c r="C10" s="40" t="s">
        <v>29</v>
      </c>
      <c r="D10" s="49" t="s">
        <v>32</v>
      </c>
      <c r="E10" s="49" t="s">
        <v>33</v>
      </c>
      <c r="F10" s="41"/>
      <c r="G10" s="41"/>
      <c r="H10" s="49"/>
      <c r="I10" s="49"/>
      <c r="J10" s="50">
        <v>1</v>
      </c>
      <c r="K10" s="43"/>
      <c r="L10" s="44"/>
      <c r="M10" s="45"/>
      <c r="N10" s="46"/>
      <c r="O10" s="47"/>
    </row>
    <row r="11" spans="1:17" ht="24" hidden="1" outlineLevel="1">
      <c r="A11" s="38"/>
      <c r="B11" s="40" t="s">
        <v>26</v>
      </c>
      <c r="C11" s="40" t="s">
        <v>34</v>
      </c>
      <c r="D11" s="40" t="s">
        <v>35</v>
      </c>
      <c r="E11" s="40" t="s">
        <v>36</v>
      </c>
      <c r="F11" s="41"/>
      <c r="G11" s="41"/>
      <c r="H11" s="40"/>
      <c r="I11" s="40"/>
      <c r="J11" s="42">
        <v>1</v>
      </c>
      <c r="K11" s="43"/>
      <c r="L11" s="44"/>
      <c r="M11" s="45"/>
      <c r="N11" s="46"/>
      <c r="O11" s="47"/>
    </row>
    <row r="12" spans="1:17" ht="36" hidden="1" outlineLevel="1">
      <c r="A12" s="51"/>
      <c r="B12" s="49" t="s">
        <v>26</v>
      </c>
      <c r="C12" s="49" t="s">
        <v>34</v>
      </c>
      <c r="D12" s="49" t="s">
        <v>37</v>
      </c>
      <c r="E12" s="49" t="s">
        <v>38</v>
      </c>
      <c r="F12" s="52"/>
      <c r="G12" s="52"/>
      <c r="H12" s="49"/>
      <c r="I12" s="49"/>
      <c r="J12" s="50">
        <v>2</v>
      </c>
      <c r="K12" s="53"/>
      <c r="L12" s="54"/>
      <c r="M12" s="55"/>
      <c r="N12" s="56"/>
      <c r="O12" s="57"/>
    </row>
    <row r="13" spans="1:17" ht="38.25" customHeight="1">
      <c r="A13" s="58" t="s">
        <v>39</v>
      </c>
      <c r="B13" s="59"/>
      <c r="C13" s="59"/>
      <c r="D13" s="755" t="s">
        <v>40</v>
      </c>
      <c r="E13" s="60"/>
      <c r="F13" s="61" t="s">
        <v>41</v>
      </c>
      <c r="G13" s="62"/>
      <c r="H13" s="59" t="s">
        <v>42</v>
      </c>
      <c r="I13" s="59" t="s">
        <v>43</v>
      </c>
      <c r="J13" s="63">
        <v>5</v>
      </c>
      <c r="K13" s="64"/>
      <c r="L13" s="65">
        <v>21</v>
      </c>
      <c r="M13" s="66">
        <f>K13*1.21</f>
        <v>0</v>
      </c>
      <c r="N13" s="66">
        <f>J13*K13</f>
        <v>0</v>
      </c>
      <c r="O13" s="66">
        <f>M13*J13</f>
        <v>0</v>
      </c>
    </row>
    <row r="14" spans="1:17" ht="35.25" customHeight="1">
      <c r="A14" s="67" t="s">
        <v>44</v>
      </c>
      <c r="B14" s="68"/>
      <c r="C14" s="68"/>
      <c r="D14" s="756"/>
      <c r="E14" s="69"/>
      <c r="F14" s="70" t="s">
        <v>45</v>
      </c>
      <c r="G14" s="71"/>
      <c r="H14" s="72" t="s">
        <v>42</v>
      </c>
      <c r="I14" s="68" t="s">
        <v>43</v>
      </c>
      <c r="J14" s="73">
        <v>5</v>
      </c>
      <c r="K14" s="74"/>
      <c r="L14" s="75">
        <v>21</v>
      </c>
      <c r="M14" s="76">
        <f>K14*1.21</f>
        <v>0</v>
      </c>
      <c r="N14" s="76">
        <f>J14*K14</f>
        <v>0</v>
      </c>
      <c r="O14" s="76">
        <f>M14*J14</f>
        <v>0</v>
      </c>
    </row>
    <row r="15" spans="1:17" ht="26.25" customHeight="1">
      <c r="A15" s="67" t="s">
        <v>46</v>
      </c>
      <c r="B15" s="72"/>
      <c r="C15" s="72"/>
      <c r="D15" s="756"/>
      <c r="E15" s="77"/>
      <c r="F15" s="78" t="s">
        <v>47</v>
      </c>
      <c r="G15" s="79"/>
      <c r="H15" s="72" t="s">
        <v>48</v>
      </c>
      <c r="I15" s="72" t="s">
        <v>43</v>
      </c>
      <c r="J15" s="80">
        <v>5</v>
      </c>
      <c r="K15" s="81"/>
      <c r="L15" s="82">
        <v>21</v>
      </c>
      <c r="M15" s="76">
        <f t="shared" ref="M15:M24" si="0">K15*1.21</f>
        <v>0</v>
      </c>
      <c r="N15" s="76">
        <f t="shared" ref="N15:N24" si="1">J15*K15</f>
        <v>0</v>
      </c>
      <c r="O15" s="76">
        <f t="shared" ref="O15:O24" si="2">M15*J15</f>
        <v>0</v>
      </c>
    </row>
    <row r="16" spans="1:17" ht="37.5" customHeight="1">
      <c r="A16" s="67" t="s">
        <v>49</v>
      </c>
      <c r="B16" s="72"/>
      <c r="C16" s="72"/>
      <c r="D16" s="756"/>
      <c r="E16" s="77"/>
      <c r="F16" s="78" t="s">
        <v>50</v>
      </c>
      <c r="G16" s="79"/>
      <c r="H16" s="72" t="s">
        <v>48</v>
      </c>
      <c r="I16" s="72" t="s">
        <v>43</v>
      </c>
      <c r="J16" s="80">
        <v>5</v>
      </c>
      <c r="K16" s="81"/>
      <c r="L16" s="82">
        <v>21</v>
      </c>
      <c r="M16" s="76">
        <f t="shared" si="0"/>
        <v>0</v>
      </c>
      <c r="N16" s="76">
        <f t="shared" si="1"/>
        <v>0</v>
      </c>
      <c r="O16" s="76">
        <f t="shared" si="2"/>
        <v>0</v>
      </c>
    </row>
    <row r="17" spans="1:15" ht="25.5" customHeight="1">
      <c r="A17" s="67" t="s">
        <v>51</v>
      </c>
      <c r="B17" s="72"/>
      <c r="C17" s="72"/>
      <c r="D17" s="756"/>
      <c r="E17" s="83"/>
      <c r="F17" s="70" t="s">
        <v>52</v>
      </c>
      <c r="G17" s="71"/>
      <c r="H17" s="72" t="s">
        <v>53</v>
      </c>
      <c r="I17" s="72" t="s">
        <v>43</v>
      </c>
      <c r="J17" s="80">
        <v>3</v>
      </c>
      <c r="K17" s="84"/>
      <c r="L17" s="82">
        <v>21</v>
      </c>
      <c r="M17" s="76">
        <f t="shared" si="0"/>
        <v>0</v>
      </c>
      <c r="N17" s="76">
        <f t="shared" si="1"/>
        <v>0</v>
      </c>
      <c r="O17" s="76">
        <f t="shared" si="2"/>
        <v>0</v>
      </c>
    </row>
    <row r="18" spans="1:15" ht="36">
      <c r="A18" s="67" t="s">
        <v>54</v>
      </c>
      <c r="B18" s="72"/>
      <c r="C18" s="72"/>
      <c r="D18" s="756"/>
      <c r="E18" s="83"/>
      <c r="F18" s="70" t="s">
        <v>55</v>
      </c>
      <c r="G18" s="71"/>
      <c r="H18" s="72" t="s">
        <v>53</v>
      </c>
      <c r="I18" s="72" t="s">
        <v>43</v>
      </c>
      <c r="J18" s="80">
        <v>100</v>
      </c>
      <c r="K18" s="84"/>
      <c r="L18" s="82">
        <v>21</v>
      </c>
      <c r="M18" s="76">
        <f t="shared" si="0"/>
        <v>0</v>
      </c>
      <c r="N18" s="76">
        <f t="shared" si="1"/>
        <v>0</v>
      </c>
      <c r="O18" s="76">
        <f t="shared" si="2"/>
        <v>0</v>
      </c>
    </row>
    <row r="19" spans="1:15" ht="28.5" customHeight="1">
      <c r="A19" s="67" t="s">
        <v>56</v>
      </c>
      <c r="B19" s="72"/>
      <c r="C19" s="72"/>
      <c r="D19" s="756"/>
      <c r="E19" s="83"/>
      <c r="F19" s="70" t="s">
        <v>57</v>
      </c>
      <c r="G19" s="71"/>
      <c r="H19" s="72" t="s">
        <v>48</v>
      </c>
      <c r="I19" s="72" t="s">
        <v>43</v>
      </c>
      <c r="J19" s="80">
        <v>2</v>
      </c>
      <c r="K19" s="84"/>
      <c r="L19" s="82">
        <v>21</v>
      </c>
      <c r="M19" s="76">
        <f t="shared" si="0"/>
        <v>0</v>
      </c>
      <c r="N19" s="76">
        <f t="shared" si="1"/>
        <v>0</v>
      </c>
      <c r="O19" s="76">
        <f t="shared" si="2"/>
        <v>0</v>
      </c>
    </row>
    <row r="20" spans="1:15" ht="24">
      <c r="A20" s="67" t="s">
        <v>58</v>
      </c>
      <c r="B20" s="85"/>
      <c r="C20" s="85"/>
      <c r="D20" s="756"/>
      <c r="E20" s="77"/>
      <c r="F20" s="78" t="s">
        <v>59</v>
      </c>
      <c r="G20" s="79"/>
      <c r="H20" s="72" t="s">
        <v>48</v>
      </c>
      <c r="I20" s="72" t="s">
        <v>43</v>
      </c>
      <c r="J20" s="80">
        <v>1</v>
      </c>
      <c r="K20" s="84"/>
      <c r="L20" s="82">
        <v>21</v>
      </c>
      <c r="M20" s="76">
        <f t="shared" si="0"/>
        <v>0</v>
      </c>
      <c r="N20" s="76">
        <f t="shared" si="1"/>
        <v>0</v>
      </c>
      <c r="O20" s="76">
        <f t="shared" si="2"/>
        <v>0</v>
      </c>
    </row>
    <row r="21" spans="1:15" ht="24">
      <c r="A21" s="67" t="s">
        <v>60</v>
      </c>
      <c r="B21" s="85"/>
      <c r="C21" s="85"/>
      <c r="D21" s="756"/>
      <c r="E21" s="77"/>
      <c r="F21" s="78" t="s">
        <v>61</v>
      </c>
      <c r="G21" s="79"/>
      <c r="H21" s="72" t="s">
        <v>48</v>
      </c>
      <c r="I21" s="72" t="s">
        <v>43</v>
      </c>
      <c r="J21" s="80">
        <v>1</v>
      </c>
      <c r="K21" s="84"/>
      <c r="L21" s="82">
        <v>21</v>
      </c>
      <c r="M21" s="76">
        <f t="shared" si="0"/>
        <v>0</v>
      </c>
      <c r="N21" s="76">
        <f t="shared" si="1"/>
        <v>0</v>
      </c>
      <c r="O21" s="76">
        <f t="shared" si="2"/>
        <v>0</v>
      </c>
    </row>
    <row r="22" spans="1:15" ht="27" customHeight="1">
      <c r="A22" s="67" t="s">
        <v>62</v>
      </c>
      <c r="B22" s="85"/>
      <c r="C22" s="85"/>
      <c r="D22" s="756"/>
      <c r="E22" s="77"/>
      <c r="F22" s="78" t="s">
        <v>63</v>
      </c>
      <c r="G22" s="79"/>
      <c r="H22" s="72" t="s">
        <v>42</v>
      </c>
      <c r="I22" s="72" t="s">
        <v>43</v>
      </c>
      <c r="J22" s="86">
        <v>3</v>
      </c>
      <c r="K22" s="84"/>
      <c r="L22" s="82">
        <v>21</v>
      </c>
      <c r="M22" s="76">
        <f t="shared" si="0"/>
        <v>0</v>
      </c>
      <c r="N22" s="76">
        <f t="shared" si="1"/>
        <v>0</v>
      </c>
      <c r="O22" s="76">
        <f t="shared" si="2"/>
        <v>0</v>
      </c>
    </row>
    <row r="23" spans="1:15" ht="24">
      <c r="A23" s="67" t="s">
        <v>64</v>
      </c>
      <c r="B23" s="85"/>
      <c r="C23" s="85"/>
      <c r="D23" s="756"/>
      <c r="E23" s="77"/>
      <c r="F23" s="78" t="s">
        <v>65</v>
      </c>
      <c r="G23" s="79"/>
      <c r="H23" s="72" t="s">
        <v>48</v>
      </c>
      <c r="I23" s="72" t="s">
        <v>43</v>
      </c>
      <c r="J23" s="86">
        <v>1</v>
      </c>
      <c r="K23" s="84"/>
      <c r="L23" s="82">
        <v>21</v>
      </c>
      <c r="M23" s="76">
        <f t="shared" si="0"/>
        <v>0</v>
      </c>
      <c r="N23" s="76">
        <f t="shared" si="1"/>
        <v>0</v>
      </c>
      <c r="O23" s="76">
        <f t="shared" si="2"/>
        <v>0</v>
      </c>
    </row>
    <row r="24" spans="1:15" ht="24">
      <c r="A24" s="87" t="s">
        <v>66</v>
      </c>
      <c r="B24" s="88"/>
      <c r="C24" s="88"/>
      <c r="D24" s="757"/>
      <c r="E24" s="89"/>
      <c r="F24" s="90" t="s">
        <v>67</v>
      </c>
      <c r="G24" s="89"/>
      <c r="H24" s="88" t="s">
        <v>68</v>
      </c>
      <c r="I24" s="88" t="s">
        <v>69</v>
      </c>
      <c r="J24" s="91">
        <v>50</v>
      </c>
      <c r="K24" s="92"/>
      <c r="L24" s="93">
        <v>21</v>
      </c>
      <c r="M24" s="94">
        <f t="shared" si="0"/>
        <v>0</v>
      </c>
      <c r="N24" s="94">
        <f t="shared" si="1"/>
        <v>0</v>
      </c>
      <c r="O24" s="94">
        <f t="shared" si="2"/>
        <v>0</v>
      </c>
    </row>
    <row r="25" spans="1:15" ht="15" customHeight="1">
      <c r="A25" s="95"/>
      <c r="B25" s="96"/>
      <c r="C25" s="96"/>
      <c r="D25" s="96"/>
      <c r="E25" s="96"/>
      <c r="F25" s="97" t="s">
        <v>70</v>
      </c>
      <c r="G25" s="96"/>
      <c r="H25" s="98"/>
      <c r="I25" s="96"/>
      <c r="J25" s="99">
        <f>SUBTOTAL(9,J13:J24)</f>
        <v>181</v>
      </c>
      <c r="K25" s="100"/>
      <c r="L25" s="101"/>
      <c r="M25" s="102"/>
      <c r="N25" s="103">
        <f>SUBTOTAL(9,N13:N24)</f>
        <v>0</v>
      </c>
      <c r="O25" s="103">
        <f>SUBTOTAL(9,O13:O24)</f>
        <v>0</v>
      </c>
    </row>
    <row r="26" spans="1:15" ht="5.25" customHeight="1">
      <c r="A26" s="104"/>
      <c r="B26" s="105"/>
      <c r="C26" s="105"/>
      <c r="D26" s="105"/>
      <c r="E26" s="105"/>
      <c r="F26" s="105"/>
      <c r="G26" s="105"/>
      <c r="H26" s="106"/>
      <c r="I26" s="105"/>
      <c r="J26" s="107"/>
      <c r="K26" s="108"/>
      <c r="L26" s="109"/>
      <c r="M26" s="110"/>
      <c r="N26" s="111"/>
      <c r="O26" s="112"/>
    </row>
    <row r="27" spans="1:15" ht="18.75" customHeight="1" collapsed="1">
      <c r="A27" s="113" t="s">
        <v>71</v>
      </c>
      <c r="B27" s="114"/>
      <c r="C27" s="114"/>
      <c r="D27" s="758" t="s">
        <v>72</v>
      </c>
      <c r="E27" s="758"/>
      <c r="F27" s="758"/>
      <c r="G27" s="758"/>
      <c r="H27" s="758"/>
      <c r="I27" s="758"/>
      <c r="J27" s="115"/>
      <c r="K27" s="116"/>
      <c r="L27" s="117"/>
      <c r="M27" s="118"/>
      <c r="N27" s="119"/>
      <c r="O27" s="119"/>
    </row>
    <row r="28" spans="1:15" ht="37.5" hidden="1" customHeight="1" outlineLevel="1">
      <c r="A28" s="72"/>
      <c r="B28" s="68" t="s">
        <v>26</v>
      </c>
      <c r="C28" s="68" t="s">
        <v>29</v>
      </c>
      <c r="D28" s="120" t="s">
        <v>73</v>
      </c>
      <c r="E28" s="72" t="s">
        <v>74</v>
      </c>
      <c r="F28" s="72"/>
      <c r="G28" s="72"/>
      <c r="H28" s="72"/>
      <c r="I28" s="72"/>
      <c r="J28" s="121">
        <v>1</v>
      </c>
      <c r="K28" s="122"/>
      <c r="L28" s="123"/>
      <c r="M28" s="124"/>
      <c r="N28" s="125"/>
      <c r="O28" s="126"/>
    </row>
    <row r="29" spans="1:15" ht="38.25" hidden="1" customHeight="1" outlineLevel="1">
      <c r="A29" s="72"/>
      <c r="B29" s="68" t="s">
        <v>26</v>
      </c>
      <c r="C29" s="68" t="s">
        <v>29</v>
      </c>
      <c r="D29" s="120" t="s">
        <v>75</v>
      </c>
      <c r="E29" s="72" t="s">
        <v>76</v>
      </c>
      <c r="F29" s="72"/>
      <c r="G29" s="72"/>
      <c r="H29" s="72"/>
      <c r="I29" s="72"/>
      <c r="J29" s="121">
        <v>1</v>
      </c>
      <c r="K29" s="122"/>
      <c r="L29" s="123"/>
      <c r="M29" s="124"/>
      <c r="N29" s="125"/>
      <c r="O29" s="126"/>
    </row>
    <row r="30" spans="1:15" ht="38.25" hidden="1" customHeight="1" outlineLevel="1">
      <c r="A30" s="68"/>
      <c r="B30" s="68" t="s">
        <v>26</v>
      </c>
      <c r="C30" s="68" t="s">
        <v>29</v>
      </c>
      <c r="D30" s="120" t="s">
        <v>77</v>
      </c>
      <c r="E30" s="72" t="s">
        <v>78</v>
      </c>
      <c r="F30" s="85"/>
      <c r="G30" s="85"/>
      <c r="H30" s="72"/>
      <c r="I30" s="72"/>
      <c r="J30" s="121">
        <v>1</v>
      </c>
      <c r="K30" s="122"/>
      <c r="L30" s="123"/>
      <c r="M30" s="124"/>
      <c r="N30" s="125"/>
      <c r="O30" s="126"/>
    </row>
    <row r="31" spans="1:15" ht="38.25" hidden="1" customHeight="1" outlineLevel="1">
      <c r="A31" s="127"/>
      <c r="B31" s="127" t="s">
        <v>26</v>
      </c>
      <c r="C31" s="127" t="s">
        <v>29</v>
      </c>
      <c r="D31" s="128" t="s">
        <v>79</v>
      </c>
      <c r="E31" s="88" t="s">
        <v>80</v>
      </c>
      <c r="F31" s="88"/>
      <c r="G31" s="88"/>
      <c r="H31" s="88"/>
      <c r="I31" s="88"/>
      <c r="J31" s="129">
        <v>1</v>
      </c>
      <c r="K31" s="130"/>
      <c r="L31" s="131"/>
      <c r="M31" s="132"/>
      <c r="N31" s="133"/>
      <c r="O31" s="134"/>
    </row>
    <row r="32" spans="1:15" ht="15" customHeight="1">
      <c r="A32" s="67" t="s">
        <v>81</v>
      </c>
      <c r="B32" s="68"/>
      <c r="C32" s="68"/>
      <c r="D32" s="759" t="s">
        <v>82</v>
      </c>
      <c r="E32" s="69"/>
      <c r="F32" s="135" t="s">
        <v>83</v>
      </c>
      <c r="G32" s="136">
        <v>132140</v>
      </c>
      <c r="H32" s="68" t="s">
        <v>84</v>
      </c>
      <c r="I32" s="68" t="s">
        <v>43</v>
      </c>
      <c r="J32" s="73">
        <v>6</v>
      </c>
      <c r="K32" s="74"/>
      <c r="L32" s="75">
        <v>21</v>
      </c>
      <c r="M32" s="76">
        <f>K32*1.21</f>
        <v>0</v>
      </c>
      <c r="N32" s="76">
        <f>J32*K32</f>
        <v>0</v>
      </c>
      <c r="O32" s="76">
        <f>M32*J32</f>
        <v>0</v>
      </c>
    </row>
    <row r="33" spans="1:15" ht="14.25" customHeight="1">
      <c r="A33" s="67" t="s">
        <v>85</v>
      </c>
      <c r="B33" s="72"/>
      <c r="C33" s="72"/>
      <c r="D33" s="760"/>
      <c r="E33" s="77"/>
      <c r="F33" s="78" t="s">
        <v>86</v>
      </c>
      <c r="G33" s="137" t="s">
        <v>87</v>
      </c>
      <c r="H33" s="72" t="s">
        <v>42</v>
      </c>
      <c r="I33" s="72" t="s">
        <v>43</v>
      </c>
      <c r="J33" s="80">
        <v>2</v>
      </c>
      <c r="K33" s="81"/>
      <c r="L33" s="82">
        <v>21</v>
      </c>
      <c r="M33" s="76">
        <f t="shared" ref="M33:M43" si="3">K33*1.21</f>
        <v>0</v>
      </c>
      <c r="N33" s="76">
        <f t="shared" ref="N33:N43" si="4">J33*K33</f>
        <v>0</v>
      </c>
      <c r="O33" s="76">
        <f t="shared" ref="O33:O43" si="5">M33*J33</f>
        <v>0</v>
      </c>
    </row>
    <row r="34" spans="1:15" ht="12.75" customHeight="1">
      <c r="A34" s="67" t="s">
        <v>88</v>
      </c>
      <c r="B34" s="72"/>
      <c r="C34" s="72"/>
      <c r="D34" s="760"/>
      <c r="E34" s="77"/>
      <c r="F34" s="78" t="s">
        <v>89</v>
      </c>
      <c r="G34" s="137" t="s">
        <v>90</v>
      </c>
      <c r="H34" s="72" t="s">
        <v>48</v>
      </c>
      <c r="I34" s="72" t="s">
        <v>43</v>
      </c>
      <c r="J34" s="80">
        <v>2</v>
      </c>
      <c r="K34" s="84"/>
      <c r="L34" s="82">
        <v>21</v>
      </c>
      <c r="M34" s="76">
        <f t="shared" si="3"/>
        <v>0</v>
      </c>
      <c r="N34" s="76">
        <f t="shared" si="4"/>
        <v>0</v>
      </c>
      <c r="O34" s="76">
        <f t="shared" si="5"/>
        <v>0</v>
      </c>
    </row>
    <row r="35" spans="1:15" ht="16.5" customHeight="1">
      <c r="A35" s="67" t="s">
        <v>91</v>
      </c>
      <c r="B35" s="72"/>
      <c r="C35" s="72"/>
      <c r="D35" s="760"/>
      <c r="E35" s="77"/>
      <c r="F35" s="78" t="s">
        <v>92</v>
      </c>
      <c r="G35" s="137" t="s">
        <v>93</v>
      </c>
      <c r="H35" s="72" t="s">
        <v>48</v>
      </c>
      <c r="I35" s="72" t="s">
        <v>43</v>
      </c>
      <c r="J35" s="80">
        <v>2</v>
      </c>
      <c r="K35" s="84"/>
      <c r="L35" s="82">
        <v>21</v>
      </c>
      <c r="M35" s="76">
        <f t="shared" si="3"/>
        <v>0</v>
      </c>
      <c r="N35" s="76">
        <f t="shared" si="4"/>
        <v>0</v>
      </c>
      <c r="O35" s="76">
        <f t="shared" si="5"/>
        <v>0</v>
      </c>
    </row>
    <row r="36" spans="1:15" ht="17.25" customHeight="1">
      <c r="A36" s="67" t="s">
        <v>94</v>
      </c>
      <c r="B36" s="72"/>
      <c r="C36" s="72"/>
      <c r="D36" s="760"/>
      <c r="E36" s="83"/>
      <c r="F36" s="70" t="s">
        <v>95</v>
      </c>
      <c r="G36" s="138" t="s">
        <v>96</v>
      </c>
      <c r="H36" s="72" t="s">
        <v>84</v>
      </c>
      <c r="I36" s="72" t="s">
        <v>43</v>
      </c>
      <c r="J36" s="80">
        <v>50</v>
      </c>
      <c r="K36" s="84"/>
      <c r="L36" s="82">
        <v>21</v>
      </c>
      <c r="M36" s="76">
        <f t="shared" si="3"/>
        <v>0</v>
      </c>
      <c r="N36" s="76">
        <f t="shared" si="4"/>
        <v>0</v>
      </c>
      <c r="O36" s="76">
        <f t="shared" si="5"/>
        <v>0</v>
      </c>
    </row>
    <row r="37" spans="1:15" ht="24" customHeight="1">
      <c r="A37" s="67" t="s">
        <v>97</v>
      </c>
      <c r="B37" s="72"/>
      <c r="C37" s="72"/>
      <c r="D37" s="760"/>
      <c r="E37" s="83"/>
      <c r="F37" s="78" t="s">
        <v>98</v>
      </c>
      <c r="G37" s="137" t="s">
        <v>99</v>
      </c>
      <c r="H37" s="72" t="s">
        <v>48</v>
      </c>
      <c r="I37" s="72" t="s">
        <v>43</v>
      </c>
      <c r="J37" s="80">
        <v>2</v>
      </c>
      <c r="K37" s="84"/>
      <c r="L37" s="82">
        <v>21</v>
      </c>
      <c r="M37" s="76">
        <f t="shared" si="3"/>
        <v>0</v>
      </c>
      <c r="N37" s="76">
        <f t="shared" si="4"/>
        <v>0</v>
      </c>
      <c r="O37" s="76">
        <f t="shared" si="5"/>
        <v>0</v>
      </c>
    </row>
    <row r="38" spans="1:15" ht="15" customHeight="1">
      <c r="A38" s="67" t="s">
        <v>100</v>
      </c>
      <c r="B38" s="72"/>
      <c r="C38" s="72"/>
      <c r="D38" s="760"/>
      <c r="E38" s="83"/>
      <c r="F38" s="70" t="s">
        <v>101</v>
      </c>
      <c r="G38" s="138" t="s">
        <v>102</v>
      </c>
      <c r="H38" s="72" t="s">
        <v>42</v>
      </c>
      <c r="I38" s="72" t="s">
        <v>43</v>
      </c>
      <c r="J38" s="80">
        <v>5</v>
      </c>
      <c r="K38" s="84"/>
      <c r="L38" s="82">
        <v>21</v>
      </c>
      <c r="M38" s="76">
        <f t="shared" si="3"/>
        <v>0</v>
      </c>
      <c r="N38" s="76">
        <f t="shared" si="4"/>
        <v>0</v>
      </c>
      <c r="O38" s="76">
        <f t="shared" si="5"/>
        <v>0</v>
      </c>
    </row>
    <row r="39" spans="1:15" ht="16.5" customHeight="1">
      <c r="A39" s="67" t="s">
        <v>103</v>
      </c>
      <c r="B39" s="72"/>
      <c r="C39" s="72"/>
      <c r="D39" s="760"/>
      <c r="E39" s="83"/>
      <c r="F39" s="70" t="s">
        <v>104</v>
      </c>
      <c r="G39" s="138" t="s">
        <v>105</v>
      </c>
      <c r="H39" s="72" t="s">
        <v>53</v>
      </c>
      <c r="I39" s="72" t="s">
        <v>43</v>
      </c>
      <c r="J39" s="80">
        <v>30</v>
      </c>
      <c r="K39" s="84"/>
      <c r="L39" s="82">
        <v>21</v>
      </c>
      <c r="M39" s="76">
        <f t="shared" si="3"/>
        <v>0</v>
      </c>
      <c r="N39" s="76">
        <f t="shared" si="4"/>
        <v>0</v>
      </c>
      <c r="O39" s="76">
        <f t="shared" si="5"/>
        <v>0</v>
      </c>
    </row>
    <row r="40" spans="1:15" ht="24" customHeight="1">
      <c r="A40" s="67" t="s">
        <v>106</v>
      </c>
      <c r="B40" s="72"/>
      <c r="C40" s="72"/>
      <c r="D40" s="760"/>
      <c r="E40" s="83"/>
      <c r="F40" s="70" t="s">
        <v>107</v>
      </c>
      <c r="G40" s="138" t="s">
        <v>108</v>
      </c>
      <c r="H40" s="72" t="s">
        <v>42</v>
      </c>
      <c r="I40" s="72" t="s">
        <v>43</v>
      </c>
      <c r="J40" s="80">
        <v>3</v>
      </c>
      <c r="K40" s="84"/>
      <c r="L40" s="82">
        <v>21</v>
      </c>
      <c r="M40" s="76">
        <f t="shared" si="3"/>
        <v>0</v>
      </c>
      <c r="N40" s="76">
        <f t="shared" si="4"/>
        <v>0</v>
      </c>
      <c r="O40" s="76">
        <f t="shared" si="5"/>
        <v>0</v>
      </c>
    </row>
    <row r="41" spans="1:15" ht="15" customHeight="1">
      <c r="A41" s="67" t="s">
        <v>109</v>
      </c>
      <c r="B41" s="72"/>
      <c r="C41" s="72"/>
      <c r="D41" s="760"/>
      <c r="E41" s="83"/>
      <c r="F41" s="70" t="s">
        <v>110</v>
      </c>
      <c r="G41" s="138" t="s">
        <v>111</v>
      </c>
      <c r="H41" s="72" t="s">
        <v>42</v>
      </c>
      <c r="I41" s="72" t="s">
        <v>43</v>
      </c>
      <c r="J41" s="80">
        <v>9</v>
      </c>
      <c r="K41" s="84"/>
      <c r="L41" s="82">
        <v>21</v>
      </c>
      <c r="M41" s="76">
        <f t="shared" si="3"/>
        <v>0</v>
      </c>
      <c r="N41" s="76">
        <f t="shared" si="4"/>
        <v>0</v>
      </c>
      <c r="O41" s="76">
        <f t="shared" si="5"/>
        <v>0</v>
      </c>
    </row>
    <row r="42" spans="1:15" ht="37.5" customHeight="1">
      <c r="A42" s="67" t="s">
        <v>112</v>
      </c>
      <c r="B42" s="72"/>
      <c r="C42" s="72"/>
      <c r="D42" s="760"/>
      <c r="E42" s="83"/>
      <c r="F42" s="70" t="s">
        <v>113</v>
      </c>
      <c r="G42" s="138"/>
      <c r="H42" s="72" t="s">
        <v>114</v>
      </c>
      <c r="I42" s="72" t="s">
        <v>43</v>
      </c>
      <c r="J42" s="80">
        <v>10</v>
      </c>
      <c r="K42" s="84"/>
      <c r="L42" s="82">
        <v>21</v>
      </c>
      <c r="M42" s="76">
        <f t="shared" si="3"/>
        <v>0</v>
      </c>
      <c r="N42" s="76">
        <f t="shared" si="4"/>
        <v>0</v>
      </c>
      <c r="O42" s="76">
        <f t="shared" si="5"/>
        <v>0</v>
      </c>
    </row>
    <row r="43" spans="1:15" ht="15.75" customHeight="1">
      <c r="A43" s="87" t="s">
        <v>115</v>
      </c>
      <c r="B43" s="88"/>
      <c r="C43" s="88"/>
      <c r="D43" s="761"/>
      <c r="E43" s="89"/>
      <c r="F43" s="90" t="s">
        <v>116</v>
      </c>
      <c r="G43" s="139"/>
      <c r="H43" s="88" t="s">
        <v>68</v>
      </c>
      <c r="I43" s="88" t="s">
        <v>69</v>
      </c>
      <c r="J43" s="91">
        <v>60</v>
      </c>
      <c r="K43" s="92"/>
      <c r="L43" s="93">
        <v>21</v>
      </c>
      <c r="M43" s="94">
        <f t="shared" si="3"/>
        <v>0</v>
      </c>
      <c r="N43" s="94">
        <f t="shared" si="4"/>
        <v>0</v>
      </c>
      <c r="O43" s="94">
        <f t="shared" si="5"/>
        <v>0</v>
      </c>
    </row>
    <row r="44" spans="1:15" ht="15" customHeight="1">
      <c r="A44" s="140"/>
      <c r="B44" s="141"/>
      <c r="C44" s="141"/>
      <c r="D44" s="141"/>
      <c r="E44" s="141"/>
      <c r="F44" s="97" t="s">
        <v>70</v>
      </c>
      <c r="G44" s="141"/>
      <c r="H44" s="142"/>
      <c r="I44" s="141"/>
      <c r="J44" s="143">
        <f>SUBTOTAL(9,J32:J43)</f>
        <v>181</v>
      </c>
      <c r="K44" s="144"/>
      <c r="L44" s="145"/>
      <c r="M44" s="146"/>
      <c r="N44" s="147">
        <f>SUBTOTAL(9,N32:N43)</f>
        <v>0</v>
      </c>
      <c r="O44" s="148">
        <f>SUBTOTAL(9,O32:O43)</f>
        <v>0</v>
      </c>
    </row>
    <row r="45" spans="1:15" s="149" customFormat="1" ht="6.75" customHeight="1">
      <c r="A45" s="104"/>
      <c r="B45" s="105"/>
      <c r="C45" s="105"/>
      <c r="D45" s="105"/>
      <c r="E45" s="105"/>
      <c r="F45" s="105"/>
      <c r="G45" s="105"/>
      <c r="H45" s="106"/>
      <c r="I45" s="105"/>
      <c r="J45" s="107"/>
      <c r="K45" s="108"/>
      <c r="L45" s="109"/>
      <c r="M45" s="110"/>
      <c r="N45" s="111"/>
      <c r="O45" s="112"/>
    </row>
    <row r="46" spans="1:15" ht="18.75" customHeight="1" collapsed="1">
      <c r="A46" s="29" t="s">
        <v>117</v>
      </c>
      <c r="B46" s="30"/>
      <c r="C46" s="31"/>
      <c r="D46" s="752" t="s">
        <v>118</v>
      </c>
      <c r="E46" s="753"/>
      <c r="F46" s="753"/>
      <c r="G46" s="753"/>
      <c r="H46" s="753"/>
      <c r="I46" s="754"/>
      <c r="J46" s="150"/>
      <c r="K46" s="151"/>
      <c r="L46" s="34"/>
      <c r="M46" s="35"/>
      <c r="N46" s="36"/>
      <c r="O46" s="37"/>
    </row>
    <row r="47" spans="1:15" ht="36" hidden="1" outlineLevel="1">
      <c r="A47" s="152"/>
      <c r="B47" s="153" t="s">
        <v>26</v>
      </c>
      <c r="C47" s="154" t="s">
        <v>119</v>
      </c>
      <c r="D47" s="155" t="s">
        <v>120</v>
      </c>
      <c r="E47" s="154" t="s">
        <v>121</v>
      </c>
      <c r="F47" s="154"/>
      <c r="G47" s="154"/>
      <c r="H47" s="154"/>
      <c r="I47" s="154"/>
      <c r="J47" s="156">
        <v>1</v>
      </c>
      <c r="K47" s="157"/>
      <c r="L47" s="158"/>
      <c r="M47" s="159"/>
      <c r="N47" s="160"/>
      <c r="O47" s="161"/>
    </row>
    <row r="48" spans="1:15" ht="36" hidden="1" outlineLevel="1">
      <c r="A48" s="162"/>
      <c r="B48" s="163" t="s">
        <v>122</v>
      </c>
      <c r="C48" s="163" t="s">
        <v>123</v>
      </c>
      <c r="D48" s="164" t="s">
        <v>124</v>
      </c>
      <c r="E48" s="163" t="s">
        <v>125</v>
      </c>
      <c r="F48" s="163"/>
      <c r="G48" s="163"/>
      <c r="H48" s="163"/>
      <c r="I48" s="163"/>
      <c r="J48" s="165">
        <v>1</v>
      </c>
      <c r="K48" s="166"/>
      <c r="L48" s="167"/>
      <c r="M48" s="168"/>
      <c r="N48" s="169"/>
      <c r="O48" s="170"/>
    </row>
    <row r="49" spans="1:15" ht="15.75" customHeight="1">
      <c r="A49" s="58" t="s">
        <v>126</v>
      </c>
      <c r="B49" s="59"/>
      <c r="C49" s="59"/>
      <c r="D49" s="759" t="s">
        <v>127</v>
      </c>
      <c r="E49" s="60"/>
      <c r="F49" s="171" t="s">
        <v>128</v>
      </c>
      <c r="G49" s="172" t="s">
        <v>129</v>
      </c>
      <c r="H49" s="59" t="s">
        <v>84</v>
      </c>
      <c r="I49" s="59" t="s">
        <v>43</v>
      </c>
      <c r="J49" s="63">
        <v>4</v>
      </c>
      <c r="K49" s="64"/>
      <c r="L49" s="65">
        <v>21</v>
      </c>
      <c r="M49" s="66">
        <f>K49*1.21</f>
        <v>0</v>
      </c>
      <c r="N49" s="66">
        <f>J49*K49</f>
        <v>0</v>
      </c>
      <c r="O49" s="66">
        <f>M49*J49</f>
        <v>0</v>
      </c>
    </row>
    <row r="50" spans="1:15" ht="15.75" customHeight="1">
      <c r="A50" s="67" t="s">
        <v>130</v>
      </c>
      <c r="B50" s="72"/>
      <c r="C50" s="72"/>
      <c r="D50" s="760"/>
      <c r="E50" s="77"/>
      <c r="F50" s="78" t="s">
        <v>131</v>
      </c>
      <c r="G50" s="137" t="s">
        <v>132</v>
      </c>
      <c r="H50" s="72" t="s">
        <v>42</v>
      </c>
      <c r="I50" s="72" t="s">
        <v>43</v>
      </c>
      <c r="J50" s="80">
        <v>2</v>
      </c>
      <c r="K50" s="81"/>
      <c r="L50" s="82">
        <v>21</v>
      </c>
      <c r="M50" s="76">
        <f t="shared" ref="M50:M57" si="6">K50*1.21</f>
        <v>0</v>
      </c>
      <c r="N50" s="76">
        <f t="shared" ref="N50:N57" si="7">J50*K50</f>
        <v>0</v>
      </c>
      <c r="O50" s="76">
        <f t="shared" ref="O50:O57" si="8">M50*J50</f>
        <v>0</v>
      </c>
    </row>
    <row r="51" spans="1:15" ht="15.75" customHeight="1">
      <c r="A51" s="67" t="s">
        <v>133</v>
      </c>
      <c r="B51" s="72"/>
      <c r="C51" s="72"/>
      <c r="D51" s="760"/>
      <c r="E51" s="77"/>
      <c r="F51" s="78" t="s">
        <v>134</v>
      </c>
      <c r="G51" s="137" t="s">
        <v>135</v>
      </c>
      <c r="H51" s="72" t="s">
        <v>42</v>
      </c>
      <c r="I51" s="72" t="s">
        <v>43</v>
      </c>
      <c r="J51" s="80">
        <v>2</v>
      </c>
      <c r="K51" s="84"/>
      <c r="L51" s="82">
        <v>21</v>
      </c>
      <c r="M51" s="76">
        <f t="shared" si="6"/>
        <v>0</v>
      </c>
      <c r="N51" s="76">
        <f t="shared" si="7"/>
        <v>0</v>
      </c>
      <c r="O51" s="76">
        <f t="shared" si="8"/>
        <v>0</v>
      </c>
    </row>
    <row r="52" spans="1:15" ht="16.5" customHeight="1">
      <c r="A52" s="67" t="s">
        <v>136</v>
      </c>
      <c r="B52" s="72"/>
      <c r="C52" s="72"/>
      <c r="D52" s="760"/>
      <c r="E52" s="77"/>
      <c r="F52" s="78" t="s">
        <v>137</v>
      </c>
      <c r="G52" s="137" t="s">
        <v>138</v>
      </c>
      <c r="H52" s="72" t="s">
        <v>42</v>
      </c>
      <c r="I52" s="72" t="s">
        <v>43</v>
      </c>
      <c r="J52" s="80">
        <v>6</v>
      </c>
      <c r="K52" s="84"/>
      <c r="L52" s="82">
        <v>21</v>
      </c>
      <c r="M52" s="76">
        <f t="shared" si="6"/>
        <v>0</v>
      </c>
      <c r="N52" s="76">
        <f t="shared" si="7"/>
        <v>0</v>
      </c>
      <c r="O52" s="76">
        <f t="shared" si="8"/>
        <v>0</v>
      </c>
    </row>
    <row r="53" spans="1:15" ht="22.5" customHeight="1">
      <c r="A53" s="67" t="s">
        <v>139</v>
      </c>
      <c r="B53" s="72"/>
      <c r="C53" s="72"/>
      <c r="D53" s="760"/>
      <c r="E53" s="77"/>
      <c r="F53" s="78" t="s">
        <v>140</v>
      </c>
      <c r="G53" s="137" t="s">
        <v>141</v>
      </c>
      <c r="H53" s="72" t="s">
        <v>48</v>
      </c>
      <c r="I53" s="72" t="s">
        <v>43</v>
      </c>
      <c r="J53" s="80">
        <v>6</v>
      </c>
      <c r="K53" s="84"/>
      <c r="L53" s="82">
        <v>21</v>
      </c>
      <c r="M53" s="76">
        <f t="shared" si="6"/>
        <v>0</v>
      </c>
      <c r="N53" s="76">
        <f t="shared" si="7"/>
        <v>0</v>
      </c>
      <c r="O53" s="76">
        <f t="shared" si="8"/>
        <v>0</v>
      </c>
    </row>
    <row r="54" spans="1:15" ht="15.75" customHeight="1">
      <c r="A54" s="67" t="s">
        <v>142</v>
      </c>
      <c r="B54" s="72"/>
      <c r="C54" s="72"/>
      <c r="D54" s="760"/>
      <c r="E54" s="83"/>
      <c r="F54" s="78" t="s">
        <v>143</v>
      </c>
      <c r="G54" s="137"/>
      <c r="H54" s="72" t="s">
        <v>48</v>
      </c>
      <c r="I54" s="72" t="s">
        <v>43</v>
      </c>
      <c r="J54" s="80">
        <v>2</v>
      </c>
      <c r="K54" s="84"/>
      <c r="L54" s="82">
        <v>21</v>
      </c>
      <c r="M54" s="76">
        <f t="shared" si="6"/>
        <v>0</v>
      </c>
      <c r="N54" s="76">
        <f t="shared" si="7"/>
        <v>0</v>
      </c>
      <c r="O54" s="76">
        <f t="shared" si="8"/>
        <v>0</v>
      </c>
    </row>
    <row r="55" spans="1:15" ht="25.5" customHeight="1">
      <c r="A55" s="67" t="s">
        <v>144</v>
      </c>
      <c r="B55" s="72"/>
      <c r="C55" s="72"/>
      <c r="D55" s="760"/>
      <c r="E55" s="83"/>
      <c r="F55" s="70" t="s">
        <v>145</v>
      </c>
      <c r="G55" s="138" t="s">
        <v>146</v>
      </c>
      <c r="H55" s="72" t="s">
        <v>42</v>
      </c>
      <c r="I55" s="72" t="s">
        <v>43</v>
      </c>
      <c r="J55" s="80">
        <v>2</v>
      </c>
      <c r="K55" s="84"/>
      <c r="L55" s="82">
        <v>21</v>
      </c>
      <c r="M55" s="76">
        <f t="shared" si="6"/>
        <v>0</v>
      </c>
      <c r="N55" s="76">
        <f t="shared" si="7"/>
        <v>0</v>
      </c>
      <c r="O55" s="76">
        <f t="shared" si="8"/>
        <v>0</v>
      </c>
    </row>
    <row r="56" spans="1:15" ht="15.75" customHeight="1">
      <c r="A56" s="67" t="s">
        <v>147</v>
      </c>
      <c r="B56" s="72"/>
      <c r="C56" s="72"/>
      <c r="D56" s="760"/>
      <c r="E56" s="83"/>
      <c r="F56" s="70" t="s">
        <v>104</v>
      </c>
      <c r="G56" s="71"/>
      <c r="H56" s="72" t="s">
        <v>53</v>
      </c>
      <c r="I56" s="72" t="s">
        <v>43</v>
      </c>
      <c r="J56" s="80">
        <v>5</v>
      </c>
      <c r="K56" s="84"/>
      <c r="L56" s="82">
        <v>21</v>
      </c>
      <c r="M56" s="76">
        <f t="shared" si="6"/>
        <v>0</v>
      </c>
      <c r="N56" s="76">
        <f t="shared" si="7"/>
        <v>0</v>
      </c>
      <c r="O56" s="76">
        <f t="shared" si="8"/>
        <v>0</v>
      </c>
    </row>
    <row r="57" spans="1:15" ht="15.75" customHeight="1">
      <c r="A57" s="87" t="s">
        <v>148</v>
      </c>
      <c r="B57" s="88"/>
      <c r="C57" s="88"/>
      <c r="D57" s="761"/>
      <c r="E57" s="89"/>
      <c r="F57" s="90" t="s">
        <v>116</v>
      </c>
      <c r="G57" s="89"/>
      <c r="H57" s="88" t="s">
        <v>68</v>
      </c>
      <c r="I57" s="88" t="s">
        <v>69</v>
      </c>
      <c r="J57" s="91">
        <v>30</v>
      </c>
      <c r="K57" s="92"/>
      <c r="L57" s="93">
        <v>21</v>
      </c>
      <c r="M57" s="94">
        <f t="shared" si="6"/>
        <v>0</v>
      </c>
      <c r="N57" s="94">
        <f t="shared" si="7"/>
        <v>0</v>
      </c>
      <c r="O57" s="94">
        <f t="shared" si="8"/>
        <v>0</v>
      </c>
    </row>
    <row r="58" spans="1:15" ht="15" customHeight="1">
      <c r="A58" s="140"/>
      <c r="B58" s="141"/>
      <c r="C58" s="141"/>
      <c r="D58" s="141"/>
      <c r="E58" s="141"/>
      <c r="F58" s="97" t="s">
        <v>70</v>
      </c>
      <c r="G58" s="141"/>
      <c r="H58" s="142"/>
      <c r="I58" s="141"/>
      <c r="J58" s="143">
        <f>SUBTOTAL(9,J49:J57)</f>
        <v>59</v>
      </c>
      <c r="K58" s="144"/>
      <c r="L58" s="145"/>
      <c r="M58" s="146"/>
      <c r="N58" s="147">
        <f>SUBTOTAL(9,N49:N57)</f>
        <v>0</v>
      </c>
      <c r="O58" s="148">
        <f>SUBTOTAL(9,O49:O57)</f>
        <v>0</v>
      </c>
    </row>
    <row r="59" spans="1:15" s="149" customFormat="1" ht="6.75" customHeight="1">
      <c r="A59" s="104"/>
      <c r="B59" s="105"/>
      <c r="C59" s="105"/>
      <c r="D59" s="105"/>
      <c r="E59" s="105"/>
      <c r="F59" s="105"/>
      <c r="G59" s="105"/>
      <c r="H59" s="106"/>
      <c r="I59" s="105"/>
      <c r="J59" s="107"/>
      <c r="K59" s="108"/>
      <c r="L59" s="109"/>
      <c r="M59" s="110"/>
      <c r="N59" s="111"/>
      <c r="O59" s="112"/>
    </row>
    <row r="60" spans="1:15" ht="24" customHeight="1" collapsed="1">
      <c r="A60" s="113" t="s">
        <v>149</v>
      </c>
      <c r="B60" s="114"/>
      <c r="C60" s="114"/>
      <c r="D60" s="758" t="s">
        <v>150</v>
      </c>
      <c r="E60" s="758"/>
      <c r="F60" s="758"/>
      <c r="G60" s="758"/>
      <c r="H60" s="758"/>
      <c r="I60" s="758"/>
      <c r="J60" s="115"/>
      <c r="K60" s="116"/>
      <c r="L60" s="117"/>
      <c r="M60" s="118"/>
      <c r="N60" s="119"/>
      <c r="O60" s="119"/>
    </row>
    <row r="61" spans="1:15" ht="36" hidden="1" outlineLevel="1">
      <c r="A61" s="59"/>
      <c r="B61" s="85" t="s">
        <v>151</v>
      </c>
      <c r="C61" s="72" t="s">
        <v>152</v>
      </c>
      <c r="D61" s="173" t="s">
        <v>153</v>
      </c>
      <c r="E61" s="174" t="s">
        <v>154</v>
      </c>
      <c r="F61" s="59"/>
      <c r="G61" s="59"/>
      <c r="H61" s="59"/>
      <c r="I61" s="59"/>
      <c r="J61" s="175">
        <v>3</v>
      </c>
      <c r="K61" s="176"/>
      <c r="L61" s="177"/>
      <c r="M61" s="178"/>
      <c r="N61" s="179"/>
      <c r="O61" s="180"/>
    </row>
    <row r="62" spans="1:15" ht="36" hidden="1" outlineLevel="1">
      <c r="A62" s="88"/>
      <c r="B62" s="85" t="s">
        <v>155</v>
      </c>
      <c r="C62" s="72" t="s">
        <v>156</v>
      </c>
      <c r="D62" s="173" t="s">
        <v>153</v>
      </c>
      <c r="E62" s="174" t="s">
        <v>157</v>
      </c>
      <c r="F62" s="88"/>
      <c r="G62" s="88"/>
      <c r="H62" s="88"/>
      <c r="I62" s="88"/>
      <c r="J62" s="181">
        <v>1</v>
      </c>
      <c r="K62" s="182"/>
      <c r="L62" s="183"/>
      <c r="M62" s="184"/>
      <c r="N62" s="185"/>
      <c r="O62" s="186"/>
    </row>
    <row r="63" spans="1:15" ht="45" hidden="1" customHeight="1" outlineLevel="1">
      <c r="A63" s="127"/>
      <c r="B63" s="88" t="s">
        <v>122</v>
      </c>
      <c r="C63" s="88" t="s">
        <v>123</v>
      </c>
      <c r="D63" s="173" t="s">
        <v>153</v>
      </c>
      <c r="E63" s="187" t="s">
        <v>158</v>
      </c>
      <c r="F63" s="127"/>
      <c r="G63" s="127"/>
      <c r="H63" s="127"/>
      <c r="I63" s="127"/>
      <c r="J63" s="129">
        <v>3</v>
      </c>
      <c r="K63" s="130"/>
      <c r="L63" s="131"/>
      <c r="M63" s="132"/>
      <c r="N63" s="133"/>
      <c r="O63" s="134"/>
    </row>
    <row r="64" spans="1:15" ht="15.75" customHeight="1">
      <c r="A64" s="67" t="s">
        <v>159</v>
      </c>
      <c r="B64" s="72"/>
      <c r="C64" s="72"/>
      <c r="D64" s="762" t="s">
        <v>160</v>
      </c>
      <c r="E64" s="77"/>
      <c r="F64" s="78" t="s">
        <v>161</v>
      </c>
      <c r="G64" s="79"/>
      <c r="H64" s="72" t="s">
        <v>42</v>
      </c>
      <c r="I64" s="72" t="s">
        <v>43</v>
      </c>
      <c r="J64" s="80">
        <v>7</v>
      </c>
      <c r="K64" s="81"/>
      <c r="L64" s="82">
        <v>21</v>
      </c>
      <c r="M64" s="76">
        <f t="shared" ref="M64:M69" si="9">K64*1.21</f>
        <v>0</v>
      </c>
      <c r="N64" s="76">
        <f t="shared" ref="N64:N69" si="10">J64*K64</f>
        <v>0</v>
      </c>
      <c r="O64" s="76">
        <f t="shared" ref="O64:O69" si="11">M64*J64</f>
        <v>0</v>
      </c>
    </row>
    <row r="65" spans="1:15" ht="15.75" customHeight="1">
      <c r="A65" s="67" t="s">
        <v>162</v>
      </c>
      <c r="B65" s="72"/>
      <c r="C65" s="72"/>
      <c r="D65" s="760"/>
      <c r="E65" s="77"/>
      <c r="F65" s="78" t="s">
        <v>163</v>
      </c>
      <c r="G65" s="79"/>
      <c r="H65" s="72" t="s">
        <v>42</v>
      </c>
      <c r="I65" s="72" t="s">
        <v>43</v>
      </c>
      <c r="J65" s="80">
        <v>7</v>
      </c>
      <c r="K65" s="84"/>
      <c r="L65" s="82">
        <v>21</v>
      </c>
      <c r="M65" s="76">
        <f t="shared" si="9"/>
        <v>0</v>
      </c>
      <c r="N65" s="76">
        <f t="shared" si="10"/>
        <v>0</v>
      </c>
      <c r="O65" s="76">
        <f t="shared" si="11"/>
        <v>0</v>
      </c>
    </row>
    <row r="66" spans="1:15" ht="15.75" customHeight="1">
      <c r="A66" s="67" t="s">
        <v>164</v>
      </c>
      <c r="B66" s="72"/>
      <c r="C66" s="72"/>
      <c r="D66" s="760"/>
      <c r="E66" s="77"/>
      <c r="F66" s="78" t="s">
        <v>165</v>
      </c>
      <c r="G66" s="79"/>
      <c r="H66" s="72" t="s">
        <v>42</v>
      </c>
      <c r="I66" s="72" t="s">
        <v>43</v>
      </c>
      <c r="J66" s="80">
        <v>7</v>
      </c>
      <c r="K66" s="84"/>
      <c r="L66" s="82">
        <v>21</v>
      </c>
      <c r="M66" s="76">
        <f t="shared" si="9"/>
        <v>0</v>
      </c>
      <c r="N66" s="76">
        <f t="shared" si="10"/>
        <v>0</v>
      </c>
      <c r="O66" s="76">
        <f t="shared" si="11"/>
        <v>0</v>
      </c>
    </row>
    <row r="67" spans="1:15" ht="15.75" customHeight="1">
      <c r="A67" s="67" t="s">
        <v>166</v>
      </c>
      <c r="B67" s="72"/>
      <c r="C67" s="72"/>
      <c r="D67" s="760"/>
      <c r="E67" s="77"/>
      <c r="F67" s="78" t="s">
        <v>167</v>
      </c>
      <c r="G67" s="79"/>
      <c r="H67" s="72" t="s">
        <v>48</v>
      </c>
      <c r="I67" s="72" t="s">
        <v>43</v>
      </c>
      <c r="J67" s="80">
        <v>6</v>
      </c>
      <c r="K67" s="84"/>
      <c r="L67" s="82">
        <v>21</v>
      </c>
      <c r="M67" s="76">
        <f t="shared" si="9"/>
        <v>0</v>
      </c>
      <c r="N67" s="76">
        <f t="shared" si="10"/>
        <v>0</v>
      </c>
      <c r="O67" s="76">
        <f t="shared" si="11"/>
        <v>0</v>
      </c>
    </row>
    <row r="68" spans="1:15" ht="15.75" customHeight="1">
      <c r="A68" s="67" t="s">
        <v>168</v>
      </c>
      <c r="B68" s="72"/>
      <c r="C68" s="72"/>
      <c r="D68" s="760"/>
      <c r="E68" s="83"/>
      <c r="F68" s="70" t="s">
        <v>169</v>
      </c>
      <c r="G68" s="71"/>
      <c r="H68" s="72" t="s">
        <v>42</v>
      </c>
      <c r="I68" s="72" t="s">
        <v>43</v>
      </c>
      <c r="J68" s="80">
        <v>7</v>
      </c>
      <c r="K68" s="84"/>
      <c r="L68" s="82">
        <v>21</v>
      </c>
      <c r="M68" s="76">
        <f t="shared" si="9"/>
        <v>0</v>
      </c>
      <c r="N68" s="76">
        <f t="shared" si="10"/>
        <v>0</v>
      </c>
      <c r="O68" s="76">
        <f t="shared" si="11"/>
        <v>0</v>
      </c>
    </row>
    <row r="69" spans="1:15" ht="15.75" customHeight="1">
      <c r="A69" s="87" t="s">
        <v>170</v>
      </c>
      <c r="B69" s="88"/>
      <c r="C69" s="88"/>
      <c r="D69" s="761"/>
      <c r="E69" s="89"/>
      <c r="F69" s="90" t="s">
        <v>116</v>
      </c>
      <c r="G69" s="89"/>
      <c r="H69" s="88" t="s">
        <v>68</v>
      </c>
      <c r="I69" s="88" t="s">
        <v>69</v>
      </c>
      <c r="J69" s="91">
        <v>60</v>
      </c>
      <c r="K69" s="92"/>
      <c r="L69" s="93">
        <v>21</v>
      </c>
      <c r="M69" s="94">
        <f t="shared" si="9"/>
        <v>0</v>
      </c>
      <c r="N69" s="94">
        <f t="shared" si="10"/>
        <v>0</v>
      </c>
      <c r="O69" s="94">
        <f t="shared" si="11"/>
        <v>0</v>
      </c>
    </row>
    <row r="70" spans="1:15" ht="15" customHeight="1">
      <c r="A70" s="140"/>
      <c r="B70" s="141"/>
      <c r="C70" s="141"/>
      <c r="D70" s="141"/>
      <c r="E70" s="141"/>
      <c r="F70" s="141"/>
      <c r="G70" s="141"/>
      <c r="H70" s="142"/>
      <c r="I70" s="141"/>
      <c r="J70" s="143">
        <f>SUBTOTAL(9,J64:J69)</f>
        <v>94</v>
      </c>
      <c r="K70" s="144"/>
      <c r="L70" s="145"/>
      <c r="M70" s="146"/>
      <c r="N70" s="147">
        <f>SUBTOTAL(9,N64:N69)</f>
        <v>0</v>
      </c>
      <c r="O70" s="148">
        <f>SUBTOTAL(9,O64:O69)</f>
        <v>0</v>
      </c>
    </row>
    <row r="71" spans="1:15" s="149" customFormat="1" ht="7.5" customHeight="1">
      <c r="A71" s="188"/>
      <c r="B71" s="189"/>
      <c r="C71" s="190"/>
      <c r="D71" s="191"/>
      <c r="E71" s="104"/>
      <c r="F71" s="104"/>
      <c r="G71" s="104"/>
      <c r="H71" s="104"/>
      <c r="I71" s="189"/>
      <c r="J71" s="192"/>
      <c r="K71" s="193"/>
      <c r="L71" s="194"/>
      <c r="M71" s="195"/>
      <c r="N71" s="195"/>
      <c r="O71" s="192"/>
    </row>
    <row r="72" spans="1:15" ht="21" customHeight="1">
      <c r="A72" s="113" t="s">
        <v>171</v>
      </c>
      <c r="B72" s="114"/>
      <c r="C72" s="114"/>
      <c r="D72" s="758" t="s">
        <v>172</v>
      </c>
      <c r="E72" s="758"/>
      <c r="F72" s="758"/>
      <c r="G72" s="758"/>
      <c r="H72" s="758"/>
      <c r="I72" s="758"/>
      <c r="J72" s="115"/>
      <c r="K72" s="116"/>
      <c r="L72" s="117"/>
      <c r="M72" s="118"/>
      <c r="N72" s="119"/>
      <c r="O72" s="119"/>
    </row>
    <row r="73" spans="1:15" ht="21" customHeight="1" collapsed="1">
      <c r="A73" s="138" t="s">
        <v>173</v>
      </c>
      <c r="B73" s="72"/>
      <c r="C73" s="72"/>
      <c r="D73" s="71" t="s">
        <v>174</v>
      </c>
      <c r="E73" s="83"/>
      <c r="F73" s="70" t="s">
        <v>175</v>
      </c>
      <c r="G73" s="71"/>
      <c r="H73" s="72" t="s">
        <v>114</v>
      </c>
      <c r="I73" s="72" t="s">
        <v>43</v>
      </c>
      <c r="J73" s="80">
        <v>7</v>
      </c>
      <c r="K73" s="84"/>
      <c r="L73" s="82">
        <v>21</v>
      </c>
      <c r="M73" s="76">
        <f t="shared" ref="M73" si="12">K73*1.21</f>
        <v>0</v>
      </c>
      <c r="N73" s="76">
        <f t="shared" ref="N73" si="13">J73*K73</f>
        <v>0</v>
      </c>
      <c r="O73" s="76">
        <f t="shared" ref="O73" si="14">M73*J73</f>
        <v>0</v>
      </c>
    </row>
    <row r="74" spans="1:15" ht="38.25" hidden="1" customHeight="1" outlineLevel="1">
      <c r="A74" s="138"/>
      <c r="B74" s="85" t="s">
        <v>151</v>
      </c>
      <c r="C74" s="72" t="s">
        <v>152</v>
      </c>
      <c r="D74" s="173" t="s">
        <v>153</v>
      </c>
      <c r="E74" s="174" t="s">
        <v>154</v>
      </c>
      <c r="F74" s="196"/>
      <c r="G74" s="197"/>
      <c r="H74" s="198"/>
      <c r="I74" s="197"/>
      <c r="J74" s="199">
        <v>3</v>
      </c>
      <c r="K74" s="200"/>
      <c r="L74" s="201"/>
      <c r="M74" s="76"/>
      <c r="N74" s="76"/>
      <c r="O74" s="76"/>
    </row>
    <row r="75" spans="1:15" ht="41.25" hidden="1" customHeight="1" outlineLevel="1">
      <c r="A75" s="138"/>
      <c r="B75" s="85" t="s">
        <v>155</v>
      </c>
      <c r="C75" s="72" t="s">
        <v>156</v>
      </c>
      <c r="D75" s="173" t="s">
        <v>153</v>
      </c>
      <c r="E75" s="174" t="s">
        <v>157</v>
      </c>
      <c r="F75" s="196"/>
      <c r="G75" s="197"/>
      <c r="H75" s="202"/>
      <c r="I75" s="197"/>
      <c r="J75" s="199">
        <v>1</v>
      </c>
      <c r="K75" s="200"/>
      <c r="L75" s="201"/>
      <c r="M75" s="76"/>
      <c r="N75" s="76"/>
      <c r="O75" s="76"/>
    </row>
    <row r="76" spans="1:15" ht="40.5" hidden="1" customHeight="1" outlineLevel="1">
      <c r="A76" s="138"/>
      <c r="B76" s="85" t="s">
        <v>122</v>
      </c>
      <c r="C76" s="72" t="s">
        <v>123</v>
      </c>
      <c r="D76" s="173" t="s">
        <v>153</v>
      </c>
      <c r="E76" s="203" t="s">
        <v>158</v>
      </c>
      <c r="F76" s="196"/>
      <c r="G76" s="197"/>
      <c r="H76" s="198"/>
      <c r="I76" s="197"/>
      <c r="J76" s="199">
        <v>3</v>
      </c>
      <c r="K76" s="200"/>
      <c r="L76" s="201"/>
      <c r="M76" s="76"/>
      <c r="N76" s="76"/>
      <c r="O76" s="76"/>
    </row>
    <row r="77" spans="1:15" ht="96" collapsed="1">
      <c r="A77" s="138" t="s">
        <v>176</v>
      </c>
      <c r="B77" s="72"/>
      <c r="C77" s="72"/>
      <c r="D77" s="71" t="s">
        <v>177</v>
      </c>
      <c r="E77" s="71"/>
      <c r="F77" s="70" t="s">
        <v>178</v>
      </c>
      <c r="G77" s="71"/>
      <c r="H77" s="72" t="s">
        <v>114</v>
      </c>
      <c r="I77" s="72" t="s">
        <v>43</v>
      </c>
      <c r="J77" s="80">
        <v>28</v>
      </c>
      <c r="K77" s="84"/>
      <c r="L77" s="82">
        <v>21</v>
      </c>
      <c r="M77" s="204">
        <f>K77*1.21</f>
        <v>0</v>
      </c>
      <c r="N77" s="204">
        <f>J77*K77</f>
        <v>0</v>
      </c>
      <c r="O77" s="204">
        <f>M77*J77</f>
        <v>0</v>
      </c>
    </row>
    <row r="78" spans="1:15" ht="28.5" hidden="1" customHeight="1" outlineLevel="1">
      <c r="A78" s="205"/>
      <c r="B78" s="205" t="s">
        <v>26</v>
      </c>
      <c r="C78" s="206" t="s">
        <v>179</v>
      </c>
      <c r="D78" s="207" t="s">
        <v>180</v>
      </c>
      <c r="E78" s="154" t="s">
        <v>181</v>
      </c>
      <c r="F78" s="208"/>
      <c r="G78" s="208"/>
      <c r="H78" s="209"/>
      <c r="I78" s="208"/>
      <c r="J78" s="210">
        <v>2</v>
      </c>
      <c r="K78" s="211"/>
      <c r="L78" s="212"/>
      <c r="M78" s="213"/>
      <c r="N78" s="213"/>
      <c r="O78" s="214"/>
    </row>
    <row r="79" spans="1:15" ht="27" hidden="1" customHeight="1" outlineLevel="1">
      <c r="A79" s="205"/>
      <c r="B79" s="205" t="s">
        <v>26</v>
      </c>
      <c r="C79" s="206" t="s">
        <v>179</v>
      </c>
      <c r="D79" s="207" t="s">
        <v>182</v>
      </c>
      <c r="E79" s="40" t="s">
        <v>183</v>
      </c>
      <c r="F79" s="215"/>
      <c r="G79" s="215"/>
      <c r="H79" s="216"/>
      <c r="I79" s="215"/>
      <c r="J79" s="217">
        <v>1</v>
      </c>
      <c r="K79" s="211"/>
      <c r="L79" s="212"/>
      <c r="M79" s="213"/>
      <c r="N79" s="213"/>
      <c r="O79" s="214"/>
    </row>
    <row r="80" spans="1:15" ht="36" hidden="1" customHeight="1" outlineLevel="1">
      <c r="A80" s="205"/>
      <c r="B80" s="218" t="s">
        <v>26</v>
      </c>
      <c r="C80" s="206" t="s">
        <v>184</v>
      </c>
      <c r="D80" s="207" t="s">
        <v>185</v>
      </c>
      <c r="E80" s="206" t="s">
        <v>186</v>
      </c>
      <c r="F80" s="219"/>
      <c r="G80" s="219"/>
      <c r="H80" s="220"/>
      <c r="I80" s="215"/>
      <c r="J80" s="217">
        <v>1</v>
      </c>
      <c r="K80" s="211"/>
      <c r="L80" s="212"/>
      <c r="M80" s="213"/>
      <c r="N80" s="213"/>
      <c r="O80" s="214"/>
    </row>
    <row r="81" spans="1:15" ht="36" hidden="1" customHeight="1" outlineLevel="1">
      <c r="A81" s="205"/>
      <c r="B81" s="218" t="s">
        <v>26</v>
      </c>
      <c r="C81" s="206" t="s">
        <v>187</v>
      </c>
      <c r="D81" s="207" t="s">
        <v>188</v>
      </c>
      <c r="E81" s="206" t="s">
        <v>189</v>
      </c>
      <c r="F81" s="219"/>
      <c r="G81" s="219"/>
      <c r="H81" s="220"/>
      <c r="I81" s="215"/>
      <c r="J81" s="217">
        <v>1</v>
      </c>
      <c r="K81" s="211"/>
      <c r="L81" s="212"/>
      <c r="M81" s="213"/>
      <c r="N81" s="213"/>
      <c r="O81" s="214"/>
    </row>
    <row r="82" spans="1:15" ht="30.75" hidden="1" customHeight="1" outlineLevel="1">
      <c r="A82" s="205"/>
      <c r="B82" s="205" t="s">
        <v>26</v>
      </c>
      <c r="C82" s="206" t="s">
        <v>119</v>
      </c>
      <c r="D82" s="207" t="s">
        <v>190</v>
      </c>
      <c r="E82" s="40" t="s">
        <v>191</v>
      </c>
      <c r="F82" s="215"/>
      <c r="G82" s="215"/>
      <c r="H82" s="216"/>
      <c r="I82" s="219"/>
      <c r="J82" s="221">
        <v>2</v>
      </c>
      <c r="K82" s="211"/>
      <c r="L82" s="212"/>
      <c r="M82" s="213"/>
      <c r="N82" s="213"/>
      <c r="O82" s="214"/>
    </row>
    <row r="83" spans="1:15" ht="30" hidden="1" customHeight="1" outlineLevel="1">
      <c r="A83" s="205"/>
      <c r="B83" s="218" t="s">
        <v>26</v>
      </c>
      <c r="C83" s="206" t="s">
        <v>184</v>
      </c>
      <c r="D83" s="207" t="s">
        <v>192</v>
      </c>
      <c r="E83" s="206" t="s">
        <v>193</v>
      </c>
      <c r="F83" s="219"/>
      <c r="G83" s="219"/>
      <c r="H83" s="220"/>
      <c r="I83" s="219"/>
      <c r="J83" s="221">
        <v>1</v>
      </c>
      <c r="K83" s="211"/>
      <c r="L83" s="212"/>
      <c r="M83" s="213"/>
      <c r="N83" s="213"/>
      <c r="O83" s="214"/>
    </row>
    <row r="84" spans="1:15" ht="27" hidden="1" customHeight="1" outlineLevel="1">
      <c r="A84" s="205"/>
      <c r="B84" s="206" t="s">
        <v>151</v>
      </c>
      <c r="C84" s="206" t="s">
        <v>152</v>
      </c>
      <c r="D84" s="207" t="s">
        <v>190</v>
      </c>
      <c r="E84" s="206" t="s">
        <v>194</v>
      </c>
      <c r="F84" s="219"/>
      <c r="G84" s="219"/>
      <c r="H84" s="220"/>
      <c r="I84" s="219"/>
      <c r="J84" s="221">
        <v>1</v>
      </c>
      <c r="K84" s="211"/>
      <c r="L84" s="212"/>
      <c r="M84" s="213"/>
      <c r="N84" s="213"/>
      <c r="O84" s="214"/>
    </row>
    <row r="85" spans="1:15" ht="28.5" hidden="1" customHeight="1" outlineLevel="1">
      <c r="A85" s="205"/>
      <c r="B85" s="206" t="s">
        <v>155</v>
      </c>
      <c r="C85" s="206" t="s">
        <v>156</v>
      </c>
      <c r="D85" s="207" t="s">
        <v>195</v>
      </c>
      <c r="E85" s="222" t="s">
        <v>196</v>
      </c>
      <c r="F85" s="219"/>
      <c r="G85" s="219"/>
      <c r="H85" s="220"/>
      <c r="I85" s="219"/>
      <c r="J85" s="221">
        <v>1</v>
      </c>
      <c r="K85" s="211"/>
      <c r="L85" s="212"/>
      <c r="M85" s="213"/>
      <c r="N85" s="213"/>
      <c r="O85" s="214"/>
    </row>
    <row r="86" spans="1:15" ht="39.75" hidden="1" customHeight="1" outlineLevel="1">
      <c r="A86" s="205"/>
      <c r="B86" s="218" t="s">
        <v>26</v>
      </c>
      <c r="C86" s="206" t="s">
        <v>197</v>
      </c>
      <c r="D86" s="207" t="s">
        <v>198</v>
      </c>
      <c r="E86" s="206" t="s">
        <v>199</v>
      </c>
      <c r="F86" s="41"/>
      <c r="G86" s="41"/>
      <c r="H86" s="41"/>
      <c r="I86" s="219"/>
      <c r="J86" s="221">
        <v>1</v>
      </c>
      <c r="K86" s="211"/>
      <c r="L86" s="212"/>
      <c r="M86" s="213"/>
      <c r="N86" s="213"/>
      <c r="O86" s="214"/>
    </row>
    <row r="87" spans="1:15" ht="36" hidden="1" outlineLevel="1">
      <c r="A87" s="223"/>
      <c r="B87" s="218" t="s">
        <v>26</v>
      </c>
      <c r="C87" s="206" t="s">
        <v>184</v>
      </c>
      <c r="D87" s="207" t="s">
        <v>200</v>
      </c>
      <c r="E87" s="224" t="s">
        <v>201</v>
      </c>
      <c r="F87" s="219"/>
      <c r="G87" s="219"/>
      <c r="H87" s="220"/>
      <c r="I87" s="219"/>
      <c r="J87" s="221">
        <v>1</v>
      </c>
      <c r="K87" s="225"/>
      <c r="L87" s="226"/>
      <c r="M87" s="227"/>
      <c r="N87" s="227"/>
      <c r="O87" s="228"/>
    </row>
    <row r="88" spans="1:15" ht="36" hidden="1" outlineLevel="1">
      <c r="A88" s="205"/>
      <c r="B88" s="205" t="s">
        <v>26</v>
      </c>
      <c r="C88" s="206" t="s">
        <v>119</v>
      </c>
      <c r="D88" s="207" t="s">
        <v>120</v>
      </c>
      <c r="E88" s="206" t="s">
        <v>121</v>
      </c>
      <c r="F88" s="219"/>
      <c r="G88" s="219"/>
      <c r="H88" s="220"/>
      <c r="I88" s="219"/>
      <c r="J88" s="221">
        <v>1</v>
      </c>
      <c r="K88" s="225"/>
      <c r="L88" s="226"/>
      <c r="M88" s="227"/>
      <c r="N88" s="227"/>
      <c r="O88" s="228"/>
    </row>
    <row r="89" spans="1:15" ht="36" hidden="1" outlineLevel="1">
      <c r="A89" s="229"/>
      <c r="B89" s="224" t="s">
        <v>122</v>
      </c>
      <c r="C89" s="224" t="s">
        <v>123</v>
      </c>
      <c r="D89" s="230" t="s">
        <v>202</v>
      </c>
      <c r="E89" s="224" t="s">
        <v>125</v>
      </c>
      <c r="F89" s="231"/>
      <c r="G89" s="231"/>
      <c r="H89" s="232"/>
      <c r="I89" s="231"/>
      <c r="J89" s="233">
        <v>1</v>
      </c>
      <c r="K89" s="41"/>
      <c r="L89" s="41"/>
      <c r="M89" s="41"/>
      <c r="N89" s="41"/>
      <c r="O89" s="234"/>
    </row>
    <row r="90" spans="1:15" ht="18" customHeight="1">
      <c r="A90" s="140"/>
      <c r="B90" s="141"/>
      <c r="C90" s="141"/>
      <c r="D90" s="141"/>
      <c r="E90" s="141"/>
      <c r="F90" s="97" t="s">
        <v>70</v>
      </c>
      <c r="G90" s="141"/>
      <c r="H90" s="142"/>
      <c r="I90" s="141"/>
      <c r="J90" s="99">
        <f>SUBTOTAL(9,J73:J86)</f>
        <v>53</v>
      </c>
      <c r="K90" s="100"/>
      <c r="L90" s="101"/>
      <c r="M90" s="102"/>
      <c r="N90" s="103">
        <f>SUBTOTAL(9,N73:N86)</f>
        <v>0</v>
      </c>
      <c r="O90" s="103">
        <f>SUBTOTAL(9,O73:O86)</f>
        <v>0</v>
      </c>
    </row>
    <row r="91" spans="1:15" s="149" customFormat="1" ht="6" customHeight="1">
      <c r="A91" s="188"/>
      <c r="B91" s="189"/>
      <c r="C91" s="190"/>
      <c r="D91" s="191"/>
      <c r="E91" s="104"/>
      <c r="F91" s="104"/>
      <c r="G91" s="104"/>
      <c r="H91" s="104"/>
      <c r="I91" s="189"/>
      <c r="J91" s="192"/>
      <c r="K91" s="193"/>
      <c r="L91" s="194"/>
      <c r="M91" s="195"/>
      <c r="N91" s="195"/>
      <c r="O91" s="192"/>
    </row>
    <row r="92" spans="1:15" ht="19.5" customHeight="1">
      <c r="A92" s="235"/>
      <c r="B92" s="236"/>
      <c r="C92" s="237"/>
      <c r="D92" s="763" t="s">
        <v>203</v>
      </c>
      <c r="E92" s="764"/>
      <c r="F92" s="764"/>
      <c r="G92" s="764"/>
      <c r="H92" s="764"/>
      <c r="I92" s="765"/>
      <c r="J92" s="238"/>
      <c r="K92" s="239"/>
      <c r="L92" s="240"/>
      <c r="M92" s="241"/>
      <c r="N92" s="242"/>
      <c r="O92" s="243"/>
    </row>
    <row r="93" spans="1:15" ht="20.25" customHeight="1" collapsed="1">
      <c r="A93" s="244" t="s">
        <v>204</v>
      </c>
      <c r="B93" s="245"/>
      <c r="C93" s="245"/>
      <c r="D93" s="749" t="s">
        <v>205</v>
      </c>
      <c r="E93" s="749"/>
      <c r="F93" s="749"/>
      <c r="G93" s="749"/>
      <c r="H93" s="749"/>
      <c r="I93" s="749"/>
      <c r="J93" s="246"/>
      <c r="K93" s="247"/>
      <c r="L93" s="248"/>
      <c r="M93" s="249"/>
      <c r="N93" s="250"/>
      <c r="O93" s="250"/>
    </row>
    <row r="94" spans="1:15" ht="36.950000000000003" hidden="1" customHeight="1" outlineLevel="1">
      <c r="A94" s="251"/>
      <c r="B94" s="252" t="s">
        <v>19</v>
      </c>
      <c r="C94" s="252" t="s">
        <v>20</v>
      </c>
      <c r="D94" s="253" t="s">
        <v>206</v>
      </c>
      <c r="E94" s="252" t="s">
        <v>207</v>
      </c>
      <c r="F94" s="254"/>
      <c r="G94" s="254"/>
      <c r="H94" s="254"/>
      <c r="I94" s="254"/>
      <c r="J94" s="121"/>
      <c r="K94" s="122"/>
      <c r="L94" s="123"/>
      <c r="M94" s="124"/>
      <c r="N94" s="125"/>
      <c r="O94" s="126"/>
    </row>
    <row r="95" spans="1:15" ht="36.950000000000003" hidden="1" customHeight="1" outlineLevel="1">
      <c r="A95" s="251"/>
      <c r="B95" s="255" t="s">
        <v>19</v>
      </c>
      <c r="C95" s="255" t="s">
        <v>20</v>
      </c>
      <c r="D95" s="256" t="s">
        <v>208</v>
      </c>
      <c r="E95" s="255" t="s">
        <v>209</v>
      </c>
      <c r="F95" s="254"/>
      <c r="G95" s="254"/>
      <c r="H95" s="254"/>
      <c r="I95" s="254"/>
      <c r="J95" s="121"/>
      <c r="K95" s="122"/>
      <c r="L95" s="123"/>
      <c r="M95" s="124"/>
      <c r="N95" s="125"/>
      <c r="O95" s="126"/>
    </row>
    <row r="96" spans="1:15" ht="36.950000000000003" hidden="1" customHeight="1" outlineLevel="1">
      <c r="A96" s="251"/>
      <c r="B96" s="257" t="s">
        <v>23</v>
      </c>
      <c r="C96" s="257" t="s">
        <v>24</v>
      </c>
      <c r="D96" s="258" t="s">
        <v>210</v>
      </c>
      <c r="E96" s="257" t="s">
        <v>211</v>
      </c>
      <c r="F96" s="254"/>
      <c r="G96" s="254"/>
      <c r="H96" s="254"/>
      <c r="I96" s="254"/>
      <c r="J96" s="121"/>
      <c r="K96" s="122"/>
      <c r="L96" s="123"/>
      <c r="M96" s="124"/>
      <c r="N96" s="125"/>
      <c r="O96" s="126"/>
    </row>
    <row r="97" spans="1:15" ht="36.950000000000003" hidden="1" customHeight="1" outlineLevel="1">
      <c r="A97" s="251"/>
      <c r="B97" s="48" t="s">
        <v>23</v>
      </c>
      <c r="C97" s="48" t="s">
        <v>24</v>
      </c>
      <c r="D97" s="259" t="s">
        <v>212</v>
      </c>
      <c r="E97" s="48" t="s">
        <v>213</v>
      </c>
      <c r="F97" s="254"/>
      <c r="G97" s="254"/>
      <c r="H97" s="254"/>
      <c r="I97" s="254"/>
      <c r="J97" s="121"/>
      <c r="K97" s="122"/>
      <c r="L97" s="123"/>
      <c r="M97" s="124"/>
      <c r="N97" s="125"/>
      <c r="O97" s="126"/>
    </row>
    <row r="98" spans="1:15" ht="36.950000000000003" hidden="1" customHeight="1" outlineLevel="1">
      <c r="A98" s="251"/>
      <c r="B98" s="260" t="s">
        <v>23</v>
      </c>
      <c r="C98" s="260" t="s">
        <v>24</v>
      </c>
      <c r="D98" s="261" t="s">
        <v>212</v>
      </c>
      <c r="E98" s="260" t="s">
        <v>214</v>
      </c>
      <c r="F98" s="254"/>
      <c r="G98" s="254"/>
      <c r="H98" s="254"/>
      <c r="I98" s="254"/>
      <c r="J98" s="121"/>
      <c r="K98" s="122"/>
      <c r="L98" s="123"/>
      <c r="M98" s="124"/>
      <c r="N98" s="125"/>
      <c r="O98" s="126"/>
    </row>
    <row r="99" spans="1:15" ht="36.950000000000003" hidden="1" customHeight="1" outlineLevel="1">
      <c r="A99" s="251"/>
      <c r="B99" s="262" t="s">
        <v>215</v>
      </c>
      <c r="C99" s="262" t="s">
        <v>216</v>
      </c>
      <c r="D99" s="263" t="s">
        <v>217</v>
      </c>
      <c r="E99" s="262" t="s">
        <v>218</v>
      </c>
      <c r="F99" s="254"/>
      <c r="G99" s="254"/>
      <c r="H99" s="254"/>
      <c r="I99" s="254"/>
      <c r="J99" s="121"/>
      <c r="K99" s="122"/>
      <c r="L99" s="123"/>
      <c r="M99" s="124"/>
      <c r="N99" s="125"/>
      <c r="O99" s="126"/>
    </row>
    <row r="100" spans="1:15" ht="36.950000000000003" hidden="1" customHeight="1" outlineLevel="1">
      <c r="A100" s="251"/>
      <c r="B100" s="264" t="s">
        <v>215</v>
      </c>
      <c r="C100" s="264" t="s">
        <v>216</v>
      </c>
      <c r="D100" s="265" t="s">
        <v>208</v>
      </c>
      <c r="E100" s="264" t="s">
        <v>219</v>
      </c>
      <c r="F100" s="254"/>
      <c r="G100" s="254"/>
      <c r="H100" s="254"/>
      <c r="I100" s="254"/>
      <c r="J100" s="121"/>
      <c r="K100" s="122"/>
      <c r="L100" s="123"/>
      <c r="M100" s="124"/>
      <c r="N100" s="125"/>
      <c r="O100" s="126"/>
    </row>
    <row r="101" spans="1:15" ht="36.950000000000003" hidden="1" customHeight="1" outlineLevel="1">
      <c r="A101" s="251"/>
      <c r="B101" s="266" t="s">
        <v>215</v>
      </c>
      <c r="C101" s="266" t="s">
        <v>216</v>
      </c>
      <c r="D101" s="267" t="s">
        <v>220</v>
      </c>
      <c r="E101" s="266" t="s">
        <v>221</v>
      </c>
      <c r="F101" s="254"/>
      <c r="G101" s="254"/>
      <c r="H101" s="254"/>
      <c r="I101" s="254"/>
      <c r="J101" s="121"/>
      <c r="K101" s="122"/>
      <c r="L101" s="123"/>
      <c r="M101" s="124"/>
      <c r="N101" s="125"/>
      <c r="O101" s="126"/>
    </row>
    <row r="102" spans="1:15" ht="36.950000000000003" hidden="1" customHeight="1" outlineLevel="1">
      <c r="A102" s="251"/>
      <c r="B102" s="268" t="s">
        <v>222</v>
      </c>
      <c r="C102" s="268" t="s">
        <v>223</v>
      </c>
      <c r="D102" s="269" t="s">
        <v>224</v>
      </c>
      <c r="E102" s="268" t="s">
        <v>225</v>
      </c>
      <c r="F102" s="254"/>
      <c r="G102" s="254"/>
      <c r="H102" s="254"/>
      <c r="I102" s="254"/>
      <c r="J102" s="121"/>
      <c r="K102" s="122"/>
      <c r="L102" s="123"/>
      <c r="M102" s="124"/>
      <c r="N102" s="125"/>
      <c r="O102" s="126"/>
    </row>
    <row r="103" spans="1:15" ht="36.950000000000003" hidden="1" customHeight="1" outlineLevel="1">
      <c r="A103" s="251"/>
      <c r="B103" s="270" t="s">
        <v>222</v>
      </c>
      <c r="C103" s="270" t="s">
        <v>226</v>
      </c>
      <c r="D103" s="271" t="s">
        <v>227</v>
      </c>
      <c r="E103" s="270" t="s">
        <v>228</v>
      </c>
      <c r="F103" s="254"/>
      <c r="G103" s="254"/>
      <c r="H103" s="254"/>
      <c r="I103" s="254"/>
      <c r="J103" s="121"/>
      <c r="K103" s="122"/>
      <c r="L103" s="123"/>
      <c r="M103" s="124"/>
      <c r="N103" s="125"/>
      <c r="O103" s="126"/>
    </row>
    <row r="104" spans="1:15" ht="36.950000000000003" hidden="1" customHeight="1" outlineLevel="1">
      <c r="A104" s="251"/>
      <c r="B104" s="270" t="s">
        <v>222</v>
      </c>
      <c r="C104" s="270" t="s">
        <v>229</v>
      </c>
      <c r="D104" s="271" t="s">
        <v>230</v>
      </c>
      <c r="E104" s="270" t="s">
        <v>231</v>
      </c>
      <c r="F104" s="254"/>
      <c r="G104" s="254"/>
      <c r="H104" s="254"/>
      <c r="I104" s="254"/>
      <c r="J104" s="121"/>
      <c r="K104" s="122"/>
      <c r="L104" s="123"/>
      <c r="M104" s="124"/>
      <c r="N104" s="125"/>
      <c r="O104" s="126"/>
    </row>
    <row r="105" spans="1:15" ht="36.950000000000003" hidden="1" customHeight="1" outlineLevel="1">
      <c r="A105" s="251"/>
      <c r="B105" s="270" t="s">
        <v>222</v>
      </c>
      <c r="C105" s="270" t="s">
        <v>232</v>
      </c>
      <c r="D105" s="271" t="s">
        <v>233</v>
      </c>
      <c r="E105" s="270" t="s">
        <v>234</v>
      </c>
      <c r="F105" s="254"/>
      <c r="G105" s="254"/>
      <c r="H105" s="254"/>
      <c r="I105" s="254"/>
      <c r="J105" s="121"/>
      <c r="K105" s="122"/>
      <c r="L105" s="123"/>
      <c r="M105" s="124"/>
      <c r="N105" s="125"/>
      <c r="O105" s="126"/>
    </row>
    <row r="106" spans="1:15" ht="36.950000000000003" hidden="1" customHeight="1" outlineLevel="1">
      <c r="A106" s="251"/>
      <c r="B106" s="270" t="s">
        <v>222</v>
      </c>
      <c r="C106" s="270" t="s">
        <v>232</v>
      </c>
      <c r="D106" s="272" t="s">
        <v>235</v>
      </c>
      <c r="E106" s="270" t="s">
        <v>236</v>
      </c>
      <c r="F106" s="254"/>
      <c r="G106" s="254"/>
      <c r="H106" s="254"/>
      <c r="I106" s="254"/>
      <c r="J106" s="121"/>
      <c r="K106" s="122"/>
      <c r="L106" s="123"/>
      <c r="M106" s="124"/>
      <c r="N106" s="125"/>
      <c r="O106" s="126"/>
    </row>
    <row r="107" spans="1:15" ht="36.950000000000003" hidden="1" customHeight="1" outlineLevel="1">
      <c r="A107" s="251"/>
      <c r="B107" s="273" t="s">
        <v>222</v>
      </c>
      <c r="C107" s="273" t="s">
        <v>237</v>
      </c>
      <c r="D107" s="274" t="s">
        <v>238</v>
      </c>
      <c r="E107" s="275" t="s">
        <v>239</v>
      </c>
      <c r="F107" s="254"/>
      <c r="G107" s="254"/>
      <c r="H107" s="254"/>
      <c r="I107" s="254"/>
      <c r="J107" s="121"/>
      <c r="K107" s="122"/>
      <c r="L107" s="123"/>
      <c r="M107" s="124"/>
      <c r="N107" s="125"/>
      <c r="O107" s="126"/>
    </row>
    <row r="108" spans="1:15" ht="36.950000000000003" hidden="1" customHeight="1" outlineLevel="1">
      <c r="A108" s="251"/>
      <c r="B108" s="276" t="s">
        <v>240</v>
      </c>
      <c r="C108" s="276" t="s">
        <v>241</v>
      </c>
      <c r="D108" s="277" t="s">
        <v>242</v>
      </c>
      <c r="E108" s="276" t="s">
        <v>243</v>
      </c>
      <c r="F108" s="254"/>
      <c r="G108" s="254"/>
      <c r="H108" s="254"/>
      <c r="I108" s="254"/>
      <c r="J108" s="121"/>
      <c r="K108" s="122"/>
      <c r="L108" s="123"/>
      <c r="M108" s="124"/>
      <c r="N108" s="125"/>
      <c r="O108" s="126"/>
    </row>
    <row r="109" spans="1:15" ht="36.950000000000003" hidden="1" customHeight="1" outlineLevel="1">
      <c r="A109" s="251"/>
      <c r="B109" s="278" t="s">
        <v>240</v>
      </c>
      <c r="C109" s="278" t="s">
        <v>241</v>
      </c>
      <c r="D109" s="279" t="s">
        <v>244</v>
      </c>
      <c r="E109" s="280" t="s">
        <v>245</v>
      </c>
      <c r="F109" s="254"/>
      <c r="G109" s="254"/>
      <c r="H109" s="254"/>
      <c r="I109" s="254"/>
      <c r="J109" s="121"/>
      <c r="K109" s="122"/>
      <c r="L109" s="123"/>
      <c r="M109" s="124"/>
      <c r="N109" s="125"/>
      <c r="O109" s="126"/>
    </row>
    <row r="110" spans="1:15" ht="36.950000000000003" hidden="1" customHeight="1" outlineLevel="1">
      <c r="A110" s="251"/>
      <c r="B110" s="278" t="s">
        <v>240</v>
      </c>
      <c r="C110" s="281" t="s">
        <v>246</v>
      </c>
      <c r="D110" s="282" t="s">
        <v>247</v>
      </c>
      <c r="E110" s="278" t="s">
        <v>248</v>
      </c>
      <c r="F110" s="254"/>
      <c r="G110" s="254"/>
      <c r="H110" s="254"/>
      <c r="I110" s="254"/>
      <c r="J110" s="121"/>
      <c r="K110" s="122"/>
      <c r="L110" s="123"/>
      <c r="M110" s="124"/>
      <c r="N110" s="125"/>
      <c r="O110" s="126"/>
    </row>
    <row r="111" spans="1:15" ht="36.950000000000003" hidden="1" customHeight="1" outlineLevel="1">
      <c r="A111" s="283"/>
      <c r="B111" s="284" t="s">
        <v>240</v>
      </c>
      <c r="C111" s="285" t="s">
        <v>246</v>
      </c>
      <c r="D111" s="286" t="s">
        <v>249</v>
      </c>
      <c r="E111" s="284" t="s">
        <v>250</v>
      </c>
      <c r="F111" s="287"/>
      <c r="G111" s="287"/>
      <c r="H111" s="287"/>
      <c r="I111" s="287"/>
      <c r="J111" s="288"/>
      <c r="K111" s="289"/>
      <c r="L111" s="290"/>
      <c r="M111" s="291"/>
      <c r="N111" s="292"/>
      <c r="O111" s="293"/>
    </row>
    <row r="112" spans="1:15" ht="15" customHeight="1">
      <c r="A112" s="67" t="s">
        <v>251</v>
      </c>
      <c r="B112" s="769"/>
      <c r="C112" s="294"/>
      <c r="D112" s="771" t="s">
        <v>252</v>
      </c>
      <c r="E112" s="294"/>
      <c r="F112" s="295" t="s">
        <v>253</v>
      </c>
      <c r="G112" s="296"/>
      <c r="H112" s="68" t="s">
        <v>254</v>
      </c>
      <c r="I112" s="68" t="s">
        <v>43</v>
      </c>
      <c r="J112" s="73">
        <v>10</v>
      </c>
      <c r="K112" s="74"/>
      <c r="L112" s="75">
        <v>21</v>
      </c>
      <c r="M112" s="76">
        <f>K112*1.21</f>
        <v>0</v>
      </c>
      <c r="N112" s="76">
        <f>J112*K112</f>
        <v>0</v>
      </c>
      <c r="O112" s="76">
        <f>M112*J112</f>
        <v>0</v>
      </c>
    </row>
    <row r="113" spans="1:15" ht="24" customHeight="1">
      <c r="A113" s="67" t="s">
        <v>255</v>
      </c>
      <c r="B113" s="769"/>
      <c r="C113" s="294"/>
      <c r="D113" s="771"/>
      <c r="E113" s="294"/>
      <c r="F113" s="297" t="s">
        <v>256</v>
      </c>
      <c r="G113" s="79"/>
      <c r="H113" s="68" t="s">
        <v>254</v>
      </c>
      <c r="I113" s="72" t="s">
        <v>43</v>
      </c>
      <c r="J113" s="73">
        <v>1</v>
      </c>
      <c r="K113" s="74"/>
      <c r="L113" s="75">
        <v>21</v>
      </c>
      <c r="M113" s="76">
        <f>K113*1.21</f>
        <v>0</v>
      </c>
      <c r="N113" s="76">
        <f>J113*K113</f>
        <v>0</v>
      </c>
      <c r="O113" s="76">
        <f>M113*J113</f>
        <v>0</v>
      </c>
    </row>
    <row r="114" spans="1:15" ht="15.75" customHeight="1">
      <c r="A114" s="67" t="s">
        <v>257</v>
      </c>
      <c r="B114" s="769"/>
      <c r="C114" s="298"/>
      <c r="D114" s="771"/>
      <c r="E114" s="298"/>
      <c r="F114" s="297" t="s">
        <v>258</v>
      </c>
      <c r="G114" s="79"/>
      <c r="H114" s="72" t="s">
        <v>48</v>
      </c>
      <c r="I114" s="72" t="s">
        <v>43</v>
      </c>
      <c r="J114" s="80">
        <v>2</v>
      </c>
      <c r="K114" s="81"/>
      <c r="L114" s="82">
        <v>21</v>
      </c>
      <c r="M114" s="76">
        <f t="shared" ref="M114:M121" si="15">K114*1.21</f>
        <v>0</v>
      </c>
      <c r="N114" s="76">
        <f t="shared" ref="N114:N121" si="16">J114*K114</f>
        <v>0</v>
      </c>
      <c r="O114" s="76">
        <f t="shared" ref="O114:O121" si="17">M114*J114</f>
        <v>0</v>
      </c>
    </row>
    <row r="115" spans="1:15" ht="17.25" customHeight="1">
      <c r="A115" s="67" t="s">
        <v>259</v>
      </c>
      <c r="B115" s="769"/>
      <c r="C115" s="298"/>
      <c r="D115" s="771"/>
      <c r="E115" s="298"/>
      <c r="F115" s="297" t="s">
        <v>260</v>
      </c>
      <c r="G115" s="79"/>
      <c r="H115" s="68" t="s">
        <v>254</v>
      </c>
      <c r="I115" s="72" t="s">
        <v>43</v>
      </c>
      <c r="J115" s="80">
        <v>1</v>
      </c>
      <c r="K115" s="84"/>
      <c r="L115" s="82">
        <v>21</v>
      </c>
      <c r="M115" s="76">
        <f t="shared" si="15"/>
        <v>0</v>
      </c>
      <c r="N115" s="76">
        <f t="shared" si="16"/>
        <v>0</v>
      </c>
      <c r="O115" s="76">
        <f t="shared" si="17"/>
        <v>0</v>
      </c>
    </row>
    <row r="116" spans="1:15" ht="17.25" customHeight="1">
      <c r="A116" s="67" t="s">
        <v>261</v>
      </c>
      <c r="B116" s="769"/>
      <c r="C116" s="298"/>
      <c r="D116" s="771"/>
      <c r="E116" s="298"/>
      <c r="F116" s="297" t="s">
        <v>262</v>
      </c>
      <c r="G116" s="79"/>
      <c r="H116" s="68" t="s">
        <v>254</v>
      </c>
      <c r="I116" s="72" t="s">
        <v>43</v>
      </c>
      <c r="J116" s="80">
        <v>3</v>
      </c>
      <c r="K116" s="84"/>
      <c r="L116" s="82">
        <v>21</v>
      </c>
      <c r="M116" s="76">
        <f t="shared" si="15"/>
        <v>0</v>
      </c>
      <c r="N116" s="76">
        <f t="shared" si="16"/>
        <v>0</v>
      </c>
      <c r="O116" s="76">
        <f t="shared" si="17"/>
        <v>0</v>
      </c>
    </row>
    <row r="117" spans="1:15" ht="17.25" customHeight="1">
      <c r="A117" s="67" t="s">
        <v>263</v>
      </c>
      <c r="B117" s="769"/>
      <c r="C117" s="298"/>
      <c r="D117" s="771"/>
      <c r="E117" s="298"/>
      <c r="F117" s="297" t="s">
        <v>264</v>
      </c>
      <c r="G117" s="79"/>
      <c r="H117" s="68" t="s">
        <v>254</v>
      </c>
      <c r="I117" s="72" t="s">
        <v>43</v>
      </c>
      <c r="J117" s="80">
        <v>2</v>
      </c>
      <c r="K117" s="84"/>
      <c r="L117" s="82">
        <v>21</v>
      </c>
      <c r="M117" s="76">
        <f t="shared" si="15"/>
        <v>0</v>
      </c>
      <c r="N117" s="76">
        <f t="shared" si="16"/>
        <v>0</v>
      </c>
      <c r="O117" s="76">
        <f t="shared" si="17"/>
        <v>0</v>
      </c>
    </row>
    <row r="118" spans="1:15" ht="18" customHeight="1">
      <c r="A118" s="67" t="s">
        <v>265</v>
      </c>
      <c r="B118" s="769"/>
      <c r="C118" s="298"/>
      <c r="D118" s="771"/>
      <c r="E118" s="298"/>
      <c r="F118" s="297" t="s">
        <v>266</v>
      </c>
      <c r="G118" s="79"/>
      <c r="H118" s="68" t="s">
        <v>254</v>
      </c>
      <c r="I118" s="72" t="s">
        <v>43</v>
      </c>
      <c r="J118" s="80">
        <v>2</v>
      </c>
      <c r="K118" s="84"/>
      <c r="L118" s="82">
        <v>21</v>
      </c>
      <c r="M118" s="76">
        <f t="shared" si="15"/>
        <v>0</v>
      </c>
      <c r="N118" s="76">
        <f t="shared" si="16"/>
        <v>0</v>
      </c>
      <c r="O118" s="76">
        <f t="shared" si="17"/>
        <v>0</v>
      </c>
    </row>
    <row r="119" spans="1:15" ht="15" customHeight="1">
      <c r="A119" s="67" t="s">
        <v>267</v>
      </c>
      <c r="B119" s="769"/>
      <c r="C119" s="298"/>
      <c r="D119" s="771"/>
      <c r="E119" s="298"/>
      <c r="F119" s="297" t="s">
        <v>268</v>
      </c>
      <c r="G119" s="79"/>
      <c r="H119" s="68" t="s">
        <v>254</v>
      </c>
      <c r="I119" s="72" t="s">
        <v>43</v>
      </c>
      <c r="J119" s="80">
        <v>1</v>
      </c>
      <c r="K119" s="84"/>
      <c r="L119" s="82">
        <v>21</v>
      </c>
      <c r="M119" s="76">
        <f t="shared" si="15"/>
        <v>0</v>
      </c>
      <c r="N119" s="76">
        <f t="shared" si="16"/>
        <v>0</v>
      </c>
      <c r="O119" s="76">
        <f t="shared" si="17"/>
        <v>0</v>
      </c>
    </row>
    <row r="120" spans="1:15" ht="14.25" customHeight="1">
      <c r="A120" s="67" t="s">
        <v>269</v>
      </c>
      <c r="B120" s="769"/>
      <c r="C120" s="298"/>
      <c r="D120" s="771"/>
      <c r="E120" s="298"/>
      <c r="F120" s="299" t="s">
        <v>270</v>
      </c>
      <c r="G120" s="71"/>
      <c r="H120" s="72" t="s">
        <v>68</v>
      </c>
      <c r="I120" s="72" t="s">
        <v>43</v>
      </c>
      <c r="J120" s="80">
        <v>36</v>
      </c>
      <c r="K120" s="84"/>
      <c r="L120" s="82">
        <v>21</v>
      </c>
      <c r="M120" s="76">
        <f t="shared" si="15"/>
        <v>0</v>
      </c>
      <c r="N120" s="76">
        <f t="shared" si="16"/>
        <v>0</v>
      </c>
      <c r="O120" s="76">
        <f t="shared" si="17"/>
        <v>0</v>
      </c>
    </row>
    <row r="121" spans="1:15" ht="16.5" customHeight="1">
      <c r="A121" s="87" t="s">
        <v>271</v>
      </c>
      <c r="B121" s="770"/>
      <c r="C121" s="300"/>
      <c r="D121" s="772"/>
      <c r="E121" s="300"/>
      <c r="F121" s="301" t="s">
        <v>272</v>
      </c>
      <c r="G121" s="89"/>
      <c r="H121" s="88" t="s">
        <v>68</v>
      </c>
      <c r="I121" s="88" t="s">
        <v>69</v>
      </c>
      <c r="J121" s="91">
        <v>30</v>
      </c>
      <c r="K121" s="92"/>
      <c r="L121" s="93">
        <v>21</v>
      </c>
      <c r="M121" s="302">
        <f t="shared" si="15"/>
        <v>0</v>
      </c>
      <c r="N121" s="302">
        <f t="shared" si="16"/>
        <v>0</v>
      </c>
      <c r="O121" s="302">
        <f t="shared" si="17"/>
        <v>0</v>
      </c>
    </row>
    <row r="122" spans="1:15" ht="16.5" customHeight="1">
      <c r="A122" s="303"/>
      <c r="B122" s="304"/>
      <c r="C122" s="304"/>
      <c r="D122" s="304"/>
      <c r="E122" s="304"/>
      <c r="F122" s="305" t="s">
        <v>70</v>
      </c>
      <c r="G122" s="304"/>
      <c r="H122" s="306"/>
      <c r="I122" s="304"/>
      <c r="J122" s="307">
        <f>SUBTOTAL(9,J112:J121)</f>
        <v>88</v>
      </c>
      <c r="K122" s="308"/>
      <c r="L122" s="309"/>
      <c r="M122" s="310"/>
      <c r="N122" s="311">
        <f>SUBTOTAL(9,N112:N121)</f>
        <v>0</v>
      </c>
      <c r="O122" s="311">
        <f>SUBTOTAL(9,O112:O121)</f>
        <v>0</v>
      </c>
    </row>
    <row r="123" spans="1:15" ht="6" customHeight="1"/>
    <row r="124" spans="1:15" ht="23.25" customHeight="1" collapsed="1">
      <c r="A124" s="244" t="s">
        <v>273</v>
      </c>
      <c r="B124" s="245"/>
      <c r="C124" s="245"/>
      <c r="D124" s="773" t="s">
        <v>274</v>
      </c>
      <c r="E124" s="773"/>
      <c r="F124" s="773"/>
      <c r="G124" s="773"/>
      <c r="H124" s="773"/>
      <c r="I124" s="773"/>
      <c r="J124" s="246"/>
      <c r="K124" s="247"/>
      <c r="L124" s="248"/>
      <c r="M124" s="249"/>
      <c r="N124" s="250"/>
      <c r="O124" s="250"/>
    </row>
    <row r="125" spans="1:15" ht="25.5" hidden="1" outlineLevel="1">
      <c r="A125" s="251"/>
      <c r="B125" s="312" t="s">
        <v>19</v>
      </c>
      <c r="C125" s="313" t="s">
        <v>275</v>
      </c>
      <c r="D125" s="314" t="s">
        <v>276</v>
      </c>
      <c r="E125" s="315" t="s">
        <v>277</v>
      </c>
      <c r="F125" s="254"/>
      <c r="G125" s="254"/>
      <c r="H125" s="254"/>
      <c r="I125" s="254"/>
      <c r="J125" s="121">
        <v>1</v>
      </c>
      <c r="K125" s="122"/>
      <c r="L125" s="123"/>
      <c r="M125" s="124"/>
      <c r="N125" s="125"/>
      <c r="O125" s="126"/>
    </row>
    <row r="126" spans="1:15" ht="29.25" hidden="1" customHeight="1" outlineLevel="1">
      <c r="A126" s="251"/>
      <c r="B126" s="316" t="s">
        <v>222</v>
      </c>
      <c r="C126" s="316" t="s">
        <v>278</v>
      </c>
      <c r="D126" s="317" t="s">
        <v>279</v>
      </c>
      <c r="E126" s="316" t="s">
        <v>280</v>
      </c>
      <c r="F126" s="254"/>
      <c r="G126" s="254"/>
      <c r="H126" s="254"/>
      <c r="I126" s="254"/>
      <c r="J126" s="121">
        <v>1</v>
      </c>
      <c r="K126" s="122"/>
      <c r="L126" s="123"/>
      <c r="M126" s="124"/>
      <c r="N126" s="125"/>
      <c r="O126" s="126"/>
    </row>
    <row r="127" spans="1:15" ht="25.5" hidden="1" outlineLevel="1">
      <c r="A127" s="251"/>
      <c r="B127" s="316" t="s">
        <v>222</v>
      </c>
      <c r="C127" s="316" t="s">
        <v>278</v>
      </c>
      <c r="D127" s="318" t="s">
        <v>281</v>
      </c>
      <c r="E127" s="316" t="s">
        <v>282</v>
      </c>
      <c r="F127" s="254"/>
      <c r="G127" s="254"/>
      <c r="H127" s="254"/>
      <c r="I127" s="254"/>
      <c r="J127" s="121">
        <v>1</v>
      </c>
      <c r="K127" s="122"/>
      <c r="L127" s="123"/>
      <c r="M127" s="124"/>
      <c r="N127" s="125"/>
      <c r="O127" s="126"/>
    </row>
    <row r="128" spans="1:15" ht="25.5" hidden="1" outlineLevel="1">
      <c r="A128" s="251"/>
      <c r="B128" s="316" t="s">
        <v>222</v>
      </c>
      <c r="C128" s="316" t="s">
        <v>278</v>
      </c>
      <c r="D128" s="318" t="s">
        <v>283</v>
      </c>
      <c r="E128" s="316" t="s">
        <v>284</v>
      </c>
      <c r="F128" s="254"/>
      <c r="G128" s="254"/>
      <c r="H128" s="254"/>
      <c r="I128" s="254"/>
      <c r="J128" s="121">
        <v>1</v>
      </c>
      <c r="K128" s="122"/>
      <c r="L128" s="123"/>
      <c r="M128" s="124"/>
      <c r="N128" s="125"/>
      <c r="O128" s="126"/>
    </row>
    <row r="129" spans="1:15" ht="25.5" hidden="1" outlineLevel="1">
      <c r="A129" s="251"/>
      <c r="B129" s="316" t="s">
        <v>222</v>
      </c>
      <c r="C129" s="316" t="s">
        <v>278</v>
      </c>
      <c r="D129" s="318" t="s">
        <v>283</v>
      </c>
      <c r="E129" s="316" t="s">
        <v>285</v>
      </c>
      <c r="F129" s="254"/>
      <c r="G129" s="254"/>
      <c r="H129" s="254"/>
      <c r="I129" s="254"/>
      <c r="J129" s="121">
        <v>1</v>
      </c>
      <c r="K129" s="122"/>
      <c r="L129" s="123"/>
      <c r="M129" s="124"/>
      <c r="N129" s="125"/>
      <c r="O129" s="126"/>
    </row>
    <row r="130" spans="1:15" ht="38.25" hidden="1" outlineLevel="1">
      <c r="A130" s="251"/>
      <c r="B130" s="316" t="s">
        <v>222</v>
      </c>
      <c r="C130" s="316" t="s">
        <v>286</v>
      </c>
      <c r="D130" s="319" t="s">
        <v>287</v>
      </c>
      <c r="E130" s="320" t="s">
        <v>288</v>
      </c>
      <c r="F130" s="254"/>
      <c r="G130" s="254"/>
      <c r="H130" s="254"/>
      <c r="I130" s="254"/>
      <c r="J130" s="121">
        <v>1</v>
      </c>
      <c r="K130" s="122"/>
      <c r="L130" s="123"/>
      <c r="M130" s="124"/>
      <c r="N130" s="125"/>
      <c r="O130" s="126"/>
    </row>
    <row r="131" spans="1:15" ht="38.25" hidden="1" outlineLevel="1">
      <c r="A131" s="251"/>
      <c r="B131" s="316" t="s">
        <v>222</v>
      </c>
      <c r="C131" s="316" t="s">
        <v>286</v>
      </c>
      <c r="D131" s="318" t="s">
        <v>289</v>
      </c>
      <c r="E131" s="316" t="s">
        <v>290</v>
      </c>
      <c r="F131" s="254"/>
      <c r="G131" s="254"/>
      <c r="H131" s="254"/>
      <c r="I131" s="254"/>
      <c r="J131" s="121">
        <v>1</v>
      </c>
      <c r="K131" s="122"/>
      <c r="L131" s="123"/>
      <c r="M131" s="124"/>
      <c r="N131" s="125"/>
      <c r="O131" s="126"/>
    </row>
    <row r="132" spans="1:15" ht="38.25" hidden="1" outlineLevel="1">
      <c r="A132" s="251"/>
      <c r="B132" s="316" t="s">
        <v>222</v>
      </c>
      <c r="C132" s="316" t="s">
        <v>291</v>
      </c>
      <c r="D132" s="318" t="s">
        <v>292</v>
      </c>
      <c r="E132" s="316" t="s">
        <v>293</v>
      </c>
      <c r="F132" s="254"/>
      <c r="G132" s="254"/>
      <c r="H132" s="254"/>
      <c r="I132" s="254"/>
      <c r="J132" s="121">
        <v>1</v>
      </c>
      <c r="K132" s="122"/>
      <c r="L132" s="123"/>
      <c r="M132" s="124"/>
      <c r="N132" s="125"/>
      <c r="O132" s="126"/>
    </row>
    <row r="133" spans="1:15" ht="38.25" hidden="1" outlineLevel="1">
      <c r="A133" s="251"/>
      <c r="B133" s="316" t="s">
        <v>222</v>
      </c>
      <c r="C133" s="316" t="s">
        <v>291</v>
      </c>
      <c r="D133" s="318" t="s">
        <v>294</v>
      </c>
      <c r="E133" s="316" t="s">
        <v>295</v>
      </c>
      <c r="F133" s="254"/>
      <c r="G133" s="254"/>
      <c r="H133" s="254"/>
      <c r="I133" s="254"/>
      <c r="J133" s="121">
        <v>1</v>
      </c>
      <c r="K133" s="122"/>
      <c r="L133" s="123"/>
      <c r="M133" s="124"/>
      <c r="N133" s="125"/>
      <c r="O133" s="126"/>
    </row>
    <row r="134" spans="1:15" ht="38.25" hidden="1" outlineLevel="1">
      <c r="A134" s="251"/>
      <c r="B134" s="316" t="s">
        <v>296</v>
      </c>
      <c r="C134" s="321" t="s">
        <v>297</v>
      </c>
      <c r="D134" s="317" t="s">
        <v>298</v>
      </c>
      <c r="E134" s="316" t="s">
        <v>299</v>
      </c>
      <c r="F134" s="254"/>
      <c r="G134" s="254"/>
      <c r="H134" s="254"/>
      <c r="I134" s="254"/>
      <c r="J134" s="121">
        <v>1</v>
      </c>
      <c r="K134" s="122"/>
      <c r="L134" s="123"/>
      <c r="M134" s="124"/>
      <c r="N134" s="125"/>
      <c r="O134" s="126"/>
    </row>
    <row r="135" spans="1:15" ht="38.25" hidden="1" outlineLevel="1">
      <c r="A135" s="251"/>
      <c r="B135" s="316" t="s">
        <v>296</v>
      </c>
      <c r="C135" s="321" t="s">
        <v>297</v>
      </c>
      <c r="D135" s="317" t="s">
        <v>300</v>
      </c>
      <c r="E135" s="321" t="s">
        <v>301</v>
      </c>
      <c r="F135" s="254"/>
      <c r="G135" s="254"/>
      <c r="H135" s="254"/>
      <c r="I135" s="254"/>
      <c r="J135" s="121">
        <v>1</v>
      </c>
      <c r="K135" s="122"/>
      <c r="L135" s="123"/>
      <c r="M135" s="124"/>
      <c r="N135" s="125"/>
      <c r="O135" s="126"/>
    </row>
    <row r="136" spans="1:15" ht="38.25" hidden="1" outlineLevel="1">
      <c r="A136" s="322"/>
      <c r="B136" s="323" t="s">
        <v>296</v>
      </c>
      <c r="C136" s="300" t="s">
        <v>297</v>
      </c>
      <c r="D136" s="324" t="s">
        <v>302</v>
      </c>
      <c r="E136" s="300" t="s">
        <v>303</v>
      </c>
      <c r="F136" s="325"/>
      <c r="G136" s="325"/>
      <c r="H136" s="325"/>
      <c r="I136" s="325"/>
      <c r="J136" s="129">
        <v>1</v>
      </c>
      <c r="K136" s="130"/>
      <c r="L136" s="131"/>
      <c r="M136" s="132"/>
      <c r="N136" s="133"/>
      <c r="O136" s="134"/>
    </row>
    <row r="137" spans="1:15" ht="17.100000000000001" customHeight="1">
      <c r="A137" s="67" t="s">
        <v>304</v>
      </c>
      <c r="B137" s="769"/>
      <c r="C137" s="294"/>
      <c r="D137" s="771" t="s">
        <v>305</v>
      </c>
      <c r="E137" s="294"/>
      <c r="F137" s="295" t="s">
        <v>253</v>
      </c>
      <c r="G137" s="296"/>
      <c r="H137" s="68" t="s">
        <v>254</v>
      </c>
      <c r="I137" s="68" t="s">
        <v>43</v>
      </c>
      <c r="J137" s="73">
        <v>10</v>
      </c>
      <c r="K137" s="74">
        <v>24</v>
      </c>
      <c r="L137" s="75">
        <v>21</v>
      </c>
      <c r="M137" s="76">
        <f>K137*1.21</f>
        <v>29.04</v>
      </c>
      <c r="N137" s="76">
        <f>J137*K137</f>
        <v>240</v>
      </c>
      <c r="O137" s="76">
        <f>M137*J137</f>
        <v>290.39999999999998</v>
      </c>
    </row>
    <row r="138" spans="1:15" ht="17.100000000000001" customHeight="1">
      <c r="A138" s="67" t="s">
        <v>306</v>
      </c>
      <c r="B138" s="769"/>
      <c r="C138" s="294"/>
      <c r="D138" s="771"/>
      <c r="E138" s="294"/>
      <c r="F138" s="297" t="s">
        <v>307</v>
      </c>
      <c r="G138" s="79"/>
      <c r="H138" s="68" t="s">
        <v>254</v>
      </c>
      <c r="I138" s="72" t="s">
        <v>43</v>
      </c>
      <c r="J138" s="73">
        <v>3</v>
      </c>
      <c r="K138" s="74">
        <v>199</v>
      </c>
      <c r="L138" s="75">
        <v>21</v>
      </c>
      <c r="M138" s="76">
        <f>K138*1.21</f>
        <v>240.79</v>
      </c>
      <c r="N138" s="76">
        <f>J138*K138</f>
        <v>597</v>
      </c>
      <c r="O138" s="76">
        <f>M138*J138</f>
        <v>722.37</v>
      </c>
    </row>
    <row r="139" spans="1:15" ht="17.100000000000001" customHeight="1">
      <c r="A139" s="67" t="s">
        <v>308</v>
      </c>
      <c r="B139" s="769"/>
      <c r="C139" s="298"/>
      <c r="D139" s="771"/>
      <c r="E139" s="298"/>
      <c r="F139" s="297" t="s">
        <v>258</v>
      </c>
      <c r="G139" s="79"/>
      <c r="H139" s="72" t="s">
        <v>48</v>
      </c>
      <c r="I139" s="72" t="s">
        <v>43</v>
      </c>
      <c r="J139" s="80">
        <v>2</v>
      </c>
      <c r="K139" s="81">
        <v>300</v>
      </c>
      <c r="L139" s="82">
        <v>21</v>
      </c>
      <c r="M139" s="76">
        <f t="shared" ref="M139:M147" si="18">K139*1.21</f>
        <v>363</v>
      </c>
      <c r="N139" s="76">
        <f t="shared" ref="N139:N147" si="19">J139*K139</f>
        <v>600</v>
      </c>
      <c r="O139" s="76">
        <f t="shared" ref="O139:O147" si="20">M139*J139</f>
        <v>726</v>
      </c>
    </row>
    <row r="140" spans="1:15" ht="17.100000000000001" customHeight="1">
      <c r="A140" s="67" t="s">
        <v>309</v>
      </c>
      <c r="B140" s="769"/>
      <c r="C140" s="298"/>
      <c r="D140" s="771"/>
      <c r="E140" s="298"/>
      <c r="F140" s="297" t="s">
        <v>310</v>
      </c>
      <c r="G140" s="79"/>
      <c r="H140" s="68" t="s">
        <v>254</v>
      </c>
      <c r="I140" s="72" t="s">
        <v>43</v>
      </c>
      <c r="J140" s="80">
        <v>2</v>
      </c>
      <c r="K140" s="81">
        <v>150</v>
      </c>
      <c r="L140" s="82">
        <v>21</v>
      </c>
      <c r="M140" s="76">
        <f t="shared" si="18"/>
        <v>181.5</v>
      </c>
      <c r="N140" s="76">
        <f t="shared" si="19"/>
        <v>300</v>
      </c>
      <c r="O140" s="76">
        <f t="shared" si="20"/>
        <v>363</v>
      </c>
    </row>
    <row r="141" spans="1:15" ht="27" customHeight="1">
      <c r="A141" s="67" t="s">
        <v>311</v>
      </c>
      <c r="B141" s="769"/>
      <c r="C141" s="298"/>
      <c r="D141" s="771"/>
      <c r="E141" s="298"/>
      <c r="F141" s="297" t="s">
        <v>312</v>
      </c>
      <c r="G141" s="79"/>
      <c r="H141" s="68" t="s">
        <v>254</v>
      </c>
      <c r="I141" s="72" t="s">
        <v>43</v>
      </c>
      <c r="J141" s="80">
        <v>3</v>
      </c>
      <c r="K141" s="84">
        <v>648</v>
      </c>
      <c r="L141" s="82">
        <v>21</v>
      </c>
      <c r="M141" s="76">
        <f t="shared" si="18"/>
        <v>784.07999999999993</v>
      </c>
      <c r="N141" s="76">
        <f t="shared" si="19"/>
        <v>1944</v>
      </c>
      <c r="O141" s="76">
        <f t="shared" si="20"/>
        <v>2352.2399999999998</v>
      </c>
    </row>
    <row r="142" spans="1:15" ht="17.100000000000001" customHeight="1">
      <c r="A142" s="67" t="s">
        <v>313</v>
      </c>
      <c r="B142" s="769"/>
      <c r="C142" s="298"/>
      <c r="D142" s="771"/>
      <c r="E142" s="298"/>
      <c r="F142" s="297" t="s">
        <v>262</v>
      </c>
      <c r="G142" s="79"/>
      <c r="H142" s="68" t="s">
        <v>254</v>
      </c>
      <c r="I142" s="72" t="s">
        <v>43</v>
      </c>
      <c r="J142" s="80">
        <v>3</v>
      </c>
      <c r="K142" s="84">
        <v>594</v>
      </c>
      <c r="L142" s="82">
        <v>21</v>
      </c>
      <c r="M142" s="76">
        <f t="shared" si="18"/>
        <v>718.74</v>
      </c>
      <c r="N142" s="76">
        <f t="shared" si="19"/>
        <v>1782</v>
      </c>
      <c r="O142" s="76">
        <f t="shared" si="20"/>
        <v>2156.2200000000003</v>
      </c>
    </row>
    <row r="143" spans="1:15" ht="17.100000000000001" customHeight="1">
      <c r="A143" s="67" t="s">
        <v>314</v>
      </c>
      <c r="B143" s="769"/>
      <c r="C143" s="298"/>
      <c r="D143" s="771"/>
      <c r="E143" s="298"/>
      <c r="F143" s="297" t="s">
        <v>264</v>
      </c>
      <c r="G143" s="79"/>
      <c r="H143" s="68" t="s">
        <v>254</v>
      </c>
      <c r="I143" s="72" t="s">
        <v>43</v>
      </c>
      <c r="J143" s="80">
        <v>2</v>
      </c>
      <c r="K143" s="84">
        <v>155</v>
      </c>
      <c r="L143" s="82">
        <v>21</v>
      </c>
      <c r="M143" s="76">
        <f t="shared" si="18"/>
        <v>187.54999999999998</v>
      </c>
      <c r="N143" s="76">
        <f t="shared" si="19"/>
        <v>310</v>
      </c>
      <c r="O143" s="76">
        <f t="shared" si="20"/>
        <v>375.09999999999997</v>
      </c>
    </row>
    <row r="144" spans="1:15" ht="17.100000000000001" customHeight="1">
      <c r="A144" s="67" t="s">
        <v>315</v>
      </c>
      <c r="B144" s="769"/>
      <c r="C144" s="298"/>
      <c r="D144" s="771"/>
      <c r="E144" s="298"/>
      <c r="F144" s="297" t="s">
        <v>266</v>
      </c>
      <c r="G144" s="79"/>
      <c r="H144" s="68" t="s">
        <v>254</v>
      </c>
      <c r="I144" s="72" t="s">
        <v>43</v>
      </c>
      <c r="J144" s="80">
        <v>2</v>
      </c>
      <c r="K144" s="84">
        <v>310</v>
      </c>
      <c r="L144" s="82">
        <v>21</v>
      </c>
      <c r="M144" s="76">
        <f t="shared" si="18"/>
        <v>375.09999999999997</v>
      </c>
      <c r="N144" s="76">
        <f t="shared" si="19"/>
        <v>620</v>
      </c>
      <c r="O144" s="76">
        <f t="shared" si="20"/>
        <v>750.19999999999993</v>
      </c>
    </row>
    <row r="145" spans="1:15" ht="17.100000000000001" customHeight="1">
      <c r="A145" s="67" t="s">
        <v>316</v>
      </c>
      <c r="B145" s="769"/>
      <c r="C145" s="298"/>
      <c r="D145" s="771"/>
      <c r="E145" s="298"/>
      <c r="F145" s="297" t="s">
        <v>268</v>
      </c>
      <c r="G145" s="79"/>
      <c r="H145" s="68" t="s">
        <v>254</v>
      </c>
      <c r="I145" s="72" t="s">
        <v>43</v>
      </c>
      <c r="J145" s="80">
        <v>1</v>
      </c>
      <c r="K145" s="84">
        <v>558</v>
      </c>
      <c r="L145" s="82">
        <v>21</v>
      </c>
      <c r="M145" s="76">
        <f t="shared" si="18"/>
        <v>675.18</v>
      </c>
      <c r="N145" s="76">
        <f t="shared" si="19"/>
        <v>558</v>
      </c>
      <c r="O145" s="76">
        <f t="shared" si="20"/>
        <v>675.18</v>
      </c>
    </row>
    <row r="146" spans="1:15" ht="17.100000000000001" customHeight="1">
      <c r="A146" s="67" t="s">
        <v>317</v>
      </c>
      <c r="B146" s="769"/>
      <c r="C146" s="298"/>
      <c r="D146" s="771"/>
      <c r="E146" s="298"/>
      <c r="F146" s="299" t="s">
        <v>270</v>
      </c>
      <c r="G146" s="71"/>
      <c r="H146" s="72" t="s">
        <v>68</v>
      </c>
      <c r="I146" s="72" t="s">
        <v>43</v>
      </c>
      <c r="J146" s="80">
        <v>36</v>
      </c>
      <c r="K146" s="84">
        <v>84.7</v>
      </c>
      <c r="L146" s="82">
        <v>21</v>
      </c>
      <c r="M146" s="76">
        <f t="shared" si="18"/>
        <v>102.48699999999999</v>
      </c>
      <c r="N146" s="76">
        <f t="shared" si="19"/>
        <v>3049.2000000000003</v>
      </c>
      <c r="O146" s="76">
        <f t="shared" si="20"/>
        <v>3689.5319999999997</v>
      </c>
    </row>
    <row r="147" spans="1:15" ht="17.100000000000001" customHeight="1">
      <c r="A147" s="87" t="s">
        <v>318</v>
      </c>
      <c r="B147" s="770"/>
      <c r="C147" s="300"/>
      <c r="D147" s="772"/>
      <c r="E147" s="300"/>
      <c r="F147" s="301" t="s">
        <v>272</v>
      </c>
      <c r="G147" s="89"/>
      <c r="H147" s="88" t="s">
        <v>68</v>
      </c>
      <c r="I147" s="88" t="s">
        <v>69</v>
      </c>
      <c r="J147" s="91">
        <v>30</v>
      </c>
      <c r="K147" s="92">
        <v>50</v>
      </c>
      <c r="L147" s="93">
        <v>21</v>
      </c>
      <c r="M147" s="94">
        <f t="shared" si="18"/>
        <v>60.5</v>
      </c>
      <c r="N147" s="94">
        <f t="shared" si="19"/>
        <v>1500</v>
      </c>
      <c r="O147" s="94">
        <f t="shared" si="20"/>
        <v>1815</v>
      </c>
    </row>
    <row r="148" spans="1:15" ht="15" customHeight="1">
      <c r="A148" s="303"/>
      <c r="B148" s="304"/>
      <c r="C148" s="304"/>
      <c r="D148" s="304"/>
      <c r="E148" s="304"/>
      <c r="F148" s="305" t="s">
        <v>70</v>
      </c>
      <c r="G148" s="304"/>
      <c r="H148" s="306"/>
      <c r="I148" s="304"/>
      <c r="J148" s="326">
        <f>SUBTOTAL(9,J137:J147)</f>
        <v>94</v>
      </c>
      <c r="K148" s="327"/>
      <c r="L148" s="328"/>
      <c r="M148" s="329"/>
      <c r="N148" s="330">
        <f>SUBTOTAL(9,N137:N147)</f>
        <v>11500.2</v>
      </c>
      <c r="O148" s="330">
        <f>SUBTOTAL(9,O137:O147)</f>
        <v>13915.242</v>
      </c>
    </row>
    <row r="149" spans="1:15" ht="6" customHeight="1"/>
    <row r="150" spans="1:15" s="149" customFormat="1" ht="19.5" customHeight="1">
      <c r="A150" s="331"/>
      <c r="B150" s="332"/>
      <c r="C150" s="332"/>
      <c r="D150" s="774" t="s">
        <v>319</v>
      </c>
      <c r="E150" s="774"/>
      <c r="F150" s="774"/>
      <c r="G150" s="774"/>
      <c r="H150" s="774"/>
      <c r="I150" s="774"/>
      <c r="J150" s="333"/>
      <c r="K150" s="334"/>
      <c r="L150" s="335"/>
      <c r="M150" s="336"/>
      <c r="N150" s="337"/>
      <c r="O150" s="338"/>
    </row>
    <row r="151" spans="1:15" ht="30" customHeight="1">
      <c r="A151" s="339" t="s">
        <v>320</v>
      </c>
      <c r="B151" s="340"/>
      <c r="C151" s="340"/>
      <c r="D151" s="775" t="s">
        <v>321</v>
      </c>
      <c r="E151" s="775"/>
      <c r="F151" s="775"/>
      <c r="G151" s="775"/>
      <c r="H151" s="775"/>
      <c r="I151" s="775"/>
      <c r="J151" s="341"/>
      <c r="K151" s="342"/>
      <c r="L151" s="343"/>
      <c r="M151" s="344"/>
      <c r="N151" s="345"/>
      <c r="O151" s="345"/>
    </row>
    <row r="152" spans="1:15" ht="24">
      <c r="A152" s="67" t="s">
        <v>322</v>
      </c>
      <c r="B152" s="68"/>
      <c r="C152" s="68"/>
      <c r="D152" s="759" t="s">
        <v>323</v>
      </c>
      <c r="E152" s="69"/>
      <c r="F152" s="346" t="s">
        <v>324</v>
      </c>
      <c r="G152" s="67" t="s">
        <v>325</v>
      </c>
      <c r="H152" s="72" t="s">
        <v>48</v>
      </c>
      <c r="I152" s="68" t="s">
        <v>43</v>
      </c>
      <c r="J152" s="73">
        <v>5</v>
      </c>
      <c r="K152" s="74"/>
      <c r="L152" s="75">
        <v>21</v>
      </c>
      <c r="M152" s="76">
        <f>K152*1.21</f>
        <v>0</v>
      </c>
      <c r="N152" s="76">
        <f>J152*K152</f>
        <v>0</v>
      </c>
      <c r="O152" s="76">
        <f>M152*J152</f>
        <v>0</v>
      </c>
    </row>
    <row r="153" spans="1:15" ht="24">
      <c r="A153" s="67" t="s">
        <v>326</v>
      </c>
      <c r="B153" s="72"/>
      <c r="C153" s="72"/>
      <c r="D153" s="760"/>
      <c r="E153" s="77"/>
      <c r="F153" s="347" t="s">
        <v>327</v>
      </c>
      <c r="G153" s="138" t="s">
        <v>328</v>
      </c>
      <c r="H153" s="72" t="s">
        <v>48</v>
      </c>
      <c r="I153" s="72" t="s">
        <v>43</v>
      </c>
      <c r="J153" s="80">
        <v>3</v>
      </c>
      <c r="K153" s="81"/>
      <c r="L153" s="82">
        <v>21</v>
      </c>
      <c r="M153" s="76">
        <f t="shared" ref="M153:M159" si="21">K153*1.21</f>
        <v>0</v>
      </c>
      <c r="N153" s="76">
        <f t="shared" ref="N153:N159" si="22">J153*K153</f>
        <v>0</v>
      </c>
      <c r="O153" s="76">
        <f t="shared" ref="O153:O159" si="23">M153*J153</f>
        <v>0</v>
      </c>
    </row>
    <row r="154" spans="1:15">
      <c r="A154" s="67" t="s">
        <v>329</v>
      </c>
      <c r="B154" s="72"/>
      <c r="C154" s="72"/>
      <c r="D154" s="760"/>
      <c r="E154" s="77"/>
      <c r="F154" s="347" t="s">
        <v>330</v>
      </c>
      <c r="G154" s="138" t="s">
        <v>331</v>
      </c>
      <c r="H154" s="72" t="s">
        <v>48</v>
      </c>
      <c r="I154" s="72" t="s">
        <v>43</v>
      </c>
      <c r="J154" s="80">
        <v>2</v>
      </c>
      <c r="K154" s="84"/>
      <c r="L154" s="82">
        <v>21</v>
      </c>
      <c r="M154" s="76">
        <f t="shared" si="21"/>
        <v>0</v>
      </c>
      <c r="N154" s="76">
        <f t="shared" si="22"/>
        <v>0</v>
      </c>
      <c r="O154" s="76">
        <f t="shared" si="23"/>
        <v>0</v>
      </c>
    </row>
    <row r="155" spans="1:15">
      <c r="A155" s="67" t="s">
        <v>332</v>
      </c>
      <c r="B155" s="72"/>
      <c r="C155" s="72"/>
      <c r="D155" s="760"/>
      <c r="E155" s="77"/>
      <c r="F155" s="347" t="s">
        <v>333</v>
      </c>
      <c r="G155" s="138" t="s">
        <v>334</v>
      </c>
      <c r="H155" s="72" t="s">
        <v>48</v>
      </c>
      <c r="I155" s="72" t="s">
        <v>43</v>
      </c>
      <c r="J155" s="80">
        <v>2</v>
      </c>
      <c r="K155" s="84"/>
      <c r="L155" s="82">
        <v>21</v>
      </c>
      <c r="M155" s="76">
        <f t="shared" si="21"/>
        <v>0</v>
      </c>
      <c r="N155" s="76">
        <f t="shared" si="22"/>
        <v>0</v>
      </c>
      <c r="O155" s="76">
        <f t="shared" si="23"/>
        <v>0</v>
      </c>
    </row>
    <row r="156" spans="1:15" ht="24">
      <c r="A156" s="67" t="s">
        <v>335</v>
      </c>
      <c r="B156" s="72"/>
      <c r="C156" s="72"/>
      <c r="D156" s="760"/>
      <c r="E156" s="83"/>
      <c r="F156" s="347" t="s">
        <v>336</v>
      </c>
      <c r="G156" s="138" t="s">
        <v>337</v>
      </c>
      <c r="H156" s="72" t="s">
        <v>48</v>
      </c>
      <c r="I156" s="72" t="s">
        <v>43</v>
      </c>
      <c r="J156" s="80">
        <v>2</v>
      </c>
      <c r="K156" s="84"/>
      <c r="L156" s="82">
        <v>21</v>
      </c>
      <c r="M156" s="76">
        <f t="shared" si="21"/>
        <v>0</v>
      </c>
      <c r="N156" s="76">
        <f t="shared" si="22"/>
        <v>0</v>
      </c>
      <c r="O156" s="76">
        <f t="shared" si="23"/>
        <v>0</v>
      </c>
    </row>
    <row r="157" spans="1:15">
      <c r="A157" s="67" t="s">
        <v>338</v>
      </c>
      <c r="B157" s="85"/>
      <c r="C157" s="85"/>
      <c r="D157" s="760"/>
      <c r="E157" s="77"/>
      <c r="F157" s="348" t="s">
        <v>339</v>
      </c>
      <c r="G157" s="137" t="s">
        <v>340</v>
      </c>
      <c r="H157" s="72" t="s">
        <v>48</v>
      </c>
      <c r="I157" s="72" t="s">
        <v>43</v>
      </c>
      <c r="J157" s="80">
        <v>4</v>
      </c>
      <c r="K157" s="84"/>
      <c r="L157" s="82">
        <v>21</v>
      </c>
      <c r="M157" s="76">
        <f t="shared" si="21"/>
        <v>0</v>
      </c>
      <c r="N157" s="76">
        <f t="shared" si="22"/>
        <v>0</v>
      </c>
      <c r="O157" s="76">
        <f t="shared" si="23"/>
        <v>0</v>
      </c>
    </row>
    <row r="158" spans="1:15">
      <c r="A158" s="67" t="s">
        <v>341</v>
      </c>
      <c r="B158" s="85"/>
      <c r="C158" s="85"/>
      <c r="D158" s="760"/>
      <c r="E158" s="77"/>
      <c r="F158" s="348" t="s">
        <v>342</v>
      </c>
      <c r="G158" s="137" t="s">
        <v>343</v>
      </c>
      <c r="H158" s="72" t="s">
        <v>48</v>
      </c>
      <c r="I158" s="72" t="s">
        <v>43</v>
      </c>
      <c r="J158" s="80">
        <v>4</v>
      </c>
      <c r="K158" s="84"/>
      <c r="L158" s="82">
        <v>21</v>
      </c>
      <c r="M158" s="76">
        <f t="shared" si="21"/>
        <v>0</v>
      </c>
      <c r="N158" s="76">
        <f t="shared" si="22"/>
        <v>0</v>
      </c>
      <c r="O158" s="76">
        <f t="shared" si="23"/>
        <v>0</v>
      </c>
    </row>
    <row r="159" spans="1:15" ht="18" customHeight="1">
      <c r="A159" s="87" t="s">
        <v>344</v>
      </c>
      <c r="B159" s="88"/>
      <c r="C159" s="88"/>
      <c r="D159" s="761"/>
      <c r="E159" s="89"/>
      <c r="F159" s="349" t="s">
        <v>345</v>
      </c>
      <c r="G159" s="350"/>
      <c r="H159" s="88" t="s">
        <v>68</v>
      </c>
      <c r="I159" s="88" t="s">
        <v>69</v>
      </c>
      <c r="J159" s="86">
        <v>30</v>
      </c>
      <c r="K159" s="200"/>
      <c r="L159" s="201">
        <v>21</v>
      </c>
      <c r="M159" s="351">
        <f t="shared" si="21"/>
        <v>0</v>
      </c>
      <c r="N159" s="351">
        <f t="shared" si="22"/>
        <v>0</v>
      </c>
      <c r="O159" s="351">
        <f t="shared" si="23"/>
        <v>0</v>
      </c>
    </row>
    <row r="160" spans="1:15" ht="15" customHeight="1">
      <c r="A160" s="352"/>
      <c r="B160" s="353"/>
      <c r="C160" s="353"/>
      <c r="D160" s="353"/>
      <c r="E160" s="353"/>
      <c r="F160" s="354" t="s">
        <v>70</v>
      </c>
      <c r="G160" s="353"/>
      <c r="H160" s="355"/>
      <c r="I160" s="353"/>
      <c r="J160" s="356">
        <f>SUBTOTAL(9,J152:J159)</f>
        <v>52</v>
      </c>
      <c r="K160" s="357"/>
      <c r="L160" s="358"/>
      <c r="M160" s="359"/>
      <c r="N160" s="360">
        <f>SUBTOTAL(9,N152:N159)</f>
        <v>0</v>
      </c>
      <c r="O160" s="360">
        <f>SUBTOTAL(9,O152:O159)</f>
        <v>0</v>
      </c>
    </row>
    <row r="161" spans="1:15" ht="6.75" customHeight="1"/>
    <row r="162" spans="1:15" ht="21.75" customHeight="1">
      <c r="A162" s="361" t="s">
        <v>346</v>
      </c>
      <c r="B162" s="362"/>
      <c r="C162" s="362"/>
      <c r="D162" s="776" t="s">
        <v>347</v>
      </c>
      <c r="E162" s="776"/>
      <c r="F162" s="776"/>
      <c r="G162" s="776"/>
      <c r="H162" s="776"/>
      <c r="I162" s="777"/>
      <c r="J162" s="363"/>
      <c r="K162" s="364"/>
      <c r="L162" s="365"/>
      <c r="M162" s="366"/>
      <c r="N162" s="366"/>
      <c r="O162" s="367"/>
    </row>
    <row r="163" spans="1:15" ht="25.5">
      <c r="A163" s="368" t="s">
        <v>348</v>
      </c>
      <c r="B163" s="778" t="s">
        <v>26</v>
      </c>
      <c r="C163" s="369" t="s">
        <v>349</v>
      </c>
      <c r="D163" s="778" t="s">
        <v>350</v>
      </c>
      <c r="E163" s="369"/>
      <c r="F163" s="370" t="s">
        <v>351</v>
      </c>
      <c r="G163" s="371" t="s">
        <v>352</v>
      </c>
      <c r="H163" s="206" t="s">
        <v>42</v>
      </c>
      <c r="I163" s="372" t="s">
        <v>43</v>
      </c>
      <c r="J163" s="373">
        <v>1</v>
      </c>
      <c r="K163" s="374"/>
      <c r="L163" s="375">
        <v>21</v>
      </c>
      <c r="M163" s="376">
        <f>K163*1.21</f>
        <v>0</v>
      </c>
      <c r="N163" s="376">
        <f>K163*J163</f>
        <v>0</v>
      </c>
      <c r="O163" s="376">
        <f>N163*1.21</f>
        <v>0</v>
      </c>
    </row>
    <row r="164" spans="1:15" ht="24">
      <c r="A164" s="368" t="s">
        <v>353</v>
      </c>
      <c r="B164" s="778"/>
      <c r="C164" s="369"/>
      <c r="D164" s="778"/>
      <c r="E164" s="369"/>
      <c r="F164" s="377" t="s">
        <v>354</v>
      </c>
      <c r="G164" s="378" t="s">
        <v>355</v>
      </c>
      <c r="H164" s="206" t="s">
        <v>42</v>
      </c>
      <c r="I164" s="379" t="s">
        <v>43</v>
      </c>
      <c r="J164" s="380">
        <v>1</v>
      </c>
      <c r="K164" s="381"/>
      <c r="L164" s="382">
        <v>21</v>
      </c>
      <c r="M164" s="383">
        <f t="shared" ref="M164:M165" si="24">K164*1.21</f>
        <v>0</v>
      </c>
      <c r="N164" s="383">
        <f t="shared" ref="N164:N195" si="25">K164*J164</f>
        <v>0</v>
      </c>
      <c r="O164" s="383">
        <f t="shared" ref="O164:O195" si="26">N164*1.21</f>
        <v>0</v>
      </c>
    </row>
    <row r="165" spans="1:15">
      <c r="A165" s="368" t="s">
        <v>356</v>
      </c>
      <c r="B165" s="778"/>
      <c r="C165" s="369"/>
      <c r="D165" s="778"/>
      <c r="E165" s="369"/>
      <c r="F165" s="377" t="s">
        <v>357</v>
      </c>
      <c r="G165" s="378" t="s">
        <v>358</v>
      </c>
      <c r="H165" s="206" t="s">
        <v>42</v>
      </c>
      <c r="I165" s="379" t="s">
        <v>43</v>
      </c>
      <c r="J165" s="380">
        <v>2</v>
      </c>
      <c r="K165" s="381"/>
      <c r="L165" s="382">
        <v>21</v>
      </c>
      <c r="M165" s="383">
        <f t="shared" si="24"/>
        <v>0</v>
      </c>
      <c r="N165" s="383">
        <f t="shared" si="25"/>
        <v>0</v>
      </c>
      <c r="O165" s="383">
        <f t="shared" si="26"/>
        <v>0</v>
      </c>
    </row>
    <row r="166" spans="1:15">
      <c r="A166" s="368" t="s">
        <v>359</v>
      </c>
      <c r="B166" s="778"/>
      <c r="C166" s="369"/>
      <c r="D166" s="778"/>
      <c r="E166" s="369"/>
      <c r="F166" s="377" t="s">
        <v>360</v>
      </c>
      <c r="G166" s="378" t="s">
        <v>361</v>
      </c>
      <c r="H166" s="206" t="s">
        <v>42</v>
      </c>
      <c r="I166" s="379" t="s">
        <v>43</v>
      </c>
      <c r="J166" s="380">
        <v>2</v>
      </c>
      <c r="K166" s="381"/>
      <c r="L166" s="382">
        <v>21</v>
      </c>
      <c r="M166" s="383">
        <f>K166*1.21</f>
        <v>0</v>
      </c>
      <c r="N166" s="383">
        <f t="shared" si="25"/>
        <v>0</v>
      </c>
      <c r="O166" s="383">
        <f t="shared" si="26"/>
        <v>0</v>
      </c>
    </row>
    <row r="167" spans="1:15">
      <c r="A167" s="368" t="s">
        <v>362</v>
      </c>
      <c r="B167" s="778"/>
      <c r="C167" s="369"/>
      <c r="D167" s="778"/>
      <c r="E167" s="369"/>
      <c r="F167" s="377" t="s">
        <v>363</v>
      </c>
      <c r="G167" s="378" t="s">
        <v>364</v>
      </c>
      <c r="H167" s="206" t="s">
        <v>42</v>
      </c>
      <c r="I167" s="379" t="s">
        <v>43</v>
      </c>
      <c r="J167" s="380">
        <v>2</v>
      </c>
      <c r="K167" s="381"/>
      <c r="L167" s="382">
        <v>21</v>
      </c>
      <c r="M167" s="383">
        <f t="shared" ref="M167:M168" si="27">K167*1.21</f>
        <v>0</v>
      </c>
      <c r="N167" s="383">
        <f t="shared" si="25"/>
        <v>0</v>
      </c>
      <c r="O167" s="383">
        <f t="shared" si="26"/>
        <v>0</v>
      </c>
    </row>
    <row r="168" spans="1:15" ht="24">
      <c r="A168" s="368" t="s">
        <v>365</v>
      </c>
      <c r="B168" s="778"/>
      <c r="C168" s="369"/>
      <c r="D168" s="778"/>
      <c r="E168" s="369"/>
      <c r="F168" s="377" t="s">
        <v>366</v>
      </c>
      <c r="G168" s="378" t="s">
        <v>367</v>
      </c>
      <c r="H168" s="206" t="s">
        <v>42</v>
      </c>
      <c r="I168" s="379" t="s">
        <v>43</v>
      </c>
      <c r="J168" s="380">
        <v>1</v>
      </c>
      <c r="K168" s="381"/>
      <c r="L168" s="382">
        <v>21</v>
      </c>
      <c r="M168" s="383">
        <f t="shared" si="27"/>
        <v>0</v>
      </c>
      <c r="N168" s="383">
        <f t="shared" si="25"/>
        <v>0</v>
      </c>
      <c r="O168" s="383">
        <f t="shared" si="26"/>
        <v>0</v>
      </c>
    </row>
    <row r="169" spans="1:15" ht="24">
      <c r="A169" s="368" t="s">
        <v>368</v>
      </c>
      <c r="B169" s="778"/>
      <c r="C169" s="369"/>
      <c r="D169" s="778"/>
      <c r="E169" s="369"/>
      <c r="F169" s="377" t="s">
        <v>369</v>
      </c>
      <c r="G169" s="378" t="s">
        <v>370</v>
      </c>
      <c r="H169" s="206" t="s">
        <v>42</v>
      </c>
      <c r="I169" s="379" t="s">
        <v>43</v>
      </c>
      <c r="J169" s="380">
        <v>1</v>
      </c>
      <c r="K169" s="381"/>
      <c r="L169" s="382">
        <v>21</v>
      </c>
      <c r="M169" s="383">
        <f>K169*1.21</f>
        <v>0</v>
      </c>
      <c r="N169" s="383">
        <f t="shared" si="25"/>
        <v>0</v>
      </c>
      <c r="O169" s="383">
        <f t="shared" si="26"/>
        <v>0</v>
      </c>
    </row>
    <row r="170" spans="1:15" ht="24">
      <c r="A170" s="368" t="s">
        <v>371</v>
      </c>
      <c r="B170" s="778"/>
      <c r="C170" s="369"/>
      <c r="D170" s="778"/>
      <c r="E170" s="369"/>
      <c r="F170" s="377" t="s">
        <v>372</v>
      </c>
      <c r="G170" s="378" t="s">
        <v>373</v>
      </c>
      <c r="H170" s="206" t="s">
        <v>42</v>
      </c>
      <c r="I170" s="379" t="s">
        <v>43</v>
      </c>
      <c r="J170" s="380">
        <v>1</v>
      </c>
      <c r="K170" s="381"/>
      <c r="L170" s="382">
        <v>21</v>
      </c>
      <c r="M170" s="383">
        <f t="shared" ref="M170" si="28">K170*1.21</f>
        <v>0</v>
      </c>
      <c r="N170" s="383">
        <f t="shared" si="25"/>
        <v>0</v>
      </c>
      <c r="O170" s="383">
        <f t="shared" si="26"/>
        <v>0</v>
      </c>
    </row>
    <row r="171" spans="1:15" ht="24">
      <c r="A171" s="368" t="s">
        <v>374</v>
      </c>
      <c r="B171" s="778"/>
      <c r="C171" s="369"/>
      <c r="D171" s="778"/>
      <c r="E171" s="369"/>
      <c r="F171" s="377" t="s">
        <v>375</v>
      </c>
      <c r="G171" s="384" t="s">
        <v>376</v>
      </c>
      <c r="H171" s="40" t="s">
        <v>84</v>
      </c>
      <c r="I171" s="379" t="s">
        <v>43</v>
      </c>
      <c r="J171" s="380">
        <v>2</v>
      </c>
      <c r="K171" s="381"/>
      <c r="L171" s="382">
        <v>21</v>
      </c>
      <c r="M171" s="383">
        <f>K171*1.21</f>
        <v>0</v>
      </c>
      <c r="N171" s="383">
        <f t="shared" si="25"/>
        <v>0</v>
      </c>
      <c r="O171" s="383">
        <f t="shared" si="26"/>
        <v>0</v>
      </c>
    </row>
    <row r="172" spans="1:15" ht="24">
      <c r="A172" s="368" t="s">
        <v>377</v>
      </c>
      <c r="B172" s="778"/>
      <c r="C172" s="369"/>
      <c r="D172" s="778"/>
      <c r="E172" s="369"/>
      <c r="F172" s="377" t="s">
        <v>378</v>
      </c>
      <c r="G172" s="384" t="s">
        <v>379</v>
      </c>
      <c r="H172" s="40" t="s">
        <v>84</v>
      </c>
      <c r="I172" s="379" t="s">
        <v>43</v>
      </c>
      <c r="J172" s="380">
        <v>2</v>
      </c>
      <c r="K172" s="381"/>
      <c r="L172" s="382">
        <v>21</v>
      </c>
      <c r="M172" s="383">
        <f t="shared" ref="M172:M173" si="29">K172*1.21</f>
        <v>0</v>
      </c>
      <c r="N172" s="383">
        <f t="shared" si="25"/>
        <v>0</v>
      </c>
      <c r="O172" s="383">
        <f t="shared" si="26"/>
        <v>0</v>
      </c>
    </row>
    <row r="173" spans="1:15" ht="24">
      <c r="A173" s="368" t="s">
        <v>380</v>
      </c>
      <c r="B173" s="778"/>
      <c r="C173" s="369"/>
      <c r="D173" s="778"/>
      <c r="E173" s="369"/>
      <c r="F173" s="377" t="s">
        <v>381</v>
      </c>
      <c r="G173" s="378" t="s">
        <v>382</v>
      </c>
      <c r="H173" s="40" t="s">
        <v>84</v>
      </c>
      <c r="I173" s="379" t="s">
        <v>43</v>
      </c>
      <c r="J173" s="380">
        <v>2</v>
      </c>
      <c r="K173" s="381"/>
      <c r="L173" s="382">
        <v>21</v>
      </c>
      <c r="M173" s="383">
        <f t="shared" si="29"/>
        <v>0</v>
      </c>
      <c r="N173" s="383">
        <f t="shared" si="25"/>
        <v>0</v>
      </c>
      <c r="O173" s="383">
        <f t="shared" si="26"/>
        <v>0</v>
      </c>
    </row>
    <row r="174" spans="1:15" ht="24">
      <c r="A174" s="368" t="s">
        <v>383</v>
      </c>
      <c r="B174" s="778"/>
      <c r="C174" s="369"/>
      <c r="D174" s="778"/>
      <c r="E174" s="369"/>
      <c r="F174" s="377" t="s">
        <v>384</v>
      </c>
      <c r="G174" s="378" t="s">
        <v>385</v>
      </c>
      <c r="H174" s="206" t="s">
        <v>42</v>
      </c>
      <c r="I174" s="379" t="s">
        <v>43</v>
      </c>
      <c r="J174" s="380">
        <v>1</v>
      </c>
      <c r="K174" s="381"/>
      <c r="L174" s="382">
        <v>21</v>
      </c>
      <c r="M174" s="383">
        <f>K174*1.21</f>
        <v>0</v>
      </c>
      <c r="N174" s="383">
        <f t="shared" si="25"/>
        <v>0</v>
      </c>
      <c r="O174" s="383">
        <f t="shared" si="26"/>
        <v>0</v>
      </c>
    </row>
    <row r="175" spans="1:15">
      <c r="A175" s="368" t="s">
        <v>386</v>
      </c>
      <c r="B175" s="778"/>
      <c r="C175" s="369"/>
      <c r="D175" s="778"/>
      <c r="E175" s="369"/>
      <c r="F175" s="377" t="s">
        <v>387</v>
      </c>
      <c r="G175" s="378" t="s">
        <v>388</v>
      </c>
      <c r="H175" s="206" t="s">
        <v>42</v>
      </c>
      <c r="I175" s="379" t="s">
        <v>43</v>
      </c>
      <c r="J175" s="380">
        <v>1</v>
      </c>
      <c r="K175" s="381"/>
      <c r="L175" s="382">
        <v>21</v>
      </c>
      <c r="M175" s="383">
        <f t="shared" ref="M175" si="30">K175*1.21</f>
        <v>0</v>
      </c>
      <c r="N175" s="383">
        <f t="shared" si="25"/>
        <v>0</v>
      </c>
      <c r="O175" s="383">
        <f t="shared" si="26"/>
        <v>0</v>
      </c>
    </row>
    <row r="176" spans="1:15" ht="24">
      <c r="A176" s="368" t="s">
        <v>389</v>
      </c>
      <c r="B176" s="778"/>
      <c r="C176" s="369"/>
      <c r="D176" s="778"/>
      <c r="E176" s="369"/>
      <c r="F176" s="377" t="s">
        <v>390</v>
      </c>
      <c r="G176" s="378" t="s">
        <v>391</v>
      </c>
      <c r="H176" s="206" t="s">
        <v>42</v>
      </c>
      <c r="I176" s="379" t="s">
        <v>43</v>
      </c>
      <c r="J176" s="380">
        <v>1</v>
      </c>
      <c r="K176" s="381"/>
      <c r="L176" s="382">
        <v>21</v>
      </c>
      <c r="M176" s="383">
        <f>K176*1.21</f>
        <v>0</v>
      </c>
      <c r="N176" s="383">
        <f t="shared" si="25"/>
        <v>0</v>
      </c>
      <c r="O176" s="383">
        <f t="shared" si="26"/>
        <v>0</v>
      </c>
    </row>
    <row r="177" spans="1:15" ht="24">
      <c r="A177" s="368" t="s">
        <v>392</v>
      </c>
      <c r="B177" s="778"/>
      <c r="C177" s="369"/>
      <c r="D177" s="778"/>
      <c r="E177" s="369"/>
      <c r="F177" s="377" t="s">
        <v>393</v>
      </c>
      <c r="G177" s="378" t="s">
        <v>394</v>
      </c>
      <c r="H177" s="206" t="s">
        <v>42</v>
      </c>
      <c r="I177" s="379" t="s">
        <v>43</v>
      </c>
      <c r="J177" s="380">
        <v>1</v>
      </c>
      <c r="K177" s="381"/>
      <c r="L177" s="382">
        <v>21</v>
      </c>
      <c r="M177" s="383">
        <f t="shared" ref="M177:M178" si="31">K177*1.21</f>
        <v>0</v>
      </c>
      <c r="N177" s="383">
        <f t="shared" si="25"/>
        <v>0</v>
      </c>
      <c r="O177" s="383">
        <f t="shared" si="26"/>
        <v>0</v>
      </c>
    </row>
    <row r="178" spans="1:15" ht="24">
      <c r="A178" s="368" t="s">
        <v>395</v>
      </c>
      <c r="B178" s="778"/>
      <c r="C178" s="369"/>
      <c r="D178" s="778"/>
      <c r="E178" s="369"/>
      <c r="F178" s="385" t="s">
        <v>396</v>
      </c>
      <c r="G178" s="378" t="s">
        <v>397</v>
      </c>
      <c r="H178" s="206" t="s">
        <v>42</v>
      </c>
      <c r="I178" s="379" t="s">
        <v>43</v>
      </c>
      <c r="J178" s="380">
        <v>1</v>
      </c>
      <c r="K178" s="381"/>
      <c r="L178" s="382">
        <v>21</v>
      </c>
      <c r="M178" s="383">
        <f t="shared" si="31"/>
        <v>0</v>
      </c>
      <c r="N178" s="383">
        <f t="shared" si="25"/>
        <v>0</v>
      </c>
      <c r="O178" s="383">
        <f t="shared" si="26"/>
        <v>0</v>
      </c>
    </row>
    <row r="179" spans="1:15" ht="24">
      <c r="A179" s="368" t="s">
        <v>398</v>
      </c>
      <c r="B179" s="778"/>
      <c r="C179" s="369"/>
      <c r="D179" s="778"/>
      <c r="E179" s="369"/>
      <c r="F179" s="385" t="s">
        <v>399</v>
      </c>
      <c r="G179" s="378" t="s">
        <v>400</v>
      </c>
      <c r="H179" s="206" t="s">
        <v>42</v>
      </c>
      <c r="I179" s="379" t="s">
        <v>43</v>
      </c>
      <c r="J179" s="380">
        <v>1</v>
      </c>
      <c r="K179" s="381"/>
      <c r="L179" s="382">
        <v>21</v>
      </c>
      <c r="M179" s="383">
        <f>K179*1.21</f>
        <v>0</v>
      </c>
      <c r="N179" s="383">
        <f t="shared" si="25"/>
        <v>0</v>
      </c>
      <c r="O179" s="383">
        <f t="shared" si="26"/>
        <v>0</v>
      </c>
    </row>
    <row r="180" spans="1:15" ht="24">
      <c r="A180" s="368" t="s">
        <v>401</v>
      </c>
      <c r="B180" s="778"/>
      <c r="C180" s="369"/>
      <c r="D180" s="778"/>
      <c r="E180" s="369"/>
      <c r="F180" s="385" t="s">
        <v>402</v>
      </c>
      <c r="G180" s="378" t="s">
        <v>403</v>
      </c>
      <c r="H180" s="40" t="s">
        <v>84</v>
      </c>
      <c r="I180" s="379" t="s">
        <v>43</v>
      </c>
      <c r="J180" s="380">
        <v>1</v>
      </c>
      <c r="K180" s="381"/>
      <c r="L180" s="382">
        <v>21</v>
      </c>
      <c r="M180" s="383">
        <f>K180*1.21</f>
        <v>0</v>
      </c>
      <c r="N180" s="383">
        <f t="shared" si="25"/>
        <v>0</v>
      </c>
      <c r="O180" s="383">
        <f t="shared" si="26"/>
        <v>0</v>
      </c>
    </row>
    <row r="181" spans="1:15" ht="24">
      <c r="A181" s="368" t="s">
        <v>404</v>
      </c>
      <c r="B181" s="778"/>
      <c r="C181" s="369"/>
      <c r="D181" s="778"/>
      <c r="E181" s="369"/>
      <c r="F181" s="385" t="s">
        <v>405</v>
      </c>
      <c r="G181" s="378" t="s">
        <v>406</v>
      </c>
      <c r="H181" s="40" t="s">
        <v>84</v>
      </c>
      <c r="I181" s="379" t="s">
        <v>43</v>
      </c>
      <c r="J181" s="380">
        <v>2</v>
      </c>
      <c r="K181" s="381"/>
      <c r="L181" s="382">
        <v>21</v>
      </c>
      <c r="M181" s="383">
        <f t="shared" ref="M181:M182" si="32">K181*1.21</f>
        <v>0</v>
      </c>
      <c r="N181" s="383">
        <f t="shared" si="25"/>
        <v>0</v>
      </c>
      <c r="O181" s="383">
        <f t="shared" si="26"/>
        <v>0</v>
      </c>
    </row>
    <row r="182" spans="1:15" ht="24">
      <c r="A182" s="368" t="s">
        <v>407</v>
      </c>
      <c r="B182" s="778"/>
      <c r="C182" s="369"/>
      <c r="D182" s="778"/>
      <c r="E182" s="369"/>
      <c r="F182" s="385" t="s">
        <v>408</v>
      </c>
      <c r="G182" s="378" t="s">
        <v>409</v>
      </c>
      <c r="H182" s="206" t="s">
        <v>48</v>
      </c>
      <c r="I182" s="379" t="s">
        <v>43</v>
      </c>
      <c r="J182" s="380">
        <v>1</v>
      </c>
      <c r="K182" s="381"/>
      <c r="L182" s="382">
        <v>21</v>
      </c>
      <c r="M182" s="383">
        <f t="shared" si="32"/>
        <v>0</v>
      </c>
      <c r="N182" s="383">
        <f t="shared" si="25"/>
        <v>0</v>
      </c>
      <c r="O182" s="383">
        <f t="shared" si="26"/>
        <v>0</v>
      </c>
    </row>
    <row r="183" spans="1:15">
      <c r="A183" s="368" t="s">
        <v>410</v>
      </c>
      <c r="B183" s="778"/>
      <c r="C183" s="369"/>
      <c r="D183" s="778"/>
      <c r="E183" s="369"/>
      <c r="F183" s="385" t="s">
        <v>411</v>
      </c>
      <c r="G183" s="378" t="s">
        <v>412</v>
      </c>
      <c r="H183" s="206" t="s">
        <v>48</v>
      </c>
      <c r="I183" s="379" t="s">
        <v>43</v>
      </c>
      <c r="J183" s="380">
        <v>1</v>
      </c>
      <c r="K183" s="381"/>
      <c r="L183" s="382">
        <v>21</v>
      </c>
      <c r="M183" s="383">
        <f>K183*1.21</f>
        <v>0</v>
      </c>
      <c r="N183" s="383">
        <f t="shared" si="25"/>
        <v>0</v>
      </c>
      <c r="O183" s="383">
        <f t="shared" si="26"/>
        <v>0</v>
      </c>
    </row>
    <row r="184" spans="1:15">
      <c r="A184" s="368" t="s">
        <v>413</v>
      </c>
      <c r="B184" s="778"/>
      <c r="C184" s="369"/>
      <c r="D184" s="778"/>
      <c r="E184" s="369"/>
      <c r="F184" s="385" t="s">
        <v>414</v>
      </c>
      <c r="G184" s="378">
        <v>10000280</v>
      </c>
      <c r="H184" s="206" t="s">
        <v>42</v>
      </c>
      <c r="I184" s="379" t="s">
        <v>43</v>
      </c>
      <c r="J184" s="380">
        <v>2</v>
      </c>
      <c r="K184" s="381"/>
      <c r="L184" s="382">
        <v>21</v>
      </c>
      <c r="M184" s="383">
        <f>K184*1.21</f>
        <v>0</v>
      </c>
      <c r="N184" s="383">
        <f t="shared" si="25"/>
        <v>0</v>
      </c>
      <c r="O184" s="383">
        <f t="shared" si="26"/>
        <v>0</v>
      </c>
    </row>
    <row r="185" spans="1:15">
      <c r="A185" s="368" t="s">
        <v>415</v>
      </c>
      <c r="B185" s="778"/>
      <c r="C185" s="369"/>
      <c r="D185" s="778"/>
      <c r="E185" s="369"/>
      <c r="F185" s="385" t="s">
        <v>416</v>
      </c>
      <c r="G185" s="378" t="s">
        <v>417</v>
      </c>
      <c r="H185" s="206" t="s">
        <v>42</v>
      </c>
      <c r="I185" s="379" t="s">
        <v>43</v>
      </c>
      <c r="J185" s="380">
        <v>1</v>
      </c>
      <c r="K185" s="381"/>
      <c r="L185" s="382">
        <v>21</v>
      </c>
      <c r="M185" s="383">
        <f t="shared" ref="M185:M186" si="33">K185*1.21</f>
        <v>0</v>
      </c>
      <c r="N185" s="383">
        <f t="shared" si="25"/>
        <v>0</v>
      </c>
      <c r="O185" s="383">
        <f t="shared" si="26"/>
        <v>0</v>
      </c>
    </row>
    <row r="186" spans="1:15" ht="24">
      <c r="A186" s="368" t="s">
        <v>418</v>
      </c>
      <c r="B186" s="778"/>
      <c r="C186" s="369"/>
      <c r="D186" s="778"/>
      <c r="E186" s="369"/>
      <c r="F186" s="385" t="s">
        <v>419</v>
      </c>
      <c r="G186" s="378" t="s">
        <v>420</v>
      </c>
      <c r="H186" s="40" t="s">
        <v>84</v>
      </c>
      <c r="I186" s="379" t="s">
        <v>43</v>
      </c>
      <c r="J186" s="380">
        <v>1</v>
      </c>
      <c r="K186" s="381"/>
      <c r="L186" s="382">
        <v>21</v>
      </c>
      <c r="M186" s="383">
        <f t="shared" si="33"/>
        <v>0</v>
      </c>
      <c r="N186" s="383">
        <f t="shared" si="25"/>
        <v>0</v>
      </c>
      <c r="O186" s="383">
        <f t="shared" si="26"/>
        <v>0</v>
      </c>
    </row>
    <row r="187" spans="1:15">
      <c r="A187" s="368" t="s">
        <v>421</v>
      </c>
      <c r="B187" s="778"/>
      <c r="C187" s="369"/>
      <c r="D187" s="778"/>
      <c r="E187" s="369"/>
      <c r="F187" s="385" t="s">
        <v>422</v>
      </c>
      <c r="G187" s="378">
        <v>10002866</v>
      </c>
      <c r="H187" s="206" t="s">
        <v>42</v>
      </c>
      <c r="I187" s="379" t="s">
        <v>43</v>
      </c>
      <c r="J187" s="380">
        <v>2</v>
      </c>
      <c r="K187" s="381"/>
      <c r="L187" s="382">
        <v>21</v>
      </c>
      <c r="M187" s="383">
        <f>K187*1.21</f>
        <v>0</v>
      </c>
      <c r="N187" s="383">
        <f t="shared" si="25"/>
        <v>0</v>
      </c>
      <c r="O187" s="383">
        <f t="shared" si="26"/>
        <v>0</v>
      </c>
    </row>
    <row r="188" spans="1:15">
      <c r="A188" s="368" t="s">
        <v>423</v>
      </c>
      <c r="B188" s="778"/>
      <c r="C188" s="369"/>
      <c r="D188" s="778"/>
      <c r="E188" s="369"/>
      <c r="F188" s="385" t="s">
        <v>424</v>
      </c>
      <c r="G188" s="378">
        <v>10006054</v>
      </c>
      <c r="H188" s="206" t="s">
        <v>42</v>
      </c>
      <c r="I188" s="379" t="s">
        <v>43</v>
      </c>
      <c r="J188" s="380">
        <v>1</v>
      </c>
      <c r="K188" s="381"/>
      <c r="L188" s="382">
        <v>21</v>
      </c>
      <c r="M188" s="383">
        <f>K188*1.21</f>
        <v>0</v>
      </c>
      <c r="N188" s="383">
        <f t="shared" si="25"/>
        <v>0</v>
      </c>
      <c r="O188" s="383">
        <f t="shared" si="26"/>
        <v>0</v>
      </c>
    </row>
    <row r="189" spans="1:15">
      <c r="A189" s="368" t="s">
        <v>425</v>
      </c>
      <c r="B189" s="778"/>
      <c r="C189" s="369"/>
      <c r="D189" s="778"/>
      <c r="E189" s="369"/>
      <c r="F189" s="385" t="s">
        <v>426</v>
      </c>
      <c r="G189" s="378" t="s">
        <v>427</v>
      </c>
      <c r="H189" s="206" t="s">
        <v>42</v>
      </c>
      <c r="I189" s="379" t="s">
        <v>43</v>
      </c>
      <c r="J189" s="380">
        <v>1</v>
      </c>
      <c r="K189" s="381"/>
      <c r="L189" s="382">
        <v>21</v>
      </c>
      <c r="M189" s="383">
        <f t="shared" ref="M189:M190" si="34">K189*1.21</f>
        <v>0</v>
      </c>
      <c r="N189" s="383">
        <f t="shared" si="25"/>
        <v>0</v>
      </c>
      <c r="O189" s="383">
        <f t="shared" si="26"/>
        <v>0</v>
      </c>
    </row>
    <row r="190" spans="1:15">
      <c r="A190" s="368" t="s">
        <v>428</v>
      </c>
      <c r="B190" s="778"/>
      <c r="C190" s="369"/>
      <c r="D190" s="778"/>
      <c r="E190" s="369"/>
      <c r="F190" s="385" t="s">
        <v>429</v>
      </c>
      <c r="G190" s="378">
        <v>10000670</v>
      </c>
      <c r="H190" s="206" t="s">
        <v>48</v>
      </c>
      <c r="I190" s="379" t="s">
        <v>43</v>
      </c>
      <c r="J190" s="380">
        <v>5</v>
      </c>
      <c r="K190" s="381"/>
      <c r="L190" s="382">
        <v>21</v>
      </c>
      <c r="M190" s="383">
        <f t="shared" si="34"/>
        <v>0</v>
      </c>
      <c r="N190" s="383">
        <f t="shared" si="25"/>
        <v>0</v>
      </c>
      <c r="O190" s="383">
        <f t="shared" si="26"/>
        <v>0</v>
      </c>
    </row>
    <row r="191" spans="1:15" ht="24">
      <c r="A191" s="368" t="s">
        <v>430</v>
      </c>
      <c r="B191" s="778"/>
      <c r="C191" s="369"/>
      <c r="D191" s="778"/>
      <c r="E191" s="369"/>
      <c r="F191" s="385" t="s">
        <v>431</v>
      </c>
      <c r="G191" s="378">
        <v>10006927</v>
      </c>
      <c r="H191" s="206" t="s">
        <v>42</v>
      </c>
      <c r="I191" s="379" t="s">
        <v>43</v>
      </c>
      <c r="J191" s="380">
        <v>2</v>
      </c>
      <c r="K191" s="381"/>
      <c r="L191" s="382">
        <v>21</v>
      </c>
      <c r="M191" s="383">
        <f>K191*1.21</f>
        <v>0</v>
      </c>
      <c r="N191" s="383">
        <f t="shared" si="25"/>
        <v>0</v>
      </c>
      <c r="O191" s="383">
        <f t="shared" si="26"/>
        <v>0</v>
      </c>
    </row>
    <row r="192" spans="1:15" ht="24">
      <c r="A192" s="368" t="s">
        <v>432</v>
      </c>
      <c r="B192" s="778"/>
      <c r="C192" s="369"/>
      <c r="D192" s="778"/>
      <c r="E192" s="369"/>
      <c r="F192" s="385" t="s">
        <v>433</v>
      </c>
      <c r="G192" s="378">
        <v>10006086</v>
      </c>
      <c r="H192" s="206" t="s">
        <v>42</v>
      </c>
      <c r="I192" s="379" t="s">
        <v>43</v>
      </c>
      <c r="J192" s="380">
        <v>2</v>
      </c>
      <c r="K192" s="381"/>
      <c r="L192" s="382">
        <v>21</v>
      </c>
      <c r="M192" s="383">
        <f t="shared" ref="M192" si="35">K192*1.21</f>
        <v>0</v>
      </c>
      <c r="N192" s="383">
        <f t="shared" si="25"/>
        <v>0</v>
      </c>
      <c r="O192" s="383">
        <f t="shared" si="26"/>
        <v>0</v>
      </c>
    </row>
    <row r="193" spans="1:15">
      <c r="A193" s="368" t="s">
        <v>434</v>
      </c>
      <c r="B193" s="778"/>
      <c r="C193" s="369"/>
      <c r="D193" s="778"/>
      <c r="E193" s="369"/>
      <c r="F193" s="385" t="s">
        <v>435</v>
      </c>
      <c r="G193" s="378">
        <v>40000440</v>
      </c>
      <c r="H193" s="206" t="s">
        <v>42</v>
      </c>
      <c r="I193" s="379" t="s">
        <v>43</v>
      </c>
      <c r="J193" s="380">
        <v>2</v>
      </c>
      <c r="K193" s="381"/>
      <c r="L193" s="382">
        <v>21</v>
      </c>
      <c r="M193" s="383">
        <f>K193*1.21</f>
        <v>0</v>
      </c>
      <c r="N193" s="383">
        <f t="shared" si="25"/>
        <v>0</v>
      </c>
      <c r="O193" s="383">
        <f t="shared" si="26"/>
        <v>0</v>
      </c>
    </row>
    <row r="194" spans="1:15">
      <c r="A194" s="368" t="s">
        <v>436</v>
      </c>
      <c r="B194" s="778"/>
      <c r="C194" s="369"/>
      <c r="D194" s="778"/>
      <c r="E194" s="369"/>
      <c r="F194" s="385" t="s">
        <v>437</v>
      </c>
      <c r="G194" s="378">
        <v>10003412</v>
      </c>
      <c r="H194" s="206" t="s">
        <v>42</v>
      </c>
      <c r="I194" s="379" t="s">
        <v>43</v>
      </c>
      <c r="J194" s="380">
        <v>2</v>
      </c>
      <c r="K194" s="381"/>
      <c r="L194" s="382">
        <v>21</v>
      </c>
      <c r="M194" s="383">
        <f>K194*1.21</f>
        <v>0</v>
      </c>
      <c r="N194" s="383">
        <f t="shared" si="25"/>
        <v>0</v>
      </c>
      <c r="O194" s="383">
        <f t="shared" si="26"/>
        <v>0</v>
      </c>
    </row>
    <row r="195" spans="1:15" ht="17.25" customHeight="1">
      <c r="A195" s="368" t="s">
        <v>438</v>
      </c>
      <c r="B195" s="778"/>
      <c r="C195" s="369"/>
      <c r="D195" s="778"/>
      <c r="E195" s="369"/>
      <c r="F195" s="386" t="s">
        <v>116</v>
      </c>
      <c r="G195" s="387"/>
      <c r="H195" s="388" t="s">
        <v>68</v>
      </c>
      <c r="I195" s="388" t="s">
        <v>69</v>
      </c>
      <c r="J195" s="389">
        <v>20</v>
      </c>
      <c r="K195" s="390"/>
      <c r="L195" s="391">
        <v>21</v>
      </c>
      <c r="M195" s="392">
        <f t="shared" ref="M195" si="36">K195*1.21</f>
        <v>0</v>
      </c>
      <c r="N195" s="392">
        <f t="shared" si="25"/>
        <v>0</v>
      </c>
      <c r="O195" s="392">
        <f t="shared" si="26"/>
        <v>0</v>
      </c>
    </row>
    <row r="196" spans="1:15" ht="15" customHeight="1">
      <c r="A196" s="393"/>
      <c r="B196" s="394"/>
      <c r="C196" s="394"/>
      <c r="D196" s="395"/>
      <c r="E196" s="395"/>
      <c r="F196" s="396" t="s">
        <v>70</v>
      </c>
      <c r="G196" s="397"/>
      <c r="H196" s="398"/>
      <c r="I196" s="398"/>
      <c r="J196" s="399">
        <f>SUBTOTAL(9,J163:J195)</f>
        <v>69</v>
      </c>
      <c r="K196" s="400"/>
      <c r="L196" s="401"/>
      <c r="M196" s="402"/>
      <c r="N196" s="403">
        <f>SUBTOTAL(9,N163:N195)</f>
        <v>0</v>
      </c>
      <c r="O196" s="403">
        <f>SUBTOTAL(9,O163:O195)</f>
        <v>0</v>
      </c>
    </row>
    <row r="197" spans="1:15" ht="6.75" customHeight="1"/>
    <row r="198" spans="1:15" ht="21.75" customHeight="1" collapsed="1">
      <c r="A198" s="404" t="s">
        <v>439</v>
      </c>
      <c r="B198" s="405"/>
      <c r="C198" s="405"/>
      <c r="D198" s="766" t="s">
        <v>440</v>
      </c>
      <c r="E198" s="767"/>
      <c r="F198" s="767"/>
      <c r="G198" s="767"/>
      <c r="H198" s="767"/>
      <c r="I198" s="768"/>
      <c r="J198" s="406"/>
      <c r="K198" s="406"/>
      <c r="L198" s="406"/>
      <c r="M198" s="406"/>
      <c r="N198" s="406"/>
      <c r="O198" s="406"/>
    </row>
    <row r="199" spans="1:15" ht="25.5" hidden="1" outlineLevel="1">
      <c r="A199" s="407"/>
      <c r="B199" s="408" t="s">
        <v>26</v>
      </c>
      <c r="C199" s="407" t="s">
        <v>349</v>
      </c>
      <c r="D199" s="408" t="s">
        <v>441</v>
      </c>
      <c r="E199" s="407"/>
      <c r="F199" s="409"/>
      <c r="G199" s="410"/>
      <c r="H199" s="411"/>
      <c r="I199" s="411"/>
      <c r="J199" s="411"/>
      <c r="K199" s="411"/>
      <c r="L199" s="411"/>
      <c r="M199" s="411"/>
      <c r="N199" s="411"/>
      <c r="O199" s="411"/>
    </row>
    <row r="200" spans="1:15" ht="38.25" hidden="1" outlineLevel="1">
      <c r="A200" s="412"/>
      <c r="B200" s="413" t="s">
        <v>151</v>
      </c>
      <c r="C200" s="413" t="s">
        <v>442</v>
      </c>
      <c r="D200" s="413" t="s">
        <v>443</v>
      </c>
      <c r="E200" s="412"/>
      <c r="F200" s="409"/>
      <c r="G200" s="410"/>
      <c r="H200" s="414"/>
      <c r="I200" s="411"/>
      <c r="J200" s="411"/>
      <c r="K200" s="411"/>
      <c r="L200" s="411"/>
      <c r="M200" s="411"/>
      <c r="N200" s="411"/>
      <c r="O200" s="411"/>
    </row>
    <row r="201" spans="1:15" ht="38.25" hidden="1" outlineLevel="1">
      <c r="A201" s="412"/>
      <c r="B201" s="413" t="s">
        <v>444</v>
      </c>
      <c r="C201" s="413" t="s">
        <v>445</v>
      </c>
      <c r="D201" s="413" t="s">
        <v>443</v>
      </c>
      <c r="E201" s="412"/>
      <c r="F201" s="409"/>
      <c r="G201" s="410"/>
      <c r="H201" s="411"/>
      <c r="I201" s="411"/>
      <c r="J201" s="411"/>
      <c r="K201" s="411"/>
      <c r="L201" s="411"/>
      <c r="M201" s="411"/>
      <c r="N201" s="411"/>
      <c r="O201" s="411"/>
    </row>
    <row r="202" spans="1:15" ht="51" hidden="1" outlineLevel="1">
      <c r="A202" s="412"/>
      <c r="B202" s="413" t="s">
        <v>26</v>
      </c>
      <c r="C202" s="413" t="s">
        <v>349</v>
      </c>
      <c r="D202" s="413" t="s">
        <v>446</v>
      </c>
      <c r="E202" s="412"/>
      <c r="F202" s="409"/>
      <c r="G202" s="410"/>
      <c r="H202" s="411"/>
      <c r="I202" s="411"/>
      <c r="J202" s="411"/>
      <c r="K202" s="411"/>
      <c r="L202" s="411"/>
      <c r="M202" s="411"/>
      <c r="N202" s="411"/>
      <c r="O202" s="411"/>
    </row>
    <row r="203" spans="1:15" ht="51" hidden="1" outlineLevel="1">
      <c r="A203" s="412"/>
      <c r="B203" s="413" t="s">
        <v>26</v>
      </c>
      <c r="C203" s="413" t="s">
        <v>349</v>
      </c>
      <c r="D203" s="413" t="s">
        <v>447</v>
      </c>
      <c r="E203" s="412"/>
      <c r="F203" s="409"/>
      <c r="G203" s="410"/>
      <c r="H203" s="411"/>
      <c r="I203" s="411"/>
      <c r="J203" s="411"/>
      <c r="K203" s="411"/>
      <c r="L203" s="411"/>
      <c r="M203" s="411"/>
      <c r="N203" s="411"/>
      <c r="O203" s="411"/>
    </row>
    <row r="204" spans="1:15" ht="38.25" hidden="1" outlineLevel="1">
      <c r="A204" s="415"/>
      <c r="B204" s="416" t="s">
        <v>448</v>
      </c>
      <c r="C204" s="416" t="s">
        <v>442</v>
      </c>
      <c r="D204" s="417" t="s">
        <v>449</v>
      </c>
      <c r="E204" s="415"/>
      <c r="F204" s="418"/>
      <c r="G204" s="419"/>
      <c r="H204" s="414"/>
      <c r="I204" s="414"/>
      <c r="J204" s="414"/>
      <c r="K204" s="414"/>
      <c r="L204" s="414"/>
      <c r="M204" s="414"/>
      <c r="N204" s="414"/>
      <c r="O204" s="414"/>
    </row>
    <row r="205" spans="1:15" ht="15">
      <c r="A205" s="368" t="s">
        <v>450</v>
      </c>
      <c r="B205" s="420"/>
      <c r="C205" s="420"/>
      <c r="D205" s="779" t="s">
        <v>451</v>
      </c>
      <c r="E205" s="778"/>
      <c r="F205" s="421" t="s">
        <v>452</v>
      </c>
      <c r="G205" s="422" t="s">
        <v>453</v>
      </c>
      <c r="H205" s="40" t="s">
        <v>254</v>
      </c>
      <c r="I205" s="372" t="s">
        <v>43</v>
      </c>
      <c r="J205" s="373">
        <v>4</v>
      </c>
      <c r="K205" s="374"/>
      <c r="L205" s="375">
        <v>21</v>
      </c>
      <c r="M205" s="376">
        <f>K205*1.21</f>
        <v>0</v>
      </c>
      <c r="N205" s="376">
        <f>K205*J205</f>
        <v>0</v>
      </c>
      <c r="O205" s="376">
        <f>N205*1.21</f>
        <v>0</v>
      </c>
    </row>
    <row r="206" spans="1:15" ht="15">
      <c r="A206" s="368" t="s">
        <v>454</v>
      </c>
      <c r="B206" s="420"/>
      <c r="C206" s="420"/>
      <c r="D206" s="780"/>
      <c r="E206" s="781"/>
      <c r="F206" s="423" t="s">
        <v>455</v>
      </c>
      <c r="G206" s="424" t="s">
        <v>456</v>
      </c>
      <c r="H206" s="40" t="s">
        <v>254</v>
      </c>
      <c r="I206" s="379" t="s">
        <v>43</v>
      </c>
      <c r="J206" s="380">
        <v>4</v>
      </c>
      <c r="K206" s="381"/>
      <c r="L206" s="382">
        <v>21</v>
      </c>
      <c r="M206" s="383">
        <f t="shared" ref="M206:M208" si="37">K206*1.21</f>
        <v>0</v>
      </c>
      <c r="N206" s="383">
        <f t="shared" ref="N206:N208" si="38">K206*J206</f>
        <v>0</v>
      </c>
      <c r="O206" s="383">
        <f t="shared" ref="O206:O208" si="39">N206*1.21</f>
        <v>0</v>
      </c>
    </row>
    <row r="207" spans="1:15" ht="15">
      <c r="A207" s="368" t="s">
        <v>457</v>
      </c>
      <c r="B207" s="420"/>
      <c r="C207" s="420"/>
      <c r="D207" s="780"/>
      <c r="E207" s="781"/>
      <c r="F207" s="423" t="s">
        <v>458</v>
      </c>
      <c r="G207" s="424" t="s">
        <v>459</v>
      </c>
      <c r="H207" s="206" t="s">
        <v>48</v>
      </c>
      <c r="I207" s="379" t="s">
        <v>43</v>
      </c>
      <c r="J207" s="380">
        <v>10</v>
      </c>
      <c r="K207" s="381"/>
      <c r="L207" s="382">
        <v>21</v>
      </c>
      <c r="M207" s="383">
        <f t="shared" si="37"/>
        <v>0</v>
      </c>
      <c r="N207" s="383">
        <f t="shared" si="38"/>
        <v>0</v>
      </c>
      <c r="O207" s="383">
        <f t="shared" si="39"/>
        <v>0</v>
      </c>
    </row>
    <row r="208" spans="1:15" ht="15">
      <c r="A208" s="368" t="s">
        <v>460</v>
      </c>
      <c r="B208" s="420"/>
      <c r="C208" s="420"/>
      <c r="D208" s="780"/>
      <c r="E208" s="781"/>
      <c r="F208" s="386" t="s">
        <v>116</v>
      </c>
      <c r="G208" s="425"/>
      <c r="H208" s="388" t="s">
        <v>68</v>
      </c>
      <c r="I208" s="388" t="s">
        <v>69</v>
      </c>
      <c r="J208" s="389">
        <v>20</v>
      </c>
      <c r="K208" s="390"/>
      <c r="L208" s="391">
        <v>21</v>
      </c>
      <c r="M208" s="392">
        <f t="shared" si="37"/>
        <v>0</v>
      </c>
      <c r="N208" s="392">
        <f t="shared" si="38"/>
        <v>0</v>
      </c>
      <c r="O208" s="392">
        <f t="shared" si="39"/>
        <v>0</v>
      </c>
    </row>
    <row r="209" spans="1:15" ht="16.5" customHeight="1">
      <c r="A209" s="426"/>
      <c r="B209" s="427"/>
      <c r="C209" s="427"/>
      <c r="D209" s="427"/>
      <c r="E209" s="427"/>
      <c r="F209" s="428" t="s">
        <v>70</v>
      </c>
      <c r="G209" s="429"/>
      <c r="H209" s="430"/>
      <c r="I209" s="430"/>
      <c r="J209" s="431">
        <f>SUBTOTAL(9,J205:J208)</f>
        <v>38</v>
      </c>
      <c r="K209" s="432"/>
      <c r="L209" s="433"/>
      <c r="M209" s="434"/>
      <c r="N209" s="435">
        <f>SUBTOTAL(9,N205:N208)</f>
        <v>0</v>
      </c>
      <c r="O209" s="435">
        <f>SUBTOTAL(9,O205:O208)</f>
        <v>0</v>
      </c>
    </row>
    <row r="210" spans="1:15" ht="6.75" customHeight="1"/>
    <row r="211" spans="1:15" ht="18.75" customHeight="1">
      <c r="A211" s="436" t="s">
        <v>461</v>
      </c>
      <c r="B211" s="437"/>
      <c r="C211" s="437"/>
      <c r="D211" s="782" t="s">
        <v>462</v>
      </c>
      <c r="E211" s="782"/>
      <c r="F211" s="782"/>
      <c r="G211" s="782"/>
      <c r="H211" s="782"/>
      <c r="I211" s="782"/>
      <c r="J211" s="782"/>
      <c r="K211" s="783"/>
      <c r="L211" s="438"/>
      <c r="M211" s="439"/>
      <c r="N211" s="439"/>
      <c r="O211" s="440"/>
    </row>
    <row r="212" spans="1:15" ht="15" customHeight="1">
      <c r="A212" s="441" t="s">
        <v>463</v>
      </c>
      <c r="B212" s="778" t="s">
        <v>26</v>
      </c>
      <c r="C212" s="778" t="s">
        <v>349</v>
      </c>
      <c r="D212" s="785" t="s">
        <v>464</v>
      </c>
      <c r="E212" s="442"/>
      <c r="F212" s="443" t="s">
        <v>465</v>
      </c>
      <c r="G212" s="444" t="s">
        <v>466</v>
      </c>
      <c r="H212" s="40" t="s">
        <v>254</v>
      </c>
      <c r="I212" s="372" t="s">
        <v>43</v>
      </c>
      <c r="J212" s="373">
        <v>2</v>
      </c>
      <c r="K212" s="445"/>
      <c r="L212" s="375">
        <v>21</v>
      </c>
      <c r="M212" s="376">
        <f t="shared" ref="M212:M214" si="40">K212*1.21</f>
        <v>0</v>
      </c>
      <c r="N212" s="376">
        <f t="shared" ref="N212:N228" si="41">K212*J212</f>
        <v>0</v>
      </c>
      <c r="O212" s="376">
        <f t="shared" ref="O212:O228" si="42">N212*1.21</f>
        <v>0</v>
      </c>
    </row>
    <row r="213" spans="1:15">
      <c r="A213" s="446" t="s">
        <v>467</v>
      </c>
      <c r="B213" s="778"/>
      <c r="C213" s="778"/>
      <c r="D213" s="785"/>
      <c r="E213" s="442"/>
      <c r="F213" s="447" t="s">
        <v>468</v>
      </c>
      <c r="G213" s="424" t="s">
        <v>469</v>
      </c>
      <c r="H213" s="206" t="s">
        <v>42</v>
      </c>
      <c r="I213" s="379" t="s">
        <v>43</v>
      </c>
      <c r="J213" s="380">
        <v>2</v>
      </c>
      <c r="K213" s="381"/>
      <c r="L213" s="382">
        <v>21</v>
      </c>
      <c r="M213" s="383">
        <f t="shared" si="40"/>
        <v>0</v>
      </c>
      <c r="N213" s="383">
        <f t="shared" si="41"/>
        <v>0</v>
      </c>
      <c r="O213" s="383">
        <f t="shared" si="42"/>
        <v>0</v>
      </c>
    </row>
    <row r="214" spans="1:15">
      <c r="A214" s="446" t="s">
        <v>470</v>
      </c>
      <c r="B214" s="778"/>
      <c r="C214" s="778"/>
      <c r="D214" s="785"/>
      <c r="E214" s="442"/>
      <c r="F214" s="448" t="s">
        <v>471</v>
      </c>
      <c r="G214" s="424" t="s">
        <v>472</v>
      </c>
      <c r="H214" s="206" t="s">
        <v>42</v>
      </c>
      <c r="I214" s="379" t="s">
        <v>43</v>
      </c>
      <c r="J214" s="380">
        <v>5</v>
      </c>
      <c r="K214" s="381"/>
      <c r="L214" s="382">
        <v>21</v>
      </c>
      <c r="M214" s="383">
        <f t="shared" si="40"/>
        <v>0</v>
      </c>
      <c r="N214" s="383">
        <f t="shared" si="41"/>
        <v>0</v>
      </c>
      <c r="O214" s="383">
        <f t="shared" si="42"/>
        <v>0</v>
      </c>
    </row>
    <row r="215" spans="1:15">
      <c r="A215" s="446" t="s">
        <v>473</v>
      </c>
      <c r="B215" s="778"/>
      <c r="C215" s="778"/>
      <c r="D215" s="785"/>
      <c r="E215" s="442"/>
      <c r="F215" s="448" t="s">
        <v>474</v>
      </c>
      <c r="G215" s="424" t="s">
        <v>475</v>
      </c>
      <c r="H215" s="206" t="s">
        <v>42</v>
      </c>
      <c r="I215" s="379" t="s">
        <v>43</v>
      </c>
      <c r="J215" s="380">
        <v>2</v>
      </c>
      <c r="K215" s="381"/>
      <c r="L215" s="382">
        <v>21</v>
      </c>
      <c r="M215" s="383">
        <f>K215*1.21</f>
        <v>0</v>
      </c>
      <c r="N215" s="383">
        <f t="shared" si="41"/>
        <v>0</v>
      </c>
      <c r="O215" s="383">
        <f t="shared" si="42"/>
        <v>0</v>
      </c>
    </row>
    <row r="216" spans="1:15">
      <c r="A216" s="446" t="s">
        <v>476</v>
      </c>
      <c r="B216" s="778"/>
      <c r="C216" s="778"/>
      <c r="D216" s="785"/>
      <c r="E216" s="442"/>
      <c r="F216" s="448" t="s">
        <v>477</v>
      </c>
      <c r="G216" s="377" t="s">
        <v>478</v>
      </c>
      <c r="H216" s="206" t="s">
        <v>42</v>
      </c>
      <c r="I216" s="379" t="s">
        <v>43</v>
      </c>
      <c r="J216" s="380">
        <v>2</v>
      </c>
      <c r="K216" s="381"/>
      <c r="L216" s="382">
        <v>21</v>
      </c>
      <c r="M216" s="383">
        <f t="shared" ref="M216:M217" si="43">K216*1.21</f>
        <v>0</v>
      </c>
      <c r="N216" s="383">
        <f t="shared" si="41"/>
        <v>0</v>
      </c>
      <c r="O216" s="383">
        <f t="shared" si="42"/>
        <v>0</v>
      </c>
    </row>
    <row r="217" spans="1:15">
      <c r="A217" s="446" t="s">
        <v>479</v>
      </c>
      <c r="B217" s="778"/>
      <c r="C217" s="778"/>
      <c r="D217" s="785"/>
      <c r="E217" s="442"/>
      <c r="F217" s="448" t="s">
        <v>480</v>
      </c>
      <c r="G217" s="424" t="s">
        <v>481</v>
      </c>
      <c r="H217" s="206" t="s">
        <v>42</v>
      </c>
      <c r="I217" s="379" t="s">
        <v>43</v>
      </c>
      <c r="J217" s="380">
        <v>5</v>
      </c>
      <c r="K217" s="381"/>
      <c r="L217" s="382">
        <v>21</v>
      </c>
      <c r="M217" s="383">
        <f t="shared" si="43"/>
        <v>0</v>
      </c>
      <c r="N217" s="383">
        <f t="shared" si="41"/>
        <v>0</v>
      </c>
      <c r="O217" s="383">
        <f t="shared" si="42"/>
        <v>0</v>
      </c>
    </row>
    <row r="218" spans="1:15">
      <c r="A218" s="446" t="s">
        <v>482</v>
      </c>
      <c r="B218" s="778"/>
      <c r="C218" s="778"/>
      <c r="D218" s="785"/>
      <c r="E218" s="442"/>
      <c r="F218" s="448" t="s">
        <v>483</v>
      </c>
      <c r="G218" s="424" t="s">
        <v>484</v>
      </c>
      <c r="H218" s="206" t="s">
        <v>42</v>
      </c>
      <c r="I218" s="379" t="s">
        <v>43</v>
      </c>
      <c r="J218" s="380">
        <v>2</v>
      </c>
      <c r="K218" s="381"/>
      <c r="L218" s="382">
        <v>21</v>
      </c>
      <c r="M218" s="383">
        <f>K218*1.21</f>
        <v>0</v>
      </c>
      <c r="N218" s="383">
        <f t="shared" si="41"/>
        <v>0</v>
      </c>
      <c r="O218" s="383">
        <f t="shared" si="42"/>
        <v>0</v>
      </c>
    </row>
    <row r="219" spans="1:15">
      <c r="A219" s="446" t="s">
        <v>485</v>
      </c>
      <c r="B219" s="778"/>
      <c r="C219" s="778"/>
      <c r="D219" s="785"/>
      <c r="E219" s="442"/>
      <c r="F219" s="448" t="s">
        <v>486</v>
      </c>
      <c r="G219" s="424" t="s">
        <v>487</v>
      </c>
      <c r="H219" s="206" t="s">
        <v>42</v>
      </c>
      <c r="I219" s="379" t="s">
        <v>43</v>
      </c>
      <c r="J219" s="380">
        <v>2</v>
      </c>
      <c r="K219" s="381"/>
      <c r="L219" s="382">
        <v>21</v>
      </c>
      <c r="M219" s="383">
        <f t="shared" ref="M219:M220" si="44">K219*1.21</f>
        <v>0</v>
      </c>
      <c r="N219" s="383">
        <f t="shared" si="41"/>
        <v>0</v>
      </c>
      <c r="O219" s="383">
        <f t="shared" si="42"/>
        <v>0</v>
      </c>
    </row>
    <row r="220" spans="1:15">
      <c r="A220" s="446" t="s">
        <v>488</v>
      </c>
      <c r="B220" s="778"/>
      <c r="C220" s="778"/>
      <c r="D220" s="785"/>
      <c r="E220" s="442"/>
      <c r="F220" s="448" t="s">
        <v>489</v>
      </c>
      <c r="G220" s="424" t="s">
        <v>490</v>
      </c>
      <c r="H220" s="206" t="s">
        <v>42</v>
      </c>
      <c r="I220" s="379" t="s">
        <v>43</v>
      </c>
      <c r="J220" s="380">
        <v>5</v>
      </c>
      <c r="K220" s="381"/>
      <c r="L220" s="382">
        <v>21</v>
      </c>
      <c r="M220" s="383">
        <f t="shared" si="44"/>
        <v>0</v>
      </c>
      <c r="N220" s="383">
        <f t="shared" si="41"/>
        <v>0</v>
      </c>
      <c r="O220" s="383">
        <f t="shared" si="42"/>
        <v>0</v>
      </c>
    </row>
    <row r="221" spans="1:15">
      <c r="A221" s="446" t="s">
        <v>491</v>
      </c>
      <c r="B221" s="778"/>
      <c r="C221" s="778"/>
      <c r="D221" s="785"/>
      <c r="E221" s="442"/>
      <c r="F221" s="448" t="s">
        <v>492</v>
      </c>
      <c r="G221" s="449" t="s">
        <v>493</v>
      </c>
      <c r="H221" s="206" t="s">
        <v>42</v>
      </c>
      <c r="I221" s="379" t="s">
        <v>43</v>
      </c>
      <c r="J221" s="380">
        <v>2</v>
      </c>
      <c r="K221" s="381"/>
      <c r="L221" s="382">
        <v>21</v>
      </c>
      <c r="M221" s="383">
        <f>K221*1.21</f>
        <v>0</v>
      </c>
      <c r="N221" s="383">
        <f t="shared" si="41"/>
        <v>0</v>
      </c>
      <c r="O221" s="383">
        <f t="shared" si="42"/>
        <v>0</v>
      </c>
    </row>
    <row r="222" spans="1:15">
      <c r="A222" s="446" t="s">
        <v>494</v>
      </c>
      <c r="B222" s="778"/>
      <c r="C222" s="778"/>
      <c r="D222" s="785"/>
      <c r="E222" s="442"/>
      <c r="F222" s="448" t="s">
        <v>495</v>
      </c>
      <c r="G222" s="424" t="s">
        <v>496</v>
      </c>
      <c r="H222" s="206" t="s">
        <v>42</v>
      </c>
      <c r="I222" s="379" t="s">
        <v>43</v>
      </c>
      <c r="J222" s="380">
        <v>2</v>
      </c>
      <c r="K222" s="381"/>
      <c r="L222" s="382">
        <v>21</v>
      </c>
      <c r="M222" s="383">
        <f t="shared" ref="M222:M223" si="45">K222*1.21</f>
        <v>0</v>
      </c>
      <c r="N222" s="383">
        <f t="shared" si="41"/>
        <v>0</v>
      </c>
      <c r="O222" s="383">
        <f t="shared" si="42"/>
        <v>0</v>
      </c>
    </row>
    <row r="223" spans="1:15">
      <c r="A223" s="446" t="s">
        <v>497</v>
      </c>
      <c r="B223" s="778"/>
      <c r="C223" s="778"/>
      <c r="D223" s="785"/>
      <c r="E223" s="442"/>
      <c r="F223" s="447" t="s">
        <v>498</v>
      </c>
      <c r="G223" s="424" t="s">
        <v>499</v>
      </c>
      <c r="H223" s="206" t="s">
        <v>42</v>
      </c>
      <c r="I223" s="379" t="s">
        <v>43</v>
      </c>
      <c r="J223" s="380">
        <v>5</v>
      </c>
      <c r="K223" s="381"/>
      <c r="L223" s="382">
        <v>21</v>
      </c>
      <c r="M223" s="383">
        <f t="shared" si="45"/>
        <v>0</v>
      </c>
      <c r="N223" s="383">
        <f t="shared" si="41"/>
        <v>0</v>
      </c>
      <c r="O223" s="383">
        <f t="shared" si="42"/>
        <v>0</v>
      </c>
    </row>
    <row r="224" spans="1:15">
      <c r="A224" s="446" t="s">
        <v>500</v>
      </c>
      <c r="B224" s="778"/>
      <c r="C224" s="778"/>
      <c r="D224" s="785"/>
      <c r="E224" s="442"/>
      <c r="F224" s="448" t="s">
        <v>501</v>
      </c>
      <c r="G224" s="424" t="s">
        <v>502</v>
      </c>
      <c r="H224" s="206" t="s">
        <v>42</v>
      </c>
      <c r="I224" s="379" t="s">
        <v>43</v>
      </c>
      <c r="J224" s="380">
        <v>2</v>
      </c>
      <c r="K224" s="381"/>
      <c r="L224" s="382">
        <v>21</v>
      </c>
      <c r="M224" s="383">
        <f>K224*1.21</f>
        <v>0</v>
      </c>
      <c r="N224" s="383">
        <f t="shared" si="41"/>
        <v>0</v>
      </c>
      <c r="O224" s="383">
        <f t="shared" si="42"/>
        <v>0</v>
      </c>
    </row>
    <row r="225" spans="1:15">
      <c r="A225" s="446" t="s">
        <v>503</v>
      </c>
      <c r="B225" s="778"/>
      <c r="C225" s="778"/>
      <c r="D225" s="785"/>
      <c r="E225" s="442"/>
      <c r="F225" s="448" t="s">
        <v>504</v>
      </c>
      <c r="G225" s="424" t="s">
        <v>505</v>
      </c>
      <c r="H225" s="206" t="s">
        <v>42</v>
      </c>
      <c r="I225" s="379" t="s">
        <v>43</v>
      </c>
      <c r="J225" s="380">
        <v>2</v>
      </c>
      <c r="K225" s="381"/>
      <c r="L225" s="382">
        <v>21</v>
      </c>
      <c r="M225" s="383">
        <f>K225*1.21</f>
        <v>0</v>
      </c>
      <c r="N225" s="383">
        <f t="shared" si="41"/>
        <v>0</v>
      </c>
      <c r="O225" s="383">
        <f t="shared" si="42"/>
        <v>0</v>
      </c>
    </row>
    <row r="226" spans="1:15">
      <c r="A226" s="446" t="s">
        <v>506</v>
      </c>
      <c r="B226" s="778"/>
      <c r="C226" s="778"/>
      <c r="D226" s="785"/>
      <c r="E226" s="442"/>
      <c r="F226" s="448" t="s">
        <v>507</v>
      </c>
      <c r="G226" s="377" t="s">
        <v>508</v>
      </c>
      <c r="H226" s="206" t="s">
        <v>42</v>
      </c>
      <c r="I226" s="379" t="s">
        <v>43</v>
      </c>
      <c r="J226" s="380">
        <v>2</v>
      </c>
      <c r="K226" s="381"/>
      <c r="L226" s="382">
        <v>21</v>
      </c>
      <c r="M226" s="383">
        <f t="shared" ref="M226:M228" si="46">K226*1.21</f>
        <v>0</v>
      </c>
      <c r="N226" s="383">
        <f t="shared" si="41"/>
        <v>0</v>
      </c>
      <c r="O226" s="383">
        <f t="shared" si="42"/>
        <v>0</v>
      </c>
    </row>
    <row r="227" spans="1:15">
      <c r="A227" s="446" t="s">
        <v>509</v>
      </c>
      <c r="B227" s="778"/>
      <c r="C227" s="778"/>
      <c r="D227" s="785"/>
      <c r="E227" s="442"/>
      <c r="F227" s="448" t="s">
        <v>510</v>
      </c>
      <c r="G227" s="450" t="s">
        <v>511</v>
      </c>
      <c r="H227" s="206" t="s">
        <v>42</v>
      </c>
      <c r="I227" s="379" t="s">
        <v>43</v>
      </c>
      <c r="J227" s="380">
        <v>5</v>
      </c>
      <c r="K227" s="381"/>
      <c r="L227" s="382">
        <v>21</v>
      </c>
      <c r="M227" s="383">
        <f t="shared" si="46"/>
        <v>0</v>
      </c>
      <c r="N227" s="383">
        <f t="shared" si="41"/>
        <v>0</v>
      </c>
      <c r="O227" s="383">
        <f t="shared" si="42"/>
        <v>0</v>
      </c>
    </row>
    <row r="228" spans="1:15">
      <c r="A228" s="451" t="s">
        <v>512</v>
      </c>
      <c r="B228" s="784"/>
      <c r="C228" s="784"/>
      <c r="D228" s="786"/>
      <c r="E228" s="452"/>
      <c r="F228" s="453" t="s">
        <v>116</v>
      </c>
      <c r="G228" s="454"/>
      <c r="H228" s="455" t="s">
        <v>68</v>
      </c>
      <c r="I228" s="455" t="s">
        <v>69</v>
      </c>
      <c r="J228" s="456">
        <v>20</v>
      </c>
      <c r="K228" s="457"/>
      <c r="L228" s="458">
        <v>21</v>
      </c>
      <c r="M228" s="459">
        <f t="shared" si="46"/>
        <v>0</v>
      </c>
      <c r="N228" s="459">
        <f t="shared" si="41"/>
        <v>0</v>
      </c>
      <c r="O228" s="459">
        <f t="shared" si="42"/>
        <v>0</v>
      </c>
    </row>
    <row r="229" spans="1:15" ht="15" customHeight="1">
      <c r="A229" s="460"/>
      <c r="B229" s="461"/>
      <c r="C229" s="461"/>
      <c r="D229" s="461"/>
      <c r="E229" s="461"/>
      <c r="F229" s="462" t="s">
        <v>70</v>
      </c>
      <c r="G229" s="463"/>
      <c r="H229" s="464"/>
      <c r="I229" s="464"/>
      <c r="J229" s="465">
        <f>SUBTOTAL(9,J212:J228)</f>
        <v>67</v>
      </c>
      <c r="K229" s="466"/>
      <c r="L229" s="467"/>
      <c r="M229" s="468"/>
      <c r="N229" s="469">
        <f>SUBTOTAL(9,N212:N228)</f>
        <v>0</v>
      </c>
      <c r="O229" s="469">
        <f>SUBTOTAL(9,O212:O228)</f>
        <v>0</v>
      </c>
    </row>
    <row r="230" spans="1:15" ht="9.75" customHeight="1"/>
    <row r="231" spans="1:15" ht="20.25" customHeight="1">
      <c r="A231" s="470" t="s">
        <v>513</v>
      </c>
      <c r="B231" s="471"/>
      <c r="C231" s="471"/>
      <c r="D231" s="787" t="s">
        <v>514</v>
      </c>
      <c r="E231" s="787"/>
      <c r="F231" s="787"/>
      <c r="G231" s="787"/>
      <c r="H231" s="787"/>
      <c r="I231" s="787"/>
      <c r="J231" s="472"/>
      <c r="K231" s="473"/>
      <c r="L231" s="474"/>
      <c r="M231" s="475"/>
      <c r="N231" s="475"/>
      <c r="O231" s="476"/>
    </row>
    <row r="232" spans="1:15" ht="18" customHeight="1">
      <c r="A232" s="477" t="s">
        <v>515</v>
      </c>
      <c r="B232" s="478"/>
      <c r="C232" s="478"/>
      <c r="D232" s="788" t="s">
        <v>516</v>
      </c>
      <c r="E232" s="788"/>
      <c r="F232" s="788"/>
      <c r="G232" s="788"/>
      <c r="H232" s="788"/>
      <c r="I232" s="789"/>
      <c r="J232" s="479"/>
      <c r="K232" s="480"/>
      <c r="L232" s="481"/>
      <c r="M232" s="482"/>
      <c r="N232" s="482"/>
      <c r="O232" s="483"/>
    </row>
    <row r="233" spans="1:15">
      <c r="A233" s="441" t="s">
        <v>517</v>
      </c>
      <c r="B233" s="790" t="s">
        <v>26</v>
      </c>
      <c r="C233" s="790" t="s">
        <v>349</v>
      </c>
      <c r="D233" s="791" t="s">
        <v>518</v>
      </c>
      <c r="E233" s="794"/>
      <c r="F233" s="484" t="s">
        <v>519</v>
      </c>
      <c r="G233" s="485" t="s">
        <v>520</v>
      </c>
      <c r="H233" s="206" t="s">
        <v>42</v>
      </c>
      <c r="I233" s="486" t="s">
        <v>43</v>
      </c>
      <c r="J233" s="487">
        <v>2</v>
      </c>
      <c r="K233" s="488"/>
      <c r="L233" s="489">
        <v>21</v>
      </c>
      <c r="M233" s="490">
        <f>K233*1.21</f>
        <v>0</v>
      </c>
      <c r="N233" s="490">
        <f>K233*J233</f>
        <v>0</v>
      </c>
      <c r="O233" s="490">
        <f>N233*1.21</f>
        <v>0</v>
      </c>
    </row>
    <row r="234" spans="1:15">
      <c r="A234" s="446" t="s">
        <v>521</v>
      </c>
      <c r="B234" s="778"/>
      <c r="C234" s="778"/>
      <c r="D234" s="792"/>
      <c r="E234" s="795"/>
      <c r="F234" s="70" t="s">
        <v>522</v>
      </c>
      <c r="G234" s="202" t="s">
        <v>523</v>
      </c>
      <c r="H234" s="206" t="s">
        <v>42</v>
      </c>
      <c r="I234" s="379" t="s">
        <v>43</v>
      </c>
      <c r="J234" s="380">
        <v>2</v>
      </c>
      <c r="K234" s="381"/>
      <c r="L234" s="382">
        <v>21</v>
      </c>
      <c r="M234" s="383">
        <f t="shared" ref="M234:M235" si="47">K234*1.21</f>
        <v>0</v>
      </c>
      <c r="N234" s="383">
        <f t="shared" ref="N234:N245" si="48">K234*J234</f>
        <v>0</v>
      </c>
      <c r="O234" s="383">
        <f t="shared" ref="O234:O245" si="49">N234*1.21</f>
        <v>0</v>
      </c>
    </row>
    <row r="235" spans="1:15">
      <c r="A235" s="446" t="s">
        <v>524</v>
      </c>
      <c r="B235" s="778"/>
      <c r="C235" s="778"/>
      <c r="D235" s="792"/>
      <c r="E235" s="795"/>
      <c r="F235" s="491" t="s">
        <v>525</v>
      </c>
      <c r="G235" s="424" t="s">
        <v>526</v>
      </c>
      <c r="H235" s="206" t="s">
        <v>42</v>
      </c>
      <c r="I235" s="379" t="s">
        <v>43</v>
      </c>
      <c r="J235" s="380">
        <v>2</v>
      </c>
      <c r="K235" s="381"/>
      <c r="L235" s="382">
        <v>21</v>
      </c>
      <c r="M235" s="383">
        <f t="shared" si="47"/>
        <v>0</v>
      </c>
      <c r="N235" s="383">
        <f t="shared" si="48"/>
        <v>0</v>
      </c>
      <c r="O235" s="383">
        <f t="shared" si="49"/>
        <v>0</v>
      </c>
    </row>
    <row r="236" spans="1:15">
      <c r="A236" s="446" t="s">
        <v>527</v>
      </c>
      <c r="B236" s="778"/>
      <c r="C236" s="778"/>
      <c r="D236" s="792"/>
      <c r="E236" s="795"/>
      <c r="F236" s="70" t="s">
        <v>528</v>
      </c>
      <c r="G236" s="424" t="s">
        <v>529</v>
      </c>
      <c r="H236" s="206" t="s">
        <v>42</v>
      </c>
      <c r="I236" s="379" t="s">
        <v>43</v>
      </c>
      <c r="J236" s="380">
        <v>2</v>
      </c>
      <c r="K236" s="381"/>
      <c r="L236" s="382">
        <v>21</v>
      </c>
      <c r="M236" s="383">
        <f>K236*1.21</f>
        <v>0</v>
      </c>
      <c r="N236" s="383">
        <f t="shared" si="48"/>
        <v>0</v>
      </c>
      <c r="O236" s="383">
        <f t="shared" si="49"/>
        <v>0</v>
      </c>
    </row>
    <row r="237" spans="1:15">
      <c r="A237" s="446" t="s">
        <v>530</v>
      </c>
      <c r="B237" s="778"/>
      <c r="C237" s="778"/>
      <c r="D237" s="792"/>
      <c r="E237" s="795"/>
      <c r="F237" s="70" t="s">
        <v>531</v>
      </c>
      <c r="G237" s="424" t="s">
        <v>532</v>
      </c>
      <c r="H237" s="206" t="s">
        <v>42</v>
      </c>
      <c r="I237" s="379" t="s">
        <v>43</v>
      </c>
      <c r="J237" s="380">
        <v>2</v>
      </c>
      <c r="K237" s="381"/>
      <c r="L237" s="382">
        <v>21</v>
      </c>
      <c r="M237" s="383">
        <f t="shared" ref="M237:M238" si="50">K237*1.21</f>
        <v>0</v>
      </c>
      <c r="N237" s="383">
        <f t="shared" si="48"/>
        <v>0</v>
      </c>
      <c r="O237" s="383">
        <f t="shared" si="49"/>
        <v>0</v>
      </c>
    </row>
    <row r="238" spans="1:15">
      <c r="A238" s="446" t="s">
        <v>533</v>
      </c>
      <c r="B238" s="778"/>
      <c r="C238" s="778"/>
      <c r="D238" s="792"/>
      <c r="E238" s="795"/>
      <c r="F238" s="70" t="s">
        <v>534</v>
      </c>
      <c r="G238" s="424" t="s">
        <v>535</v>
      </c>
      <c r="H238" s="206" t="s">
        <v>42</v>
      </c>
      <c r="I238" s="379" t="s">
        <v>43</v>
      </c>
      <c r="J238" s="380">
        <v>5</v>
      </c>
      <c r="K238" s="381"/>
      <c r="L238" s="382">
        <v>21</v>
      </c>
      <c r="M238" s="383">
        <f t="shared" si="50"/>
        <v>0</v>
      </c>
      <c r="N238" s="383">
        <f t="shared" si="48"/>
        <v>0</v>
      </c>
      <c r="O238" s="383">
        <f t="shared" si="49"/>
        <v>0</v>
      </c>
    </row>
    <row r="239" spans="1:15">
      <c r="A239" s="446" t="s">
        <v>536</v>
      </c>
      <c r="B239" s="778"/>
      <c r="C239" s="778"/>
      <c r="D239" s="792"/>
      <c r="E239" s="795"/>
      <c r="F239" s="70" t="s">
        <v>537</v>
      </c>
      <c r="G239" s="424" t="s">
        <v>538</v>
      </c>
      <c r="H239" s="206" t="s">
        <v>42</v>
      </c>
      <c r="I239" s="379" t="s">
        <v>43</v>
      </c>
      <c r="J239" s="380">
        <v>2</v>
      </c>
      <c r="K239" s="381"/>
      <c r="L239" s="382">
        <v>21</v>
      </c>
      <c r="M239" s="383">
        <f>K239*1.21</f>
        <v>0</v>
      </c>
      <c r="N239" s="383">
        <f t="shared" si="48"/>
        <v>0</v>
      </c>
      <c r="O239" s="383">
        <f t="shared" si="49"/>
        <v>0</v>
      </c>
    </row>
    <row r="240" spans="1:15">
      <c r="A240" s="446" t="s">
        <v>539</v>
      </c>
      <c r="B240" s="778"/>
      <c r="C240" s="778"/>
      <c r="D240" s="792"/>
      <c r="E240" s="795"/>
      <c r="F240" s="70" t="s">
        <v>540</v>
      </c>
      <c r="G240" s="424" t="s">
        <v>541</v>
      </c>
      <c r="H240" s="40" t="s">
        <v>84</v>
      </c>
      <c r="I240" s="379" t="s">
        <v>43</v>
      </c>
      <c r="J240" s="380">
        <v>2</v>
      </c>
      <c r="K240" s="381"/>
      <c r="L240" s="382">
        <v>21</v>
      </c>
      <c r="M240" s="383">
        <f t="shared" ref="M240:M245" si="51">K240*1.21</f>
        <v>0</v>
      </c>
      <c r="N240" s="383">
        <f t="shared" si="48"/>
        <v>0</v>
      </c>
      <c r="O240" s="383">
        <f t="shared" si="49"/>
        <v>0</v>
      </c>
    </row>
    <row r="241" spans="1:15">
      <c r="A241" s="446" t="s">
        <v>542</v>
      </c>
      <c r="B241" s="778"/>
      <c r="C241" s="778"/>
      <c r="D241" s="792"/>
      <c r="E241" s="795"/>
      <c r="F241" s="70" t="s">
        <v>540</v>
      </c>
      <c r="G241" s="424" t="s">
        <v>543</v>
      </c>
      <c r="H241" s="40" t="s">
        <v>84</v>
      </c>
      <c r="I241" s="379" t="s">
        <v>43</v>
      </c>
      <c r="J241" s="380">
        <v>5</v>
      </c>
      <c r="K241" s="381"/>
      <c r="L241" s="382">
        <v>21</v>
      </c>
      <c r="M241" s="383">
        <f t="shared" si="51"/>
        <v>0</v>
      </c>
      <c r="N241" s="383">
        <f t="shared" si="48"/>
        <v>0</v>
      </c>
      <c r="O241" s="383">
        <f t="shared" si="49"/>
        <v>0</v>
      </c>
    </row>
    <row r="242" spans="1:15">
      <c r="A242" s="446" t="s">
        <v>544</v>
      </c>
      <c r="B242" s="778"/>
      <c r="C242" s="778"/>
      <c r="D242" s="792"/>
      <c r="E242" s="795"/>
      <c r="F242" s="70" t="s">
        <v>545</v>
      </c>
      <c r="G242" s="424" t="s">
        <v>541</v>
      </c>
      <c r="H242" s="206" t="s">
        <v>42</v>
      </c>
      <c r="I242" s="379" t="s">
        <v>43</v>
      </c>
      <c r="J242" s="380">
        <v>5</v>
      </c>
      <c r="K242" s="381"/>
      <c r="L242" s="382">
        <v>21</v>
      </c>
      <c r="M242" s="383">
        <f t="shared" si="51"/>
        <v>0</v>
      </c>
      <c r="N242" s="383">
        <f t="shared" si="48"/>
        <v>0</v>
      </c>
      <c r="O242" s="383">
        <f t="shared" si="49"/>
        <v>0</v>
      </c>
    </row>
    <row r="243" spans="1:15">
      <c r="A243" s="446" t="s">
        <v>546</v>
      </c>
      <c r="B243" s="778"/>
      <c r="C243" s="778"/>
      <c r="D243" s="792"/>
      <c r="E243" s="795"/>
      <c r="F243" s="70" t="s">
        <v>547</v>
      </c>
      <c r="G243" s="424" t="s">
        <v>548</v>
      </c>
      <c r="H243" s="206" t="s">
        <v>42</v>
      </c>
      <c r="I243" s="379" t="s">
        <v>43</v>
      </c>
      <c r="J243" s="380">
        <v>5</v>
      </c>
      <c r="K243" s="381"/>
      <c r="L243" s="382">
        <v>21</v>
      </c>
      <c r="M243" s="383">
        <f t="shared" si="51"/>
        <v>0</v>
      </c>
      <c r="N243" s="383">
        <f t="shared" si="48"/>
        <v>0</v>
      </c>
      <c r="O243" s="383">
        <f t="shared" si="49"/>
        <v>0</v>
      </c>
    </row>
    <row r="244" spans="1:15">
      <c r="A244" s="446" t="s">
        <v>549</v>
      </c>
      <c r="B244" s="778"/>
      <c r="C244" s="778"/>
      <c r="D244" s="792"/>
      <c r="E244" s="795"/>
      <c r="F244" s="492" t="s">
        <v>550</v>
      </c>
      <c r="G244" s="493" t="s">
        <v>551</v>
      </c>
      <c r="H244" s="206" t="s">
        <v>48</v>
      </c>
      <c r="I244" s="379" t="s">
        <v>43</v>
      </c>
      <c r="J244" s="380">
        <v>2</v>
      </c>
      <c r="K244" s="381"/>
      <c r="L244" s="382">
        <v>21</v>
      </c>
      <c r="M244" s="383">
        <f t="shared" si="51"/>
        <v>0</v>
      </c>
      <c r="N244" s="383">
        <f t="shared" si="48"/>
        <v>0</v>
      </c>
      <c r="O244" s="383">
        <f t="shared" si="49"/>
        <v>0</v>
      </c>
    </row>
    <row r="245" spans="1:15">
      <c r="A245" s="451" t="s">
        <v>552</v>
      </c>
      <c r="B245" s="784"/>
      <c r="C245" s="784"/>
      <c r="D245" s="793"/>
      <c r="E245" s="796"/>
      <c r="F245" s="494" t="s">
        <v>116</v>
      </c>
      <c r="G245" s="454"/>
      <c r="H245" s="455" t="s">
        <v>68</v>
      </c>
      <c r="I245" s="455" t="s">
        <v>69</v>
      </c>
      <c r="J245" s="456">
        <v>20</v>
      </c>
      <c r="K245" s="457"/>
      <c r="L245" s="458">
        <v>21</v>
      </c>
      <c r="M245" s="459">
        <f t="shared" si="51"/>
        <v>0</v>
      </c>
      <c r="N245" s="459">
        <f t="shared" si="48"/>
        <v>0</v>
      </c>
      <c r="O245" s="459">
        <f t="shared" si="49"/>
        <v>0</v>
      </c>
    </row>
    <row r="246" spans="1:15" ht="15" customHeight="1">
      <c r="A246" s="460"/>
      <c r="B246" s="461"/>
      <c r="C246" s="461"/>
      <c r="D246" s="461"/>
      <c r="E246" s="461"/>
      <c r="F246" s="495" t="s">
        <v>70</v>
      </c>
      <c r="G246" s="496"/>
      <c r="H246" s="497"/>
      <c r="I246" s="497"/>
      <c r="J246" s="498">
        <f>SUBTOTAL(9,J233:J245)</f>
        <v>56</v>
      </c>
      <c r="K246" s="499"/>
      <c r="L246" s="500"/>
      <c r="M246" s="501"/>
      <c r="N246" s="502">
        <f>SUBTOTAL(9,N233:N245)</f>
        <v>0</v>
      </c>
      <c r="O246" s="502">
        <f>SUBTOTAL(9,O233:O245)</f>
        <v>0</v>
      </c>
    </row>
    <row r="247" spans="1:15" ht="18.75" customHeight="1">
      <c r="A247" s="477" t="s">
        <v>553</v>
      </c>
      <c r="B247" s="478"/>
      <c r="C247" s="478"/>
      <c r="D247" s="799" t="s">
        <v>554</v>
      </c>
      <c r="E247" s="799"/>
      <c r="F247" s="799"/>
      <c r="G247" s="799"/>
      <c r="H247" s="799"/>
      <c r="I247" s="799"/>
      <c r="J247" s="503"/>
      <c r="K247" s="504"/>
      <c r="L247" s="505"/>
      <c r="M247" s="505"/>
      <c r="N247" s="505"/>
      <c r="O247" s="505"/>
    </row>
    <row r="248" spans="1:15">
      <c r="A248" s="441" t="s">
        <v>555</v>
      </c>
      <c r="B248" s="790" t="s">
        <v>26</v>
      </c>
      <c r="C248" s="790" t="s">
        <v>349</v>
      </c>
      <c r="D248" s="791" t="s">
        <v>556</v>
      </c>
      <c r="E248" s="794"/>
      <c r="F248" s="61" t="s">
        <v>557</v>
      </c>
      <c r="G248" s="485" t="s">
        <v>558</v>
      </c>
      <c r="H248" s="206" t="s">
        <v>42</v>
      </c>
      <c r="I248" s="486" t="s">
        <v>43</v>
      </c>
      <c r="J248" s="487">
        <v>2</v>
      </c>
      <c r="K248" s="488"/>
      <c r="L248" s="489">
        <v>21</v>
      </c>
      <c r="M248" s="490">
        <f>K248*1.21</f>
        <v>0</v>
      </c>
      <c r="N248" s="490">
        <f>K248*J248</f>
        <v>0</v>
      </c>
      <c r="O248" s="490">
        <f>N248*1.21</f>
        <v>0</v>
      </c>
    </row>
    <row r="249" spans="1:15">
      <c r="A249" s="446" t="s">
        <v>559</v>
      </c>
      <c r="B249" s="778"/>
      <c r="C249" s="778"/>
      <c r="D249" s="792"/>
      <c r="E249" s="795"/>
      <c r="F249" s="70" t="s">
        <v>560</v>
      </c>
      <c r="G249" s="506" t="s">
        <v>561</v>
      </c>
      <c r="H249" s="206" t="s">
        <v>42</v>
      </c>
      <c r="I249" s="379" t="s">
        <v>43</v>
      </c>
      <c r="J249" s="380">
        <v>2</v>
      </c>
      <c r="K249" s="381"/>
      <c r="L249" s="382">
        <v>21</v>
      </c>
      <c r="M249" s="383">
        <f t="shared" ref="M249:M252" si="52">K249*1.21</f>
        <v>0</v>
      </c>
      <c r="N249" s="383">
        <f t="shared" ref="N249:N252" si="53">K249*J249</f>
        <v>0</v>
      </c>
      <c r="O249" s="383">
        <f t="shared" ref="O249:O252" si="54">N249*1.21</f>
        <v>0</v>
      </c>
    </row>
    <row r="250" spans="1:15">
      <c r="A250" s="446" t="s">
        <v>562</v>
      </c>
      <c r="B250" s="778"/>
      <c r="C250" s="778"/>
      <c r="D250" s="792"/>
      <c r="E250" s="795"/>
      <c r="F250" s="70" t="s">
        <v>563</v>
      </c>
      <c r="G250" s="506" t="s">
        <v>564</v>
      </c>
      <c r="H250" s="206" t="s">
        <v>42</v>
      </c>
      <c r="I250" s="379" t="s">
        <v>43</v>
      </c>
      <c r="J250" s="380">
        <v>2</v>
      </c>
      <c r="K250" s="381"/>
      <c r="L250" s="382">
        <v>21</v>
      </c>
      <c r="M250" s="383">
        <f t="shared" si="52"/>
        <v>0</v>
      </c>
      <c r="N250" s="383">
        <f t="shared" si="53"/>
        <v>0</v>
      </c>
      <c r="O250" s="383">
        <f t="shared" si="54"/>
        <v>0</v>
      </c>
    </row>
    <row r="251" spans="1:15">
      <c r="A251" s="446" t="s">
        <v>565</v>
      </c>
      <c r="B251" s="778"/>
      <c r="C251" s="778"/>
      <c r="D251" s="792"/>
      <c r="E251" s="795"/>
      <c r="F251" s="70" t="s">
        <v>566</v>
      </c>
      <c r="G251" s="506" t="s">
        <v>567</v>
      </c>
      <c r="H251" s="206" t="s">
        <v>42</v>
      </c>
      <c r="I251" s="507" t="s">
        <v>43</v>
      </c>
      <c r="J251" s="508">
        <v>2</v>
      </c>
      <c r="K251" s="509"/>
      <c r="L251" s="510">
        <v>21</v>
      </c>
      <c r="M251" s="383">
        <f t="shared" si="52"/>
        <v>0</v>
      </c>
      <c r="N251" s="383">
        <f t="shared" si="53"/>
        <v>0</v>
      </c>
      <c r="O251" s="383">
        <f t="shared" si="54"/>
        <v>0</v>
      </c>
    </row>
    <row r="252" spans="1:15">
      <c r="A252" s="451" t="s">
        <v>568</v>
      </c>
      <c r="B252" s="784"/>
      <c r="C252" s="784"/>
      <c r="D252" s="793"/>
      <c r="E252" s="796"/>
      <c r="F252" s="494" t="s">
        <v>116</v>
      </c>
      <c r="G252" s="454"/>
      <c r="H252" s="455" t="s">
        <v>68</v>
      </c>
      <c r="I252" s="455" t="s">
        <v>69</v>
      </c>
      <c r="J252" s="456">
        <v>20</v>
      </c>
      <c r="K252" s="457"/>
      <c r="L252" s="458">
        <v>21</v>
      </c>
      <c r="M252" s="459">
        <f t="shared" si="52"/>
        <v>0</v>
      </c>
      <c r="N252" s="459">
        <f t="shared" si="53"/>
        <v>0</v>
      </c>
      <c r="O252" s="459">
        <f t="shared" si="54"/>
        <v>0</v>
      </c>
    </row>
    <row r="253" spans="1:15" ht="16.5" customHeight="1">
      <c r="A253" s="460"/>
      <c r="B253" s="461"/>
      <c r="C253" s="461"/>
      <c r="D253" s="461"/>
      <c r="E253" s="461"/>
      <c r="F253" s="495" t="s">
        <v>70</v>
      </c>
      <c r="G253" s="496"/>
      <c r="H253" s="497"/>
      <c r="I253" s="497"/>
      <c r="J253" s="498">
        <f>SUBTOTAL(9,J248:J252)</f>
        <v>28</v>
      </c>
      <c r="K253" s="499"/>
      <c r="L253" s="500"/>
      <c r="M253" s="501"/>
      <c r="N253" s="502">
        <f>SUBTOTAL(9,N248:N252)</f>
        <v>0</v>
      </c>
      <c r="O253" s="502">
        <f>SUBTOTAL(9,O248:O252)</f>
        <v>0</v>
      </c>
    </row>
    <row r="254" spans="1:15" ht="18.75" customHeight="1">
      <c r="A254" s="477" t="s">
        <v>569</v>
      </c>
      <c r="B254" s="478"/>
      <c r="C254" s="478"/>
      <c r="D254" s="788" t="s">
        <v>570</v>
      </c>
      <c r="E254" s="788"/>
      <c r="F254" s="788"/>
      <c r="G254" s="788"/>
      <c r="H254" s="788"/>
      <c r="I254" s="789"/>
      <c r="J254" s="479"/>
      <c r="K254" s="480"/>
      <c r="L254" s="481"/>
      <c r="M254" s="482"/>
      <c r="N254" s="482"/>
      <c r="O254" s="483"/>
    </row>
    <row r="255" spans="1:15">
      <c r="A255" s="441" t="s">
        <v>571</v>
      </c>
      <c r="B255" s="790" t="s">
        <v>572</v>
      </c>
      <c r="C255" s="790" t="s">
        <v>349</v>
      </c>
      <c r="D255" s="791" t="s">
        <v>573</v>
      </c>
      <c r="E255" s="790" t="s">
        <v>574</v>
      </c>
      <c r="F255" s="484" t="s">
        <v>525</v>
      </c>
      <c r="G255" s="485" t="s">
        <v>526</v>
      </c>
      <c r="H255" s="206" t="s">
        <v>42</v>
      </c>
      <c r="I255" s="486" t="s">
        <v>43</v>
      </c>
      <c r="J255" s="487">
        <v>2</v>
      </c>
      <c r="K255" s="488"/>
      <c r="L255" s="489">
        <v>21</v>
      </c>
      <c r="M255" s="490">
        <f>K255*1.21</f>
        <v>0</v>
      </c>
      <c r="N255" s="490">
        <f>K255*J255</f>
        <v>0</v>
      </c>
      <c r="O255" s="383">
        <f>N255*1.21</f>
        <v>0</v>
      </c>
    </row>
    <row r="256" spans="1:15">
      <c r="A256" s="446" t="s">
        <v>575</v>
      </c>
      <c r="B256" s="778"/>
      <c r="C256" s="778"/>
      <c r="D256" s="792"/>
      <c r="E256" s="778"/>
      <c r="F256" s="70" t="s">
        <v>576</v>
      </c>
      <c r="G256" s="202" t="s">
        <v>529</v>
      </c>
      <c r="H256" s="206" t="s">
        <v>42</v>
      </c>
      <c r="I256" s="379" t="s">
        <v>43</v>
      </c>
      <c r="J256" s="380">
        <v>2</v>
      </c>
      <c r="K256" s="381"/>
      <c r="L256" s="382">
        <v>21</v>
      </c>
      <c r="M256" s="383">
        <f t="shared" ref="M256:M257" si="55">K256*1.21</f>
        <v>0</v>
      </c>
      <c r="N256" s="383">
        <f t="shared" ref="N256:N266" si="56">K256*J256</f>
        <v>0</v>
      </c>
      <c r="O256" s="383">
        <f t="shared" ref="O256:O266" si="57">N256*1.21</f>
        <v>0</v>
      </c>
    </row>
    <row r="257" spans="1:15">
      <c r="A257" s="446" t="s">
        <v>577</v>
      </c>
      <c r="B257" s="778"/>
      <c r="C257" s="778"/>
      <c r="D257" s="792"/>
      <c r="E257" s="778"/>
      <c r="F257" s="491" t="s">
        <v>531</v>
      </c>
      <c r="G257" s="424" t="s">
        <v>532</v>
      </c>
      <c r="H257" s="206" t="s">
        <v>42</v>
      </c>
      <c r="I257" s="379" t="s">
        <v>43</v>
      </c>
      <c r="J257" s="380">
        <v>5</v>
      </c>
      <c r="K257" s="381"/>
      <c r="L257" s="382">
        <v>21</v>
      </c>
      <c r="M257" s="383">
        <f t="shared" si="55"/>
        <v>0</v>
      </c>
      <c r="N257" s="383">
        <f t="shared" si="56"/>
        <v>0</v>
      </c>
      <c r="O257" s="383">
        <f t="shared" si="57"/>
        <v>0</v>
      </c>
    </row>
    <row r="258" spans="1:15">
      <c r="A258" s="446" t="s">
        <v>578</v>
      </c>
      <c r="B258" s="778"/>
      <c r="C258" s="778"/>
      <c r="D258" s="792"/>
      <c r="E258" s="778"/>
      <c r="F258" s="70" t="s">
        <v>579</v>
      </c>
      <c r="G258" s="424" t="s">
        <v>535</v>
      </c>
      <c r="H258" s="206" t="s">
        <v>42</v>
      </c>
      <c r="I258" s="379" t="s">
        <v>43</v>
      </c>
      <c r="J258" s="380">
        <v>2</v>
      </c>
      <c r="K258" s="381"/>
      <c r="L258" s="382">
        <v>21</v>
      </c>
      <c r="M258" s="383">
        <f>K258*1.21</f>
        <v>0</v>
      </c>
      <c r="N258" s="383">
        <f t="shared" si="56"/>
        <v>0</v>
      </c>
      <c r="O258" s="383">
        <f t="shared" si="57"/>
        <v>0</v>
      </c>
    </row>
    <row r="259" spans="1:15">
      <c r="A259" s="446" t="s">
        <v>580</v>
      </c>
      <c r="B259" s="778"/>
      <c r="C259" s="778"/>
      <c r="D259" s="792"/>
      <c r="E259" s="778"/>
      <c r="F259" s="70" t="s">
        <v>537</v>
      </c>
      <c r="G259" s="424" t="s">
        <v>538</v>
      </c>
      <c r="H259" s="206" t="s">
        <v>42</v>
      </c>
      <c r="I259" s="379" t="s">
        <v>43</v>
      </c>
      <c r="J259" s="380">
        <v>2</v>
      </c>
      <c r="K259" s="381"/>
      <c r="L259" s="382">
        <v>21</v>
      </c>
      <c r="M259" s="383">
        <f t="shared" ref="M259:M260" si="58">K259*1.21</f>
        <v>0</v>
      </c>
      <c r="N259" s="383">
        <f t="shared" si="56"/>
        <v>0</v>
      </c>
      <c r="O259" s="383">
        <f t="shared" si="57"/>
        <v>0</v>
      </c>
    </row>
    <row r="260" spans="1:15">
      <c r="A260" s="446" t="s">
        <v>581</v>
      </c>
      <c r="B260" s="778"/>
      <c r="C260" s="778"/>
      <c r="D260" s="792"/>
      <c r="E260" s="778"/>
      <c r="F260" s="70" t="s">
        <v>540</v>
      </c>
      <c r="G260" s="424" t="s">
        <v>541</v>
      </c>
      <c r="H260" s="40" t="s">
        <v>84</v>
      </c>
      <c r="I260" s="379" t="s">
        <v>43</v>
      </c>
      <c r="J260" s="380">
        <v>5</v>
      </c>
      <c r="K260" s="381"/>
      <c r="L260" s="382">
        <v>21</v>
      </c>
      <c r="M260" s="383">
        <f t="shared" si="58"/>
        <v>0</v>
      </c>
      <c r="N260" s="383">
        <f t="shared" si="56"/>
        <v>0</v>
      </c>
      <c r="O260" s="383">
        <f t="shared" si="57"/>
        <v>0</v>
      </c>
    </row>
    <row r="261" spans="1:15">
      <c r="A261" s="446" t="s">
        <v>582</v>
      </c>
      <c r="B261" s="778"/>
      <c r="C261" s="778"/>
      <c r="D261" s="792"/>
      <c r="E261" s="778"/>
      <c r="F261" s="70" t="s">
        <v>540</v>
      </c>
      <c r="G261" s="424" t="s">
        <v>543</v>
      </c>
      <c r="H261" s="40" t="s">
        <v>84</v>
      </c>
      <c r="I261" s="379" t="s">
        <v>43</v>
      </c>
      <c r="J261" s="380">
        <v>2</v>
      </c>
      <c r="K261" s="381"/>
      <c r="L261" s="382">
        <v>21</v>
      </c>
      <c r="M261" s="383">
        <f>K261*1.21</f>
        <v>0</v>
      </c>
      <c r="N261" s="383">
        <f t="shared" si="56"/>
        <v>0</v>
      </c>
      <c r="O261" s="383">
        <f t="shared" si="57"/>
        <v>0</v>
      </c>
    </row>
    <row r="262" spans="1:15">
      <c r="A262" s="446" t="s">
        <v>583</v>
      </c>
      <c r="B262" s="778"/>
      <c r="C262" s="778"/>
      <c r="D262" s="792"/>
      <c r="E262" s="778"/>
      <c r="F262" s="70" t="s">
        <v>545</v>
      </c>
      <c r="G262" s="424" t="s">
        <v>541</v>
      </c>
      <c r="H262" s="206" t="s">
        <v>42</v>
      </c>
      <c r="I262" s="379" t="s">
        <v>43</v>
      </c>
      <c r="J262" s="380">
        <v>2</v>
      </c>
      <c r="K262" s="381"/>
      <c r="L262" s="382">
        <v>21</v>
      </c>
      <c r="M262" s="383">
        <f t="shared" ref="M262:M266" si="59">K262*1.21</f>
        <v>0</v>
      </c>
      <c r="N262" s="383">
        <f t="shared" si="56"/>
        <v>0</v>
      </c>
      <c r="O262" s="383">
        <f t="shared" si="57"/>
        <v>0</v>
      </c>
    </row>
    <row r="263" spans="1:15">
      <c r="A263" s="446" t="s">
        <v>584</v>
      </c>
      <c r="B263" s="778"/>
      <c r="C263" s="778"/>
      <c r="D263" s="792"/>
      <c r="E263" s="778"/>
      <c r="F263" s="70" t="s">
        <v>547</v>
      </c>
      <c r="G263" s="424" t="s">
        <v>548</v>
      </c>
      <c r="H263" s="206" t="s">
        <v>42</v>
      </c>
      <c r="I263" s="379" t="s">
        <v>43</v>
      </c>
      <c r="J263" s="380">
        <v>5</v>
      </c>
      <c r="K263" s="381"/>
      <c r="L263" s="382">
        <v>21</v>
      </c>
      <c r="M263" s="383">
        <f t="shared" si="59"/>
        <v>0</v>
      </c>
      <c r="N263" s="383">
        <f t="shared" si="56"/>
        <v>0</v>
      </c>
      <c r="O263" s="383">
        <f t="shared" si="57"/>
        <v>0</v>
      </c>
    </row>
    <row r="264" spans="1:15" ht="12.75" customHeight="1">
      <c r="A264" s="446" t="s">
        <v>585</v>
      </c>
      <c r="B264" s="778"/>
      <c r="C264" s="778"/>
      <c r="D264" s="792"/>
      <c r="E264" s="778"/>
      <c r="F264" s="70" t="s">
        <v>586</v>
      </c>
      <c r="G264" s="424" t="s">
        <v>551</v>
      </c>
      <c r="H264" s="206" t="s">
        <v>48</v>
      </c>
      <c r="I264" s="379" t="s">
        <v>43</v>
      </c>
      <c r="J264" s="380">
        <v>5</v>
      </c>
      <c r="K264" s="381"/>
      <c r="L264" s="382">
        <v>21</v>
      </c>
      <c r="M264" s="383">
        <f t="shared" si="59"/>
        <v>0</v>
      </c>
      <c r="N264" s="383">
        <f t="shared" si="56"/>
        <v>0</v>
      </c>
      <c r="O264" s="383">
        <f t="shared" si="57"/>
        <v>0</v>
      </c>
    </row>
    <row r="265" spans="1:15">
      <c r="A265" s="446" t="s">
        <v>587</v>
      </c>
      <c r="B265" s="778"/>
      <c r="C265" s="778"/>
      <c r="D265" s="792"/>
      <c r="E265" s="778"/>
      <c r="F265" s="70" t="s">
        <v>588</v>
      </c>
      <c r="G265" s="424" t="s">
        <v>589</v>
      </c>
      <c r="H265" s="206" t="s">
        <v>48</v>
      </c>
      <c r="I265" s="379" t="s">
        <v>43</v>
      </c>
      <c r="J265" s="380">
        <v>5</v>
      </c>
      <c r="K265" s="381"/>
      <c r="L265" s="382">
        <v>21</v>
      </c>
      <c r="M265" s="383">
        <f t="shared" si="59"/>
        <v>0</v>
      </c>
      <c r="N265" s="383">
        <f t="shared" si="56"/>
        <v>0</v>
      </c>
      <c r="O265" s="383">
        <f t="shared" si="57"/>
        <v>0</v>
      </c>
    </row>
    <row r="266" spans="1:15" ht="14.25" customHeight="1">
      <c r="A266" s="451" t="s">
        <v>590</v>
      </c>
      <c r="B266" s="784"/>
      <c r="C266" s="784"/>
      <c r="D266" s="793"/>
      <c r="E266" s="784"/>
      <c r="F266" s="494" t="s">
        <v>116</v>
      </c>
      <c r="G266" s="454"/>
      <c r="H266" s="455" t="s">
        <v>68</v>
      </c>
      <c r="I266" s="455" t="s">
        <v>69</v>
      </c>
      <c r="J266" s="456">
        <v>20</v>
      </c>
      <c r="K266" s="457"/>
      <c r="L266" s="458">
        <v>21</v>
      </c>
      <c r="M266" s="459">
        <f t="shared" si="59"/>
        <v>0</v>
      </c>
      <c r="N266" s="459">
        <f t="shared" si="56"/>
        <v>0</v>
      </c>
      <c r="O266" s="383">
        <f t="shared" si="57"/>
        <v>0</v>
      </c>
    </row>
    <row r="267" spans="1:15" ht="17.25" customHeight="1">
      <c r="A267" s="511"/>
      <c r="B267" s="512"/>
      <c r="C267" s="512"/>
      <c r="D267" s="512"/>
      <c r="E267" s="512"/>
      <c r="F267" s="513" t="s">
        <v>70</v>
      </c>
      <c r="G267" s="514"/>
      <c r="H267" s="515"/>
      <c r="I267" s="515"/>
      <c r="J267" s="516">
        <f>SUBTOTAL(9,J255:J266)</f>
        <v>57</v>
      </c>
      <c r="K267" s="517"/>
      <c r="L267" s="518"/>
      <c r="M267" s="519"/>
      <c r="N267" s="520">
        <f>SUBTOTAL(9,N255:N266)</f>
        <v>0</v>
      </c>
      <c r="O267" s="520">
        <f>SUBTOTAL(9,O255:O266)</f>
        <v>0</v>
      </c>
    </row>
    <row r="268" spans="1:15" ht="16.5" customHeight="1">
      <c r="A268" s="521"/>
      <c r="B268" s="522"/>
      <c r="C268" s="522"/>
      <c r="D268" s="522"/>
      <c r="E268" s="522"/>
      <c r="F268" s="523" t="s">
        <v>70</v>
      </c>
      <c r="G268" s="524"/>
      <c r="H268" s="525"/>
      <c r="I268" s="525"/>
      <c r="J268" s="526">
        <f>SUBTOTAL(9,J233:J267)</f>
        <v>141</v>
      </c>
      <c r="K268" s="527"/>
      <c r="L268" s="528"/>
      <c r="M268" s="529"/>
      <c r="N268" s="530">
        <f>SUBTOTAL(9,N233:N267)</f>
        <v>0</v>
      </c>
      <c r="O268" s="530">
        <f>SUBTOTAL(9,O233:O267)</f>
        <v>0</v>
      </c>
    </row>
    <row r="270" spans="1:15" ht="23.25" customHeight="1">
      <c r="A270" s="531" t="s">
        <v>591</v>
      </c>
      <c r="B270" s="532"/>
      <c r="C270" s="532"/>
      <c r="D270" s="800" t="s">
        <v>592</v>
      </c>
      <c r="E270" s="801"/>
      <c r="F270" s="801"/>
      <c r="G270" s="801"/>
      <c r="H270" s="801"/>
      <c r="I270" s="801"/>
      <c r="J270" s="801"/>
      <c r="K270" s="802"/>
      <c r="L270" s="533"/>
      <c r="M270" s="534"/>
      <c r="N270" s="534"/>
      <c r="O270" s="535"/>
    </row>
    <row r="271" spans="1:15" ht="18" customHeight="1">
      <c r="A271" s="536" t="s">
        <v>593</v>
      </c>
      <c r="B271" s="537"/>
      <c r="C271" s="537"/>
      <c r="D271" s="797" t="s">
        <v>594</v>
      </c>
      <c r="E271" s="798"/>
      <c r="F271" s="798"/>
      <c r="G271" s="798"/>
      <c r="H271" s="798"/>
      <c r="I271" s="798"/>
      <c r="J271" s="538"/>
      <c r="K271" s="539"/>
      <c r="L271" s="540"/>
      <c r="M271" s="541"/>
      <c r="N271" s="541"/>
      <c r="O271" s="542"/>
    </row>
    <row r="272" spans="1:15">
      <c r="A272" s="543" t="s">
        <v>595</v>
      </c>
      <c r="B272" s="778" t="s">
        <v>26</v>
      </c>
      <c r="C272" s="778" t="s">
        <v>349</v>
      </c>
      <c r="D272" s="792" t="s">
        <v>596</v>
      </c>
      <c r="E272" s="795"/>
      <c r="F272" s="544" t="s">
        <v>597</v>
      </c>
      <c r="G272" s="545" t="s">
        <v>598</v>
      </c>
      <c r="H272" s="206" t="s">
        <v>42</v>
      </c>
      <c r="I272" s="372" t="s">
        <v>43</v>
      </c>
      <c r="J272" s="373">
        <v>2</v>
      </c>
      <c r="K272" s="374"/>
      <c r="L272" s="375">
        <v>21</v>
      </c>
      <c r="M272" s="376">
        <f>K272*1.21</f>
        <v>0</v>
      </c>
      <c r="N272" s="376">
        <f>K272*J272</f>
        <v>0</v>
      </c>
      <c r="O272" s="376">
        <f>N272*1.21</f>
        <v>0</v>
      </c>
    </row>
    <row r="273" spans="1:15">
      <c r="A273" s="543" t="s">
        <v>599</v>
      </c>
      <c r="B273" s="778"/>
      <c r="C273" s="778"/>
      <c r="D273" s="792"/>
      <c r="E273" s="795"/>
      <c r="F273" s="546" t="s">
        <v>600</v>
      </c>
      <c r="G273" s="547" t="s">
        <v>601</v>
      </c>
      <c r="H273" s="206" t="s">
        <v>42</v>
      </c>
      <c r="I273" s="379" t="s">
        <v>43</v>
      </c>
      <c r="J273" s="380">
        <v>2</v>
      </c>
      <c r="K273" s="381"/>
      <c r="L273" s="382">
        <v>21</v>
      </c>
      <c r="M273" s="383">
        <f t="shared" ref="M273:M274" si="60">K273*1.21</f>
        <v>0</v>
      </c>
      <c r="N273" s="383">
        <f t="shared" ref="N273:N288" si="61">K273*J273</f>
        <v>0</v>
      </c>
      <c r="O273" s="383">
        <f t="shared" ref="O273:O288" si="62">N273*1.21</f>
        <v>0</v>
      </c>
    </row>
    <row r="274" spans="1:15">
      <c r="A274" s="543" t="s">
        <v>602</v>
      </c>
      <c r="B274" s="778"/>
      <c r="C274" s="778"/>
      <c r="D274" s="792"/>
      <c r="E274" s="795"/>
      <c r="F274" s="548" t="s">
        <v>603</v>
      </c>
      <c r="G274" s="83" t="s">
        <v>604</v>
      </c>
      <c r="H274" s="206" t="s">
        <v>42</v>
      </c>
      <c r="I274" s="379" t="s">
        <v>43</v>
      </c>
      <c r="J274" s="380">
        <v>5</v>
      </c>
      <c r="K274" s="381"/>
      <c r="L274" s="382">
        <v>21</v>
      </c>
      <c r="M274" s="383">
        <f t="shared" si="60"/>
        <v>0</v>
      </c>
      <c r="N274" s="383">
        <f t="shared" si="61"/>
        <v>0</v>
      </c>
      <c r="O274" s="383">
        <f t="shared" si="62"/>
        <v>0</v>
      </c>
    </row>
    <row r="275" spans="1:15">
      <c r="A275" s="543" t="s">
        <v>605</v>
      </c>
      <c r="B275" s="778"/>
      <c r="C275" s="778"/>
      <c r="D275" s="792"/>
      <c r="E275" s="795"/>
      <c r="F275" s="546" t="s">
        <v>606</v>
      </c>
      <c r="G275" s="83" t="s">
        <v>543</v>
      </c>
      <c r="H275" s="206" t="s">
        <v>84</v>
      </c>
      <c r="I275" s="379" t="s">
        <v>43</v>
      </c>
      <c r="J275" s="380">
        <v>2</v>
      </c>
      <c r="K275" s="381"/>
      <c r="L275" s="382">
        <v>21</v>
      </c>
      <c r="M275" s="383">
        <f>K275*1.21</f>
        <v>0</v>
      </c>
      <c r="N275" s="383">
        <f t="shared" si="61"/>
        <v>0</v>
      </c>
      <c r="O275" s="383">
        <f t="shared" si="62"/>
        <v>0</v>
      </c>
    </row>
    <row r="276" spans="1:15">
      <c r="A276" s="543" t="s">
        <v>607</v>
      </c>
      <c r="B276" s="778"/>
      <c r="C276" s="778"/>
      <c r="D276" s="792"/>
      <c r="E276" s="795"/>
      <c r="F276" s="549" t="s">
        <v>608</v>
      </c>
      <c r="G276" s="83" t="s">
        <v>609</v>
      </c>
      <c r="H276" s="206" t="s">
        <v>42</v>
      </c>
      <c r="I276" s="379" t="s">
        <v>43</v>
      </c>
      <c r="J276" s="380">
        <v>2</v>
      </c>
      <c r="K276" s="381"/>
      <c r="L276" s="382">
        <v>21</v>
      </c>
      <c r="M276" s="383">
        <f t="shared" ref="M276:M277" si="63">K276*1.21</f>
        <v>0</v>
      </c>
      <c r="N276" s="383">
        <f t="shared" si="61"/>
        <v>0</v>
      </c>
      <c r="O276" s="383">
        <f t="shared" si="62"/>
        <v>0</v>
      </c>
    </row>
    <row r="277" spans="1:15">
      <c r="A277" s="543" t="s">
        <v>610</v>
      </c>
      <c r="B277" s="778"/>
      <c r="C277" s="778"/>
      <c r="D277" s="792"/>
      <c r="E277" s="795"/>
      <c r="F277" s="549" t="s">
        <v>611</v>
      </c>
      <c r="G277" s="83" t="s">
        <v>612</v>
      </c>
      <c r="H277" s="206" t="s">
        <v>42</v>
      </c>
      <c r="I277" s="379" t="s">
        <v>43</v>
      </c>
      <c r="J277" s="380">
        <v>2</v>
      </c>
      <c r="K277" s="381"/>
      <c r="L277" s="382">
        <v>21</v>
      </c>
      <c r="M277" s="383">
        <f t="shared" si="63"/>
        <v>0</v>
      </c>
      <c r="N277" s="383">
        <f t="shared" si="61"/>
        <v>0</v>
      </c>
      <c r="O277" s="383">
        <f t="shared" si="62"/>
        <v>0</v>
      </c>
    </row>
    <row r="278" spans="1:15">
      <c r="A278" s="543" t="s">
        <v>613</v>
      </c>
      <c r="B278" s="778"/>
      <c r="C278" s="778"/>
      <c r="D278" s="792"/>
      <c r="E278" s="795"/>
      <c r="F278" s="549" t="s">
        <v>614</v>
      </c>
      <c r="G278" s="83" t="s">
        <v>615</v>
      </c>
      <c r="H278" s="206" t="s">
        <v>42</v>
      </c>
      <c r="I278" s="379" t="s">
        <v>43</v>
      </c>
      <c r="J278" s="380">
        <v>2</v>
      </c>
      <c r="K278" s="381"/>
      <c r="L278" s="382">
        <v>21</v>
      </c>
      <c r="M278" s="383">
        <f>K278*1.21</f>
        <v>0</v>
      </c>
      <c r="N278" s="383">
        <f t="shared" si="61"/>
        <v>0</v>
      </c>
      <c r="O278" s="383">
        <f t="shared" si="62"/>
        <v>0</v>
      </c>
    </row>
    <row r="279" spans="1:15">
      <c r="A279" s="543" t="s">
        <v>616</v>
      </c>
      <c r="B279" s="778"/>
      <c r="C279" s="778"/>
      <c r="D279" s="792"/>
      <c r="E279" s="795"/>
      <c r="F279" s="549" t="s">
        <v>617</v>
      </c>
      <c r="G279" s="83" t="s">
        <v>618</v>
      </c>
      <c r="H279" s="206" t="s">
        <v>42</v>
      </c>
      <c r="I279" s="379" t="s">
        <v>43</v>
      </c>
      <c r="J279" s="380">
        <v>2</v>
      </c>
      <c r="K279" s="381"/>
      <c r="L279" s="382">
        <v>21</v>
      </c>
      <c r="M279" s="383">
        <f t="shared" ref="M279:M280" si="64">K279*1.21</f>
        <v>0</v>
      </c>
      <c r="N279" s="383">
        <f t="shared" si="61"/>
        <v>0</v>
      </c>
      <c r="O279" s="383">
        <f t="shared" si="62"/>
        <v>0</v>
      </c>
    </row>
    <row r="280" spans="1:15">
      <c r="A280" s="543" t="s">
        <v>619</v>
      </c>
      <c r="B280" s="778"/>
      <c r="C280" s="778"/>
      <c r="D280" s="792"/>
      <c r="E280" s="795"/>
      <c r="F280" s="549" t="s">
        <v>620</v>
      </c>
      <c r="G280" s="83" t="s">
        <v>612</v>
      </c>
      <c r="H280" s="206" t="s">
        <v>42</v>
      </c>
      <c r="I280" s="379" t="s">
        <v>43</v>
      </c>
      <c r="J280" s="380">
        <v>2</v>
      </c>
      <c r="K280" s="381"/>
      <c r="L280" s="382">
        <v>21</v>
      </c>
      <c r="M280" s="383">
        <f t="shared" si="64"/>
        <v>0</v>
      </c>
      <c r="N280" s="383">
        <f t="shared" si="61"/>
        <v>0</v>
      </c>
      <c r="O280" s="383">
        <f t="shared" si="62"/>
        <v>0</v>
      </c>
    </row>
    <row r="281" spans="1:15">
      <c r="A281" s="543" t="s">
        <v>621</v>
      </c>
      <c r="B281" s="778"/>
      <c r="C281" s="778"/>
      <c r="D281" s="792"/>
      <c r="E281" s="795"/>
      <c r="F281" s="549" t="s">
        <v>622</v>
      </c>
      <c r="G281" s="83" t="s">
        <v>623</v>
      </c>
      <c r="H281" s="206" t="s">
        <v>42</v>
      </c>
      <c r="I281" s="379" t="s">
        <v>43</v>
      </c>
      <c r="J281" s="380">
        <v>2</v>
      </c>
      <c r="K281" s="381"/>
      <c r="L281" s="382">
        <v>21</v>
      </c>
      <c r="M281" s="383">
        <f>K281*1.21</f>
        <v>0</v>
      </c>
      <c r="N281" s="383">
        <f t="shared" si="61"/>
        <v>0</v>
      </c>
      <c r="O281" s="383">
        <f t="shared" si="62"/>
        <v>0</v>
      </c>
    </row>
    <row r="282" spans="1:15">
      <c r="A282" s="543" t="s">
        <v>624</v>
      </c>
      <c r="B282" s="778"/>
      <c r="C282" s="778"/>
      <c r="D282" s="792"/>
      <c r="E282" s="795"/>
      <c r="F282" s="546" t="s">
        <v>625</v>
      </c>
      <c r="G282" s="83" t="s">
        <v>626</v>
      </c>
      <c r="H282" s="206" t="s">
        <v>48</v>
      </c>
      <c r="I282" s="379" t="s">
        <v>43</v>
      </c>
      <c r="J282" s="380">
        <v>2</v>
      </c>
      <c r="K282" s="381"/>
      <c r="L282" s="382">
        <v>21</v>
      </c>
      <c r="M282" s="383">
        <f t="shared" ref="M282:M283" si="65">K282*1.21</f>
        <v>0</v>
      </c>
      <c r="N282" s="383">
        <f t="shared" si="61"/>
        <v>0</v>
      </c>
      <c r="O282" s="383">
        <f t="shared" si="62"/>
        <v>0</v>
      </c>
    </row>
    <row r="283" spans="1:15" ht="24">
      <c r="A283" s="543" t="s">
        <v>627</v>
      </c>
      <c r="B283" s="778"/>
      <c r="C283" s="778"/>
      <c r="D283" s="792"/>
      <c r="E283" s="795"/>
      <c r="F283" s="549" t="s">
        <v>628</v>
      </c>
      <c r="G283" s="550" t="s">
        <v>629</v>
      </c>
      <c r="H283" s="206" t="s">
        <v>42</v>
      </c>
      <c r="I283" s="379" t="s">
        <v>43</v>
      </c>
      <c r="J283" s="380">
        <v>2</v>
      </c>
      <c r="K283" s="381"/>
      <c r="L283" s="382">
        <v>21</v>
      </c>
      <c r="M283" s="383">
        <f t="shared" si="65"/>
        <v>0</v>
      </c>
      <c r="N283" s="383">
        <f t="shared" si="61"/>
        <v>0</v>
      </c>
      <c r="O283" s="383">
        <f t="shared" si="62"/>
        <v>0</v>
      </c>
    </row>
    <row r="284" spans="1:15">
      <c r="A284" s="543" t="s">
        <v>630</v>
      </c>
      <c r="B284" s="778"/>
      <c r="C284" s="778"/>
      <c r="D284" s="792"/>
      <c r="E284" s="795"/>
      <c r="F284" s="549" t="s">
        <v>631</v>
      </c>
      <c r="G284" s="547" t="s">
        <v>632</v>
      </c>
      <c r="H284" s="206" t="s">
        <v>42</v>
      </c>
      <c r="I284" s="379" t="s">
        <v>43</v>
      </c>
      <c r="J284" s="380">
        <v>2</v>
      </c>
      <c r="K284" s="381"/>
      <c r="L284" s="382">
        <v>21</v>
      </c>
      <c r="M284" s="383">
        <f>K284*1.21</f>
        <v>0</v>
      </c>
      <c r="N284" s="383">
        <f t="shared" si="61"/>
        <v>0</v>
      </c>
      <c r="O284" s="383">
        <f t="shared" si="62"/>
        <v>0</v>
      </c>
    </row>
    <row r="285" spans="1:15">
      <c r="A285" s="543" t="s">
        <v>633</v>
      </c>
      <c r="B285" s="778"/>
      <c r="C285" s="778"/>
      <c r="D285" s="792"/>
      <c r="E285" s="795"/>
      <c r="F285" s="546" t="s">
        <v>634</v>
      </c>
      <c r="G285" s="83" t="s">
        <v>635</v>
      </c>
      <c r="H285" s="206" t="s">
        <v>42</v>
      </c>
      <c r="I285" s="379" t="s">
        <v>43</v>
      </c>
      <c r="J285" s="380">
        <v>2</v>
      </c>
      <c r="K285" s="381"/>
      <c r="L285" s="382">
        <v>21</v>
      </c>
      <c r="M285" s="383">
        <f>K285*1.21</f>
        <v>0</v>
      </c>
      <c r="N285" s="383">
        <f t="shared" si="61"/>
        <v>0</v>
      </c>
      <c r="O285" s="383">
        <f t="shared" si="62"/>
        <v>0</v>
      </c>
    </row>
    <row r="286" spans="1:15">
      <c r="A286" s="543" t="s">
        <v>636</v>
      </c>
      <c r="B286" s="778"/>
      <c r="C286" s="778"/>
      <c r="D286" s="792"/>
      <c r="E286" s="795"/>
      <c r="F286" s="549" t="s">
        <v>637</v>
      </c>
      <c r="G286" s="83" t="s">
        <v>638</v>
      </c>
      <c r="H286" s="206" t="s">
        <v>42</v>
      </c>
      <c r="I286" s="379" t="s">
        <v>43</v>
      </c>
      <c r="J286" s="380">
        <v>2</v>
      </c>
      <c r="K286" s="381"/>
      <c r="L286" s="382">
        <v>21</v>
      </c>
      <c r="M286" s="383">
        <f t="shared" ref="M286:M288" si="66">K286*1.21</f>
        <v>0</v>
      </c>
      <c r="N286" s="383">
        <f t="shared" si="61"/>
        <v>0</v>
      </c>
      <c r="O286" s="383">
        <f t="shared" si="62"/>
        <v>0</v>
      </c>
    </row>
    <row r="287" spans="1:15">
      <c r="A287" s="543" t="s">
        <v>639</v>
      </c>
      <c r="B287" s="778"/>
      <c r="C287" s="778"/>
      <c r="D287" s="792"/>
      <c r="E287" s="795"/>
      <c r="F287" s="546" t="s">
        <v>640</v>
      </c>
      <c r="G287" s="83" t="s">
        <v>641</v>
      </c>
      <c r="H287" s="206" t="s">
        <v>42</v>
      </c>
      <c r="I287" s="379" t="s">
        <v>43</v>
      </c>
      <c r="J287" s="380">
        <v>5</v>
      </c>
      <c r="K287" s="381"/>
      <c r="L287" s="382">
        <v>21</v>
      </c>
      <c r="M287" s="383">
        <f t="shared" si="66"/>
        <v>0</v>
      </c>
      <c r="N287" s="383">
        <f t="shared" si="61"/>
        <v>0</v>
      </c>
      <c r="O287" s="383">
        <f t="shared" si="62"/>
        <v>0</v>
      </c>
    </row>
    <row r="288" spans="1:15">
      <c r="A288" s="543" t="s">
        <v>642</v>
      </c>
      <c r="B288" s="806"/>
      <c r="C288" s="806"/>
      <c r="D288" s="807"/>
      <c r="E288" s="808"/>
      <c r="F288" s="551" t="s">
        <v>116</v>
      </c>
      <c r="G288" s="552"/>
      <c r="H288" s="379" t="s">
        <v>68</v>
      </c>
      <c r="I288" s="379" t="s">
        <v>69</v>
      </c>
      <c r="J288" s="380">
        <v>20</v>
      </c>
      <c r="K288" s="381"/>
      <c r="L288" s="382">
        <v>21</v>
      </c>
      <c r="M288" s="383">
        <f t="shared" si="66"/>
        <v>0</v>
      </c>
      <c r="N288" s="383">
        <f t="shared" si="61"/>
        <v>0</v>
      </c>
      <c r="O288" s="383">
        <f t="shared" si="62"/>
        <v>0</v>
      </c>
    </row>
    <row r="289" spans="1:15" ht="18.75" customHeight="1">
      <c r="A289" s="460"/>
      <c r="B289" s="461"/>
      <c r="C289" s="461"/>
      <c r="D289" s="461"/>
      <c r="E289" s="461"/>
      <c r="F289" s="553" t="s">
        <v>70</v>
      </c>
      <c r="G289" s="554"/>
      <c r="H289" s="497"/>
      <c r="I289" s="497"/>
      <c r="J289" s="555">
        <f>SUBTOTAL(9,J272:J288)</f>
        <v>58</v>
      </c>
      <c r="K289" s="556"/>
      <c r="L289" s="500"/>
      <c r="M289" s="501"/>
      <c r="N289" s="502">
        <f>SUBTOTAL(9,N272:N288)</f>
        <v>0</v>
      </c>
      <c r="O289" s="502">
        <f>SUBTOTAL(9,O272:O288)</f>
        <v>0</v>
      </c>
    </row>
    <row r="290" spans="1:15" ht="22.5" customHeight="1">
      <c r="A290" s="557" t="s">
        <v>643</v>
      </c>
      <c r="B290" s="558"/>
      <c r="C290" s="558"/>
      <c r="D290" s="809" t="s">
        <v>644</v>
      </c>
      <c r="E290" s="809"/>
      <c r="F290" s="809"/>
      <c r="G290" s="809"/>
      <c r="H290" s="809"/>
      <c r="I290" s="809"/>
      <c r="J290" s="559"/>
      <c r="K290" s="560"/>
      <c r="L290" s="561"/>
      <c r="M290" s="562"/>
      <c r="N290" s="562"/>
      <c r="O290" s="563"/>
    </row>
    <row r="291" spans="1:15" ht="24">
      <c r="A291" s="564" t="s">
        <v>645</v>
      </c>
      <c r="B291" s="790" t="s">
        <v>26</v>
      </c>
      <c r="C291" s="790" t="s">
        <v>349</v>
      </c>
      <c r="D291" s="791" t="s">
        <v>646</v>
      </c>
      <c r="E291" s="794"/>
      <c r="F291" s="565" t="s">
        <v>647</v>
      </c>
      <c r="G291" s="566" t="s">
        <v>648</v>
      </c>
      <c r="H291" s="206" t="s">
        <v>42</v>
      </c>
      <c r="I291" s="486" t="s">
        <v>43</v>
      </c>
      <c r="J291" s="487">
        <v>2</v>
      </c>
      <c r="K291" s="488"/>
      <c r="L291" s="489">
        <v>21</v>
      </c>
      <c r="M291" s="490">
        <f>K291*1.21</f>
        <v>0</v>
      </c>
      <c r="N291" s="490">
        <f>K291*J291</f>
        <v>0</v>
      </c>
      <c r="O291" s="490">
        <f>N291*1.21</f>
        <v>0</v>
      </c>
    </row>
    <row r="292" spans="1:15">
      <c r="A292" s="567" t="s">
        <v>649</v>
      </c>
      <c r="B292" s="778"/>
      <c r="C292" s="778"/>
      <c r="D292" s="792"/>
      <c r="E292" s="795"/>
      <c r="F292" s="551" t="s">
        <v>650</v>
      </c>
      <c r="G292" s="547" t="s">
        <v>651</v>
      </c>
      <c r="H292" s="206" t="s">
        <v>42</v>
      </c>
      <c r="I292" s="379" t="s">
        <v>43</v>
      </c>
      <c r="J292" s="380">
        <v>2</v>
      </c>
      <c r="K292" s="381"/>
      <c r="L292" s="382">
        <v>21</v>
      </c>
      <c r="M292" s="383">
        <f t="shared" ref="M292:M293" si="67">K292*1.21</f>
        <v>0</v>
      </c>
      <c r="N292" s="383">
        <f t="shared" ref="N292:N298" si="68">K292*J292</f>
        <v>0</v>
      </c>
      <c r="O292" s="383">
        <f t="shared" ref="O292:O298" si="69">N292*1.21</f>
        <v>0</v>
      </c>
    </row>
    <row r="293" spans="1:15">
      <c r="A293" s="567" t="s">
        <v>652</v>
      </c>
      <c r="B293" s="778"/>
      <c r="C293" s="778"/>
      <c r="D293" s="792"/>
      <c r="E293" s="795"/>
      <c r="F293" s="551" t="s">
        <v>653</v>
      </c>
      <c r="G293" s="83" t="s">
        <v>654</v>
      </c>
      <c r="H293" s="206" t="s">
        <v>42</v>
      </c>
      <c r="I293" s="379" t="s">
        <v>43</v>
      </c>
      <c r="J293" s="380">
        <v>5</v>
      </c>
      <c r="K293" s="381"/>
      <c r="L293" s="382">
        <v>21</v>
      </c>
      <c r="M293" s="383">
        <f t="shared" si="67"/>
        <v>0</v>
      </c>
      <c r="N293" s="383">
        <f t="shared" si="68"/>
        <v>0</v>
      </c>
      <c r="O293" s="383">
        <f t="shared" si="69"/>
        <v>0</v>
      </c>
    </row>
    <row r="294" spans="1:15">
      <c r="A294" s="567" t="s">
        <v>655</v>
      </c>
      <c r="B294" s="778"/>
      <c r="C294" s="778"/>
      <c r="D294" s="792"/>
      <c r="E294" s="795"/>
      <c r="F294" s="551" t="s">
        <v>656</v>
      </c>
      <c r="G294" s="83" t="s">
        <v>657</v>
      </c>
      <c r="H294" s="206" t="s">
        <v>42</v>
      </c>
      <c r="I294" s="379" t="s">
        <v>43</v>
      </c>
      <c r="J294" s="380">
        <v>2</v>
      </c>
      <c r="K294" s="381"/>
      <c r="L294" s="382">
        <v>21</v>
      </c>
      <c r="M294" s="383">
        <f>K294*1.21</f>
        <v>0</v>
      </c>
      <c r="N294" s="383">
        <f t="shared" si="68"/>
        <v>0</v>
      </c>
      <c r="O294" s="383">
        <f t="shared" si="69"/>
        <v>0</v>
      </c>
    </row>
    <row r="295" spans="1:15">
      <c r="A295" s="567" t="s">
        <v>658</v>
      </c>
      <c r="B295" s="778"/>
      <c r="C295" s="778"/>
      <c r="D295" s="792"/>
      <c r="E295" s="795"/>
      <c r="F295" s="551" t="s">
        <v>659</v>
      </c>
      <c r="G295" s="83" t="s">
        <v>660</v>
      </c>
      <c r="H295" s="206" t="s">
        <v>42</v>
      </c>
      <c r="I295" s="379" t="s">
        <v>43</v>
      </c>
      <c r="J295" s="380">
        <v>2</v>
      </c>
      <c r="K295" s="381"/>
      <c r="L295" s="382">
        <v>21</v>
      </c>
      <c r="M295" s="383">
        <f t="shared" ref="M295:M296" si="70">K295*1.21</f>
        <v>0</v>
      </c>
      <c r="N295" s="383">
        <f t="shared" si="68"/>
        <v>0</v>
      </c>
      <c r="O295" s="383">
        <f t="shared" si="69"/>
        <v>0</v>
      </c>
    </row>
    <row r="296" spans="1:15">
      <c r="A296" s="567" t="s">
        <v>661</v>
      </c>
      <c r="B296" s="778"/>
      <c r="C296" s="778"/>
      <c r="D296" s="792"/>
      <c r="E296" s="795"/>
      <c r="F296" s="551" t="s">
        <v>662</v>
      </c>
      <c r="G296" s="83" t="s">
        <v>663</v>
      </c>
      <c r="H296" s="206" t="s">
        <v>42</v>
      </c>
      <c r="I296" s="379" t="s">
        <v>43</v>
      </c>
      <c r="J296" s="380">
        <v>3</v>
      </c>
      <c r="K296" s="381"/>
      <c r="L296" s="382">
        <v>21</v>
      </c>
      <c r="M296" s="383">
        <f t="shared" si="70"/>
        <v>0</v>
      </c>
      <c r="N296" s="383">
        <f t="shared" si="68"/>
        <v>0</v>
      </c>
      <c r="O296" s="383">
        <f t="shared" si="69"/>
        <v>0</v>
      </c>
    </row>
    <row r="297" spans="1:15">
      <c r="A297" s="567" t="s">
        <v>664</v>
      </c>
      <c r="B297" s="778"/>
      <c r="C297" s="778"/>
      <c r="D297" s="792"/>
      <c r="E297" s="795"/>
      <c r="F297" s="548" t="s">
        <v>665</v>
      </c>
      <c r="G297" s="83"/>
      <c r="H297" s="206" t="s">
        <v>42</v>
      </c>
      <c r="I297" s="379" t="s">
        <v>43</v>
      </c>
      <c r="J297" s="380">
        <v>2</v>
      </c>
      <c r="K297" s="381"/>
      <c r="L297" s="382">
        <v>21</v>
      </c>
      <c r="M297" s="383">
        <f>K297*1.21</f>
        <v>0</v>
      </c>
      <c r="N297" s="383">
        <f t="shared" si="68"/>
        <v>0</v>
      </c>
      <c r="O297" s="383">
        <f t="shared" si="69"/>
        <v>0</v>
      </c>
    </row>
    <row r="298" spans="1:15">
      <c r="A298" s="567" t="s">
        <v>666</v>
      </c>
      <c r="B298" s="784"/>
      <c r="C298" s="784"/>
      <c r="D298" s="793"/>
      <c r="E298" s="796"/>
      <c r="F298" s="568" t="s">
        <v>116</v>
      </c>
      <c r="G298" s="569"/>
      <c r="H298" s="455" t="s">
        <v>68</v>
      </c>
      <c r="I298" s="455" t="s">
        <v>69</v>
      </c>
      <c r="J298" s="456">
        <v>20</v>
      </c>
      <c r="K298" s="457"/>
      <c r="L298" s="458">
        <v>21</v>
      </c>
      <c r="M298" s="459">
        <f t="shared" ref="M298" si="71">K298*1.21</f>
        <v>0</v>
      </c>
      <c r="N298" s="459">
        <f t="shared" si="68"/>
        <v>0</v>
      </c>
      <c r="O298" s="459">
        <f t="shared" si="69"/>
        <v>0</v>
      </c>
    </row>
    <row r="299" spans="1:15" ht="16.5" customHeight="1">
      <c r="A299" s="460"/>
      <c r="B299" s="461"/>
      <c r="C299" s="461"/>
      <c r="D299" s="461"/>
      <c r="E299" s="461"/>
      <c r="F299" s="553" t="s">
        <v>70</v>
      </c>
      <c r="G299" s="554"/>
      <c r="H299" s="497"/>
      <c r="I299" s="497"/>
      <c r="J299" s="555">
        <f>SUBTOTAL(9,J291:J298)</f>
        <v>38</v>
      </c>
      <c r="K299" s="556"/>
      <c r="L299" s="500"/>
      <c r="M299" s="501"/>
      <c r="N299" s="502">
        <f>SUBTOTAL(9,N291:N298)</f>
        <v>0</v>
      </c>
      <c r="O299" s="502">
        <f>SUBTOTAL(9,O291:O298)</f>
        <v>0</v>
      </c>
    </row>
    <row r="300" spans="1:15" ht="19.5" customHeight="1">
      <c r="A300" s="557" t="s">
        <v>667</v>
      </c>
      <c r="B300" s="558"/>
      <c r="C300" s="558"/>
      <c r="D300" s="810" t="s">
        <v>668</v>
      </c>
      <c r="E300" s="810"/>
      <c r="F300" s="810"/>
      <c r="G300" s="810"/>
      <c r="H300" s="810"/>
      <c r="I300" s="810"/>
      <c r="J300" s="570"/>
      <c r="K300" s="571"/>
      <c r="L300" s="561"/>
      <c r="M300" s="562"/>
      <c r="N300" s="562"/>
      <c r="O300" s="563"/>
    </row>
    <row r="301" spans="1:15">
      <c r="A301" s="564" t="s">
        <v>669</v>
      </c>
      <c r="B301" s="790" t="s">
        <v>26</v>
      </c>
      <c r="C301" s="790" t="s">
        <v>349</v>
      </c>
      <c r="D301" s="791" t="s">
        <v>670</v>
      </c>
      <c r="E301" s="790" t="s">
        <v>671</v>
      </c>
      <c r="F301" s="572" t="s">
        <v>672</v>
      </c>
      <c r="G301" s="573" t="s">
        <v>673</v>
      </c>
      <c r="H301" s="486" t="s">
        <v>48</v>
      </c>
      <c r="I301" s="486" t="s">
        <v>43</v>
      </c>
      <c r="J301" s="487">
        <v>2</v>
      </c>
      <c r="K301" s="488"/>
      <c r="L301" s="489">
        <v>21</v>
      </c>
      <c r="M301" s="490">
        <f>K301*1.21</f>
        <v>0</v>
      </c>
      <c r="N301" s="490">
        <f>K301*J301</f>
        <v>0</v>
      </c>
      <c r="O301" s="490">
        <f>N301*1.21</f>
        <v>0</v>
      </c>
    </row>
    <row r="302" spans="1:15">
      <c r="A302" s="567" t="s">
        <v>674</v>
      </c>
      <c r="B302" s="778"/>
      <c r="C302" s="778"/>
      <c r="D302" s="792"/>
      <c r="E302" s="778"/>
      <c r="F302" s="574" t="s">
        <v>675</v>
      </c>
      <c r="G302" s="575" t="s">
        <v>676</v>
      </c>
      <c r="H302" s="206" t="s">
        <v>42</v>
      </c>
      <c r="I302" s="379" t="s">
        <v>43</v>
      </c>
      <c r="J302" s="380">
        <v>2</v>
      </c>
      <c r="K302" s="381"/>
      <c r="L302" s="382">
        <v>21</v>
      </c>
      <c r="M302" s="383">
        <f t="shared" ref="M302:M303" si="72">K302*1.21</f>
        <v>0</v>
      </c>
      <c r="N302" s="383">
        <f t="shared" ref="N302:N323" si="73">K302*J302</f>
        <v>0</v>
      </c>
      <c r="O302" s="383">
        <f t="shared" ref="O302:O323" si="74">N302*1.21</f>
        <v>0</v>
      </c>
    </row>
    <row r="303" spans="1:15">
      <c r="A303" s="567" t="s">
        <v>677</v>
      </c>
      <c r="B303" s="778"/>
      <c r="C303" s="778"/>
      <c r="D303" s="792"/>
      <c r="E303" s="778"/>
      <c r="F303" s="574" t="s">
        <v>678</v>
      </c>
      <c r="G303" s="575" t="s">
        <v>679</v>
      </c>
      <c r="H303" s="206" t="s">
        <v>42</v>
      </c>
      <c r="I303" s="379" t="s">
        <v>43</v>
      </c>
      <c r="J303" s="380">
        <v>5</v>
      </c>
      <c r="K303" s="381"/>
      <c r="L303" s="382">
        <v>21</v>
      </c>
      <c r="M303" s="383">
        <f t="shared" si="72"/>
        <v>0</v>
      </c>
      <c r="N303" s="383">
        <f t="shared" si="73"/>
        <v>0</v>
      </c>
      <c r="O303" s="383">
        <f t="shared" si="74"/>
        <v>0</v>
      </c>
    </row>
    <row r="304" spans="1:15" ht="24">
      <c r="A304" s="567" t="s">
        <v>680</v>
      </c>
      <c r="B304" s="778"/>
      <c r="C304" s="778"/>
      <c r="D304" s="792"/>
      <c r="E304" s="778"/>
      <c r="F304" s="574" t="s">
        <v>681</v>
      </c>
      <c r="G304" s="575" t="s">
        <v>682</v>
      </c>
      <c r="H304" s="206" t="s">
        <v>42</v>
      </c>
      <c r="I304" s="379" t="s">
        <v>43</v>
      </c>
      <c r="J304" s="380">
        <v>2</v>
      </c>
      <c r="K304" s="381"/>
      <c r="L304" s="382">
        <v>21</v>
      </c>
      <c r="M304" s="383">
        <f>K304*1.21</f>
        <v>0</v>
      </c>
      <c r="N304" s="383">
        <f t="shared" si="73"/>
        <v>0</v>
      </c>
      <c r="O304" s="383">
        <f t="shared" si="74"/>
        <v>0</v>
      </c>
    </row>
    <row r="305" spans="1:15" ht="15.75" customHeight="1">
      <c r="A305" s="567" t="s">
        <v>683</v>
      </c>
      <c r="B305" s="778"/>
      <c r="C305" s="778"/>
      <c r="D305" s="792"/>
      <c r="E305" s="778"/>
      <c r="F305" s="574" t="s">
        <v>684</v>
      </c>
      <c r="G305" s="575" t="s">
        <v>685</v>
      </c>
      <c r="H305" s="206" t="s">
        <v>42</v>
      </c>
      <c r="I305" s="379" t="s">
        <v>43</v>
      </c>
      <c r="J305" s="380">
        <v>2</v>
      </c>
      <c r="K305" s="381"/>
      <c r="L305" s="382">
        <v>21</v>
      </c>
      <c r="M305" s="383">
        <f t="shared" ref="M305:M306" si="75">K305*1.21</f>
        <v>0</v>
      </c>
      <c r="N305" s="383">
        <f t="shared" si="73"/>
        <v>0</v>
      </c>
      <c r="O305" s="383">
        <f t="shared" si="74"/>
        <v>0</v>
      </c>
    </row>
    <row r="306" spans="1:15" ht="24">
      <c r="A306" s="567" t="s">
        <v>686</v>
      </c>
      <c r="B306" s="778"/>
      <c r="C306" s="778"/>
      <c r="D306" s="792"/>
      <c r="E306" s="778"/>
      <c r="F306" s="574" t="s">
        <v>687</v>
      </c>
      <c r="G306" s="575" t="s">
        <v>688</v>
      </c>
      <c r="H306" s="206" t="s">
        <v>42</v>
      </c>
      <c r="I306" s="379" t="s">
        <v>43</v>
      </c>
      <c r="J306" s="380">
        <v>5</v>
      </c>
      <c r="K306" s="381"/>
      <c r="L306" s="382">
        <v>21</v>
      </c>
      <c r="M306" s="383">
        <f t="shared" si="75"/>
        <v>0</v>
      </c>
      <c r="N306" s="383">
        <f t="shared" si="73"/>
        <v>0</v>
      </c>
      <c r="O306" s="383">
        <f t="shared" si="74"/>
        <v>0</v>
      </c>
    </row>
    <row r="307" spans="1:15">
      <c r="A307" s="567" t="s">
        <v>689</v>
      </c>
      <c r="B307" s="778"/>
      <c r="C307" s="778"/>
      <c r="D307" s="792"/>
      <c r="E307" s="778"/>
      <c r="F307" s="574" t="s">
        <v>690</v>
      </c>
      <c r="G307" s="575" t="s">
        <v>691</v>
      </c>
      <c r="H307" s="206" t="s">
        <v>42</v>
      </c>
      <c r="I307" s="379" t="s">
        <v>43</v>
      </c>
      <c r="J307" s="380">
        <v>2</v>
      </c>
      <c r="K307" s="381"/>
      <c r="L307" s="382">
        <v>21</v>
      </c>
      <c r="M307" s="383">
        <f>K307*1.21</f>
        <v>0</v>
      </c>
      <c r="N307" s="383">
        <f t="shared" si="73"/>
        <v>0</v>
      </c>
      <c r="O307" s="383">
        <f t="shared" si="74"/>
        <v>0</v>
      </c>
    </row>
    <row r="308" spans="1:15">
      <c r="A308" s="567" t="s">
        <v>692</v>
      </c>
      <c r="B308" s="778"/>
      <c r="C308" s="778"/>
      <c r="D308" s="792"/>
      <c r="E308" s="778"/>
      <c r="F308" s="574" t="s">
        <v>693</v>
      </c>
      <c r="G308" s="575" t="s">
        <v>694</v>
      </c>
      <c r="H308" s="206" t="s">
        <v>42</v>
      </c>
      <c r="I308" s="379" t="s">
        <v>43</v>
      </c>
      <c r="J308" s="380">
        <v>2</v>
      </c>
      <c r="K308" s="381"/>
      <c r="L308" s="382">
        <v>21</v>
      </c>
      <c r="M308" s="383">
        <f t="shared" ref="M308:M309" si="76">K308*1.21</f>
        <v>0</v>
      </c>
      <c r="N308" s="383">
        <f t="shared" si="73"/>
        <v>0</v>
      </c>
      <c r="O308" s="383">
        <f t="shared" si="74"/>
        <v>0</v>
      </c>
    </row>
    <row r="309" spans="1:15">
      <c r="A309" s="567" t="s">
        <v>695</v>
      </c>
      <c r="B309" s="778"/>
      <c r="C309" s="778"/>
      <c r="D309" s="792"/>
      <c r="E309" s="778"/>
      <c r="F309" s="574" t="s">
        <v>696</v>
      </c>
      <c r="G309" s="575" t="s">
        <v>697</v>
      </c>
      <c r="H309" s="206" t="s">
        <v>42</v>
      </c>
      <c r="I309" s="379" t="s">
        <v>43</v>
      </c>
      <c r="J309" s="380">
        <v>5</v>
      </c>
      <c r="K309" s="381"/>
      <c r="L309" s="382">
        <v>21</v>
      </c>
      <c r="M309" s="383">
        <f t="shared" si="76"/>
        <v>0</v>
      </c>
      <c r="N309" s="383">
        <f t="shared" si="73"/>
        <v>0</v>
      </c>
      <c r="O309" s="383">
        <f t="shared" si="74"/>
        <v>0</v>
      </c>
    </row>
    <row r="310" spans="1:15">
      <c r="A310" s="567" t="s">
        <v>698</v>
      </c>
      <c r="B310" s="778"/>
      <c r="C310" s="778"/>
      <c r="D310" s="792"/>
      <c r="E310" s="778"/>
      <c r="F310" s="574" t="s">
        <v>699</v>
      </c>
      <c r="G310" s="575" t="s">
        <v>700</v>
      </c>
      <c r="H310" s="206" t="s">
        <v>42</v>
      </c>
      <c r="I310" s="379" t="s">
        <v>43</v>
      </c>
      <c r="J310" s="380">
        <v>2</v>
      </c>
      <c r="K310" s="381"/>
      <c r="L310" s="382">
        <v>21</v>
      </c>
      <c r="M310" s="383">
        <f>K310*1.21</f>
        <v>0</v>
      </c>
      <c r="N310" s="383">
        <f t="shared" si="73"/>
        <v>0</v>
      </c>
      <c r="O310" s="383">
        <f t="shared" si="74"/>
        <v>0</v>
      </c>
    </row>
    <row r="311" spans="1:15" ht="24">
      <c r="A311" s="567" t="s">
        <v>701</v>
      </c>
      <c r="B311" s="778"/>
      <c r="C311" s="778"/>
      <c r="D311" s="792"/>
      <c r="E311" s="778"/>
      <c r="F311" s="574" t="s">
        <v>702</v>
      </c>
      <c r="G311" s="575" t="s">
        <v>703</v>
      </c>
      <c r="H311" s="206" t="s">
        <v>48</v>
      </c>
      <c r="I311" s="379" t="s">
        <v>43</v>
      </c>
      <c r="J311" s="380">
        <v>1</v>
      </c>
      <c r="K311" s="381"/>
      <c r="L311" s="382">
        <v>21</v>
      </c>
      <c r="M311" s="383">
        <f t="shared" ref="M311:M312" si="77">K311*1.21</f>
        <v>0</v>
      </c>
      <c r="N311" s="383">
        <f t="shared" si="73"/>
        <v>0</v>
      </c>
      <c r="O311" s="383">
        <f t="shared" si="74"/>
        <v>0</v>
      </c>
    </row>
    <row r="312" spans="1:15">
      <c r="A312" s="567" t="s">
        <v>704</v>
      </c>
      <c r="B312" s="778"/>
      <c r="C312" s="778"/>
      <c r="D312" s="792"/>
      <c r="E312" s="778"/>
      <c r="F312" s="574" t="s">
        <v>705</v>
      </c>
      <c r="G312" s="575" t="s">
        <v>706</v>
      </c>
      <c r="H312" s="206" t="s">
        <v>42</v>
      </c>
      <c r="I312" s="379" t="s">
        <v>43</v>
      </c>
      <c r="J312" s="380">
        <v>5</v>
      </c>
      <c r="K312" s="381"/>
      <c r="L312" s="382">
        <v>21</v>
      </c>
      <c r="M312" s="383">
        <f t="shared" si="77"/>
        <v>0</v>
      </c>
      <c r="N312" s="383">
        <f t="shared" si="73"/>
        <v>0</v>
      </c>
      <c r="O312" s="383">
        <f t="shared" si="74"/>
        <v>0</v>
      </c>
    </row>
    <row r="313" spans="1:15">
      <c r="A313" s="567" t="s">
        <v>707</v>
      </c>
      <c r="B313" s="778"/>
      <c r="C313" s="778"/>
      <c r="D313" s="792"/>
      <c r="E313" s="778"/>
      <c r="F313" s="574" t="s">
        <v>708</v>
      </c>
      <c r="G313" s="575" t="s">
        <v>709</v>
      </c>
      <c r="H313" s="206" t="s">
        <v>42</v>
      </c>
      <c r="I313" s="379" t="s">
        <v>43</v>
      </c>
      <c r="J313" s="380">
        <v>2</v>
      </c>
      <c r="K313" s="381"/>
      <c r="L313" s="382">
        <v>21</v>
      </c>
      <c r="M313" s="383">
        <f>K313*1.21</f>
        <v>0</v>
      </c>
      <c r="N313" s="383">
        <f t="shared" si="73"/>
        <v>0</v>
      </c>
      <c r="O313" s="383">
        <f t="shared" si="74"/>
        <v>0</v>
      </c>
    </row>
    <row r="314" spans="1:15">
      <c r="A314" s="567" t="s">
        <v>710</v>
      </c>
      <c r="B314" s="778"/>
      <c r="C314" s="778"/>
      <c r="D314" s="792"/>
      <c r="E314" s="778"/>
      <c r="F314" s="574" t="s">
        <v>711</v>
      </c>
      <c r="G314" s="575" t="s">
        <v>712</v>
      </c>
      <c r="H314" s="206" t="s">
        <v>42</v>
      </c>
      <c r="I314" s="379" t="s">
        <v>43</v>
      </c>
      <c r="J314" s="380">
        <v>2</v>
      </c>
      <c r="K314" s="381"/>
      <c r="L314" s="382">
        <v>21</v>
      </c>
      <c r="M314" s="383">
        <f t="shared" ref="M314:M319" si="78">K314*1.21</f>
        <v>0</v>
      </c>
      <c r="N314" s="383">
        <f t="shared" si="73"/>
        <v>0</v>
      </c>
      <c r="O314" s="383">
        <f t="shared" si="74"/>
        <v>0</v>
      </c>
    </row>
    <row r="315" spans="1:15">
      <c r="A315" s="567" t="s">
        <v>713</v>
      </c>
      <c r="B315" s="778"/>
      <c r="C315" s="778"/>
      <c r="D315" s="792"/>
      <c r="E315" s="778"/>
      <c r="F315" s="574" t="s">
        <v>714</v>
      </c>
      <c r="G315" s="575" t="s">
        <v>715</v>
      </c>
      <c r="H315" s="206" t="s">
        <v>42</v>
      </c>
      <c r="I315" s="379" t="s">
        <v>43</v>
      </c>
      <c r="J315" s="380">
        <v>2</v>
      </c>
      <c r="K315" s="381"/>
      <c r="L315" s="382">
        <v>21</v>
      </c>
      <c r="M315" s="383">
        <f t="shared" si="78"/>
        <v>0</v>
      </c>
      <c r="N315" s="383">
        <f t="shared" si="73"/>
        <v>0</v>
      </c>
      <c r="O315" s="383">
        <f t="shared" si="74"/>
        <v>0</v>
      </c>
    </row>
    <row r="316" spans="1:15">
      <c r="A316" s="567" t="s">
        <v>716</v>
      </c>
      <c r="B316" s="778"/>
      <c r="C316" s="778"/>
      <c r="D316" s="792"/>
      <c r="E316" s="778"/>
      <c r="F316" s="574" t="s">
        <v>717</v>
      </c>
      <c r="G316" s="575" t="s">
        <v>718</v>
      </c>
      <c r="H316" s="206" t="s">
        <v>42</v>
      </c>
      <c r="I316" s="379" t="s">
        <v>43</v>
      </c>
      <c r="J316" s="380">
        <v>2</v>
      </c>
      <c r="K316" s="381"/>
      <c r="L316" s="382">
        <v>21</v>
      </c>
      <c r="M316" s="383">
        <f t="shared" si="78"/>
        <v>0</v>
      </c>
      <c r="N316" s="383">
        <f t="shared" si="73"/>
        <v>0</v>
      </c>
      <c r="O316" s="383">
        <f t="shared" si="74"/>
        <v>0</v>
      </c>
    </row>
    <row r="317" spans="1:15">
      <c r="A317" s="567" t="s">
        <v>719</v>
      </c>
      <c r="B317" s="778"/>
      <c r="C317" s="778"/>
      <c r="D317" s="792"/>
      <c r="E317" s="778"/>
      <c r="F317" s="574" t="s">
        <v>720</v>
      </c>
      <c r="G317" s="575" t="s">
        <v>721</v>
      </c>
      <c r="H317" s="206" t="s">
        <v>42</v>
      </c>
      <c r="I317" s="379" t="s">
        <v>43</v>
      </c>
      <c r="J317" s="380">
        <v>2</v>
      </c>
      <c r="K317" s="381"/>
      <c r="L317" s="382">
        <v>21</v>
      </c>
      <c r="M317" s="383">
        <f t="shared" si="78"/>
        <v>0</v>
      </c>
      <c r="N317" s="383">
        <f t="shared" si="73"/>
        <v>0</v>
      </c>
      <c r="O317" s="383">
        <f t="shared" si="74"/>
        <v>0</v>
      </c>
    </row>
    <row r="318" spans="1:15" ht="15" customHeight="1">
      <c r="A318" s="567" t="s">
        <v>722</v>
      </c>
      <c r="B318" s="778"/>
      <c r="C318" s="778"/>
      <c r="D318" s="792"/>
      <c r="E318" s="778"/>
      <c r="F318" s="574" t="s">
        <v>723</v>
      </c>
      <c r="G318" s="575" t="s">
        <v>724</v>
      </c>
      <c r="H318" s="206" t="s">
        <v>84</v>
      </c>
      <c r="I318" s="379" t="s">
        <v>43</v>
      </c>
      <c r="J318" s="380">
        <v>2</v>
      </c>
      <c r="K318" s="381"/>
      <c r="L318" s="382">
        <v>21</v>
      </c>
      <c r="M318" s="383">
        <f t="shared" si="78"/>
        <v>0</v>
      </c>
      <c r="N318" s="383">
        <f t="shared" si="73"/>
        <v>0</v>
      </c>
      <c r="O318" s="383">
        <f t="shared" si="74"/>
        <v>0</v>
      </c>
    </row>
    <row r="319" spans="1:15" ht="24">
      <c r="A319" s="567" t="s">
        <v>725</v>
      </c>
      <c r="B319" s="778"/>
      <c r="C319" s="778"/>
      <c r="D319" s="792"/>
      <c r="E319" s="778"/>
      <c r="F319" s="574" t="s">
        <v>726</v>
      </c>
      <c r="G319" s="575" t="s">
        <v>727</v>
      </c>
      <c r="H319" s="206" t="s">
        <v>42</v>
      </c>
      <c r="I319" s="379" t="s">
        <v>43</v>
      </c>
      <c r="J319" s="380">
        <v>2</v>
      </c>
      <c r="K319" s="381"/>
      <c r="L319" s="382">
        <v>21</v>
      </c>
      <c r="M319" s="383">
        <f t="shared" si="78"/>
        <v>0</v>
      </c>
      <c r="N319" s="383">
        <f t="shared" si="73"/>
        <v>0</v>
      </c>
      <c r="O319" s="383">
        <f t="shared" si="74"/>
        <v>0</v>
      </c>
    </row>
    <row r="320" spans="1:15">
      <c r="A320" s="567" t="s">
        <v>728</v>
      </c>
      <c r="B320" s="778"/>
      <c r="C320" s="778"/>
      <c r="D320" s="792"/>
      <c r="E320" s="778"/>
      <c r="F320" s="576" t="s">
        <v>729</v>
      </c>
      <c r="G320" s="575" t="s">
        <v>730</v>
      </c>
      <c r="H320" s="206" t="s">
        <v>42</v>
      </c>
      <c r="I320" s="379" t="s">
        <v>43</v>
      </c>
      <c r="J320" s="380">
        <v>2</v>
      </c>
      <c r="K320" s="381"/>
      <c r="L320" s="382">
        <v>21</v>
      </c>
      <c r="M320" s="383">
        <f>K320*1.21</f>
        <v>0</v>
      </c>
      <c r="N320" s="383">
        <f t="shared" si="73"/>
        <v>0</v>
      </c>
      <c r="O320" s="383">
        <f t="shared" si="74"/>
        <v>0</v>
      </c>
    </row>
    <row r="321" spans="1:15">
      <c r="A321" s="567" t="s">
        <v>731</v>
      </c>
      <c r="B321" s="778"/>
      <c r="C321" s="778"/>
      <c r="D321" s="792"/>
      <c r="E321" s="778"/>
      <c r="F321" s="574" t="s">
        <v>732</v>
      </c>
      <c r="G321" s="547" t="s">
        <v>733</v>
      </c>
      <c r="H321" s="206" t="s">
        <v>42</v>
      </c>
      <c r="I321" s="379" t="s">
        <v>43</v>
      </c>
      <c r="J321" s="380">
        <v>2</v>
      </c>
      <c r="K321" s="381"/>
      <c r="L321" s="382">
        <v>21</v>
      </c>
      <c r="M321" s="383">
        <f t="shared" ref="M321:M323" si="79">K321*1.21</f>
        <v>0</v>
      </c>
      <c r="N321" s="383">
        <f t="shared" si="73"/>
        <v>0</v>
      </c>
      <c r="O321" s="383">
        <f t="shared" si="74"/>
        <v>0</v>
      </c>
    </row>
    <row r="322" spans="1:15">
      <c r="A322" s="567" t="s">
        <v>734</v>
      </c>
      <c r="B322" s="778"/>
      <c r="C322" s="778"/>
      <c r="D322" s="792"/>
      <c r="E322" s="778"/>
      <c r="F322" s="574" t="s">
        <v>735</v>
      </c>
      <c r="G322" s="552" t="s">
        <v>736</v>
      </c>
      <c r="H322" s="206" t="s">
        <v>42</v>
      </c>
      <c r="I322" s="379" t="s">
        <v>43</v>
      </c>
      <c r="J322" s="380">
        <v>1</v>
      </c>
      <c r="K322" s="381"/>
      <c r="L322" s="382">
        <v>21</v>
      </c>
      <c r="M322" s="383">
        <f t="shared" si="79"/>
        <v>0</v>
      </c>
      <c r="N322" s="383">
        <f t="shared" si="73"/>
        <v>0</v>
      </c>
      <c r="O322" s="383">
        <f t="shared" si="74"/>
        <v>0</v>
      </c>
    </row>
    <row r="323" spans="1:15">
      <c r="A323" s="577" t="s">
        <v>737</v>
      </c>
      <c r="B323" s="784"/>
      <c r="C323" s="784"/>
      <c r="D323" s="793"/>
      <c r="E323" s="784"/>
      <c r="F323" s="568" t="s">
        <v>116</v>
      </c>
      <c r="G323" s="569"/>
      <c r="H323" s="455" t="s">
        <v>68</v>
      </c>
      <c r="I323" s="455" t="s">
        <v>69</v>
      </c>
      <c r="J323" s="456">
        <v>20</v>
      </c>
      <c r="K323" s="457"/>
      <c r="L323" s="458">
        <v>21</v>
      </c>
      <c r="M323" s="459">
        <f t="shared" si="79"/>
        <v>0</v>
      </c>
      <c r="N323" s="459">
        <f t="shared" si="73"/>
        <v>0</v>
      </c>
      <c r="O323" s="459">
        <f t="shared" si="74"/>
        <v>0</v>
      </c>
    </row>
    <row r="324" spans="1:15" ht="16.5" customHeight="1">
      <c r="A324" s="511"/>
      <c r="B324" s="512"/>
      <c r="C324" s="512"/>
      <c r="D324" s="512"/>
      <c r="E324" s="512"/>
      <c r="F324" s="513" t="s">
        <v>70</v>
      </c>
      <c r="G324" s="514"/>
      <c r="H324" s="515"/>
      <c r="I324" s="515"/>
      <c r="J324" s="578">
        <f>SUBTOTAL(9,J301:J323)</f>
        <v>74</v>
      </c>
      <c r="K324" s="579"/>
      <c r="L324" s="518"/>
      <c r="M324" s="519"/>
      <c r="N324" s="520">
        <f>SUBTOTAL(9,N301:N323)</f>
        <v>0</v>
      </c>
      <c r="O324" s="520">
        <f>SUBTOTAL(9,O301:O323)</f>
        <v>0</v>
      </c>
    </row>
    <row r="325" spans="1:15" ht="15" customHeight="1">
      <c r="A325" s="580"/>
      <c r="B325" s="581"/>
      <c r="C325" s="581"/>
      <c r="D325" s="581"/>
      <c r="E325" s="581"/>
      <c r="F325" s="582" t="s">
        <v>70</v>
      </c>
      <c r="G325" s="583"/>
      <c r="H325" s="584"/>
      <c r="I325" s="584"/>
      <c r="J325" s="585">
        <f>SUBTOTAL(9,J272:J324)</f>
        <v>170</v>
      </c>
      <c r="K325" s="586"/>
      <c r="L325" s="587"/>
      <c r="M325" s="588"/>
      <c r="N325" s="589">
        <f>SUBTOTAL(9,N272:N324)</f>
        <v>0</v>
      </c>
      <c r="O325" s="589">
        <f>SUBTOTAL(9,O272:O324)</f>
        <v>0</v>
      </c>
    </row>
    <row r="326" spans="1:15" ht="6.75" customHeight="1"/>
    <row r="327" spans="1:15" ht="20.25" customHeight="1">
      <c r="A327" s="590" t="s">
        <v>738</v>
      </c>
      <c r="B327" s="591"/>
      <c r="C327" s="591"/>
      <c r="D327" s="803" t="s">
        <v>739</v>
      </c>
      <c r="E327" s="804"/>
      <c r="F327" s="804"/>
      <c r="G327" s="804"/>
      <c r="H327" s="804"/>
      <c r="I327" s="804"/>
      <c r="J327" s="804"/>
      <c r="K327" s="804"/>
      <c r="L327" s="805"/>
      <c r="M327" s="592"/>
      <c r="N327" s="592"/>
      <c r="O327" s="592"/>
    </row>
    <row r="328" spans="1:15" ht="18.75" customHeight="1">
      <c r="A328" s="593" t="s">
        <v>740</v>
      </c>
      <c r="B328" s="594"/>
      <c r="C328" s="594"/>
      <c r="D328" s="811" t="s">
        <v>741</v>
      </c>
      <c r="E328" s="812"/>
      <c r="F328" s="812"/>
      <c r="G328" s="812"/>
      <c r="H328" s="812"/>
      <c r="I328" s="812"/>
      <c r="J328" s="812"/>
      <c r="K328" s="813"/>
      <c r="L328" s="595"/>
      <c r="M328" s="596"/>
      <c r="N328" s="596"/>
      <c r="O328" s="596"/>
    </row>
    <row r="329" spans="1:15">
      <c r="A329" s="564" t="s">
        <v>742</v>
      </c>
      <c r="B329" s="794" t="s">
        <v>26</v>
      </c>
      <c r="C329" s="794" t="s">
        <v>349</v>
      </c>
      <c r="D329" s="779" t="s">
        <v>743</v>
      </c>
      <c r="E329" s="794"/>
      <c r="F329" s="597" t="s">
        <v>744</v>
      </c>
      <c r="G329" s="573" t="s">
        <v>745</v>
      </c>
      <c r="H329" s="206" t="s">
        <v>42</v>
      </c>
      <c r="I329" s="486" t="s">
        <v>43</v>
      </c>
      <c r="J329" s="487">
        <v>2</v>
      </c>
      <c r="K329" s="488"/>
      <c r="L329" s="489">
        <v>21</v>
      </c>
      <c r="M329" s="490">
        <f t="shared" ref="M329:M330" si="80">K329*1.21</f>
        <v>0</v>
      </c>
      <c r="N329" s="490">
        <f>K329*J329</f>
        <v>0</v>
      </c>
      <c r="O329" s="490">
        <f>N329*1.21</f>
        <v>0</v>
      </c>
    </row>
    <row r="330" spans="1:15">
      <c r="A330" s="567" t="s">
        <v>746</v>
      </c>
      <c r="B330" s="795"/>
      <c r="C330" s="795"/>
      <c r="D330" s="771"/>
      <c r="E330" s="795"/>
      <c r="F330" s="598" t="s">
        <v>747</v>
      </c>
      <c r="G330" s="575" t="s">
        <v>748</v>
      </c>
      <c r="H330" s="206" t="s">
        <v>42</v>
      </c>
      <c r="I330" s="379" t="s">
        <v>43</v>
      </c>
      <c r="J330" s="380">
        <v>2</v>
      </c>
      <c r="K330" s="381"/>
      <c r="L330" s="382">
        <v>21</v>
      </c>
      <c r="M330" s="383">
        <f t="shared" si="80"/>
        <v>0</v>
      </c>
      <c r="N330" s="383">
        <f t="shared" ref="N330:N339" si="81">K330*J330</f>
        <v>0</v>
      </c>
      <c r="O330" s="383">
        <f t="shared" ref="O330:O339" si="82">N330*1.21</f>
        <v>0</v>
      </c>
    </row>
    <row r="331" spans="1:15" ht="24">
      <c r="A331" s="567" t="s">
        <v>749</v>
      </c>
      <c r="B331" s="795"/>
      <c r="C331" s="795"/>
      <c r="D331" s="771"/>
      <c r="E331" s="795"/>
      <c r="F331" s="598" t="s">
        <v>750</v>
      </c>
      <c r="G331" s="575" t="s">
        <v>751</v>
      </c>
      <c r="H331" s="206" t="s">
        <v>42</v>
      </c>
      <c r="I331" s="379" t="s">
        <v>43</v>
      </c>
      <c r="J331" s="380">
        <v>2</v>
      </c>
      <c r="K331" s="381"/>
      <c r="L331" s="382">
        <v>21</v>
      </c>
      <c r="M331" s="383">
        <f>K331*1.21</f>
        <v>0</v>
      </c>
      <c r="N331" s="383">
        <f t="shared" si="81"/>
        <v>0</v>
      </c>
      <c r="O331" s="383">
        <f t="shared" si="82"/>
        <v>0</v>
      </c>
    </row>
    <row r="332" spans="1:15">
      <c r="A332" s="567" t="s">
        <v>752</v>
      </c>
      <c r="B332" s="795"/>
      <c r="C332" s="795"/>
      <c r="D332" s="771"/>
      <c r="E332" s="795"/>
      <c r="F332" s="598" t="s">
        <v>753</v>
      </c>
      <c r="G332" s="547" t="s">
        <v>754</v>
      </c>
      <c r="H332" s="206" t="s">
        <v>42</v>
      </c>
      <c r="I332" s="379" t="s">
        <v>43</v>
      </c>
      <c r="J332" s="380">
        <v>2</v>
      </c>
      <c r="K332" s="381"/>
      <c r="L332" s="382">
        <v>21</v>
      </c>
      <c r="M332" s="383">
        <f t="shared" ref="M332:M335" si="83">K332*1.21</f>
        <v>0</v>
      </c>
      <c r="N332" s="383">
        <f t="shared" si="81"/>
        <v>0</v>
      </c>
      <c r="O332" s="383">
        <f t="shared" si="82"/>
        <v>0</v>
      </c>
    </row>
    <row r="333" spans="1:15">
      <c r="A333" s="567" t="s">
        <v>755</v>
      </c>
      <c r="B333" s="795"/>
      <c r="C333" s="795"/>
      <c r="D333" s="771"/>
      <c r="E333" s="795"/>
      <c r="F333" s="598" t="s">
        <v>756</v>
      </c>
      <c r="G333" s="547" t="s">
        <v>757</v>
      </c>
      <c r="H333" s="206" t="s">
        <v>42</v>
      </c>
      <c r="I333" s="379" t="s">
        <v>43</v>
      </c>
      <c r="J333" s="380">
        <v>2</v>
      </c>
      <c r="K333" s="381"/>
      <c r="L333" s="382">
        <v>21</v>
      </c>
      <c r="M333" s="383">
        <f t="shared" si="83"/>
        <v>0</v>
      </c>
      <c r="N333" s="383">
        <f t="shared" si="81"/>
        <v>0</v>
      </c>
      <c r="O333" s="383">
        <f t="shared" si="82"/>
        <v>0</v>
      </c>
    </row>
    <row r="334" spans="1:15">
      <c r="A334" s="567" t="s">
        <v>758</v>
      </c>
      <c r="B334" s="795"/>
      <c r="C334" s="795"/>
      <c r="D334" s="771"/>
      <c r="E334" s="795"/>
      <c r="F334" s="598" t="s">
        <v>759</v>
      </c>
      <c r="G334" s="547" t="s">
        <v>760</v>
      </c>
      <c r="H334" s="40" t="s">
        <v>84</v>
      </c>
      <c r="I334" s="379" t="s">
        <v>43</v>
      </c>
      <c r="J334" s="380">
        <v>2</v>
      </c>
      <c r="K334" s="381"/>
      <c r="L334" s="382">
        <v>21</v>
      </c>
      <c r="M334" s="383">
        <f t="shared" si="83"/>
        <v>0</v>
      </c>
      <c r="N334" s="383">
        <f t="shared" si="81"/>
        <v>0</v>
      </c>
      <c r="O334" s="383">
        <f t="shared" si="82"/>
        <v>0</v>
      </c>
    </row>
    <row r="335" spans="1:15">
      <c r="A335" s="567" t="s">
        <v>761</v>
      </c>
      <c r="B335" s="795"/>
      <c r="C335" s="795"/>
      <c r="D335" s="771"/>
      <c r="E335" s="795"/>
      <c r="F335" s="598" t="s">
        <v>762</v>
      </c>
      <c r="G335" s="547" t="s">
        <v>763</v>
      </c>
      <c r="H335" s="206" t="s">
        <v>42</v>
      </c>
      <c r="I335" s="379" t="s">
        <v>43</v>
      </c>
      <c r="J335" s="380">
        <v>2</v>
      </c>
      <c r="K335" s="381"/>
      <c r="L335" s="382">
        <v>21</v>
      </c>
      <c r="M335" s="383">
        <f t="shared" si="83"/>
        <v>0</v>
      </c>
      <c r="N335" s="383">
        <f t="shared" si="81"/>
        <v>0</v>
      </c>
      <c r="O335" s="383">
        <f t="shared" si="82"/>
        <v>0</v>
      </c>
    </row>
    <row r="336" spans="1:15">
      <c r="A336" s="567" t="s">
        <v>764</v>
      </c>
      <c r="B336" s="795"/>
      <c r="C336" s="795"/>
      <c r="D336" s="771"/>
      <c r="E336" s="795"/>
      <c r="F336" s="598" t="s">
        <v>765</v>
      </c>
      <c r="G336" s="547" t="s">
        <v>766</v>
      </c>
      <c r="H336" s="206" t="s">
        <v>42</v>
      </c>
      <c r="I336" s="379" t="s">
        <v>43</v>
      </c>
      <c r="J336" s="380">
        <v>2</v>
      </c>
      <c r="K336" s="381"/>
      <c r="L336" s="382">
        <v>21</v>
      </c>
      <c r="M336" s="383">
        <f>K336*1.21</f>
        <v>0</v>
      </c>
      <c r="N336" s="383">
        <f t="shared" si="81"/>
        <v>0</v>
      </c>
      <c r="O336" s="383">
        <f t="shared" si="82"/>
        <v>0</v>
      </c>
    </row>
    <row r="337" spans="1:15">
      <c r="A337" s="567" t="s">
        <v>767</v>
      </c>
      <c r="B337" s="795"/>
      <c r="C337" s="795"/>
      <c r="D337" s="771"/>
      <c r="E337" s="795"/>
      <c r="F337" s="598" t="s">
        <v>768</v>
      </c>
      <c r="G337" s="547" t="s">
        <v>769</v>
      </c>
      <c r="H337" s="206" t="s">
        <v>42</v>
      </c>
      <c r="I337" s="379" t="s">
        <v>43</v>
      </c>
      <c r="J337" s="380">
        <v>2</v>
      </c>
      <c r="K337" s="381"/>
      <c r="L337" s="382">
        <v>21</v>
      </c>
      <c r="M337" s="383">
        <f t="shared" ref="M337:M339" si="84">K337*1.21</f>
        <v>0</v>
      </c>
      <c r="N337" s="383">
        <f t="shared" si="81"/>
        <v>0</v>
      </c>
      <c r="O337" s="383">
        <f t="shared" si="82"/>
        <v>0</v>
      </c>
    </row>
    <row r="338" spans="1:15">
      <c r="A338" s="567" t="s">
        <v>770</v>
      </c>
      <c r="B338" s="795"/>
      <c r="C338" s="795"/>
      <c r="D338" s="771"/>
      <c r="E338" s="795"/>
      <c r="F338" s="598" t="s">
        <v>771</v>
      </c>
      <c r="G338" s="547" t="s">
        <v>772</v>
      </c>
      <c r="H338" s="206" t="s">
        <v>42</v>
      </c>
      <c r="I338" s="379" t="s">
        <v>43</v>
      </c>
      <c r="J338" s="380">
        <v>5</v>
      </c>
      <c r="K338" s="381"/>
      <c r="L338" s="382">
        <v>21</v>
      </c>
      <c r="M338" s="383">
        <f t="shared" si="84"/>
        <v>0</v>
      </c>
      <c r="N338" s="383">
        <f t="shared" si="81"/>
        <v>0</v>
      </c>
      <c r="O338" s="383">
        <f t="shared" si="82"/>
        <v>0</v>
      </c>
    </row>
    <row r="339" spans="1:15">
      <c r="A339" s="577" t="s">
        <v>773</v>
      </c>
      <c r="B339" s="796"/>
      <c r="C339" s="796"/>
      <c r="D339" s="772"/>
      <c r="E339" s="796"/>
      <c r="F339" s="599" t="s">
        <v>116</v>
      </c>
      <c r="G339" s="569"/>
      <c r="H339" s="455" t="s">
        <v>68</v>
      </c>
      <c r="I339" s="455" t="s">
        <v>69</v>
      </c>
      <c r="J339" s="456">
        <v>20</v>
      </c>
      <c r="K339" s="457"/>
      <c r="L339" s="458">
        <v>21</v>
      </c>
      <c r="M339" s="459">
        <f t="shared" si="84"/>
        <v>0</v>
      </c>
      <c r="N339" s="459">
        <f t="shared" si="81"/>
        <v>0</v>
      </c>
      <c r="O339" s="459">
        <f t="shared" si="82"/>
        <v>0</v>
      </c>
    </row>
    <row r="340" spans="1:15" ht="13.5" customHeight="1">
      <c r="A340" s="460"/>
      <c r="B340" s="461"/>
      <c r="C340" s="461"/>
      <c r="D340" s="461"/>
      <c r="E340" s="461"/>
      <c r="F340" s="495" t="s">
        <v>70</v>
      </c>
      <c r="G340" s="496"/>
      <c r="H340" s="497"/>
      <c r="I340" s="497"/>
      <c r="J340" s="498">
        <f>SUBTOTAL(9,J329:J339)</f>
        <v>43</v>
      </c>
      <c r="K340" s="499"/>
      <c r="L340" s="500"/>
      <c r="M340" s="501"/>
      <c r="N340" s="502">
        <f>SUBTOTAL(9,N329:N339)</f>
        <v>0</v>
      </c>
      <c r="O340" s="502">
        <f>SUBTOTAL(9,O329:O339)</f>
        <v>0</v>
      </c>
    </row>
    <row r="341" spans="1:15" ht="18.75" customHeight="1">
      <c r="A341" s="593" t="s">
        <v>774</v>
      </c>
      <c r="B341" s="594"/>
      <c r="C341" s="594"/>
      <c r="D341" s="811" t="s">
        <v>775</v>
      </c>
      <c r="E341" s="812"/>
      <c r="F341" s="812"/>
      <c r="G341" s="812"/>
      <c r="H341" s="812"/>
      <c r="I341" s="812"/>
      <c r="J341" s="812"/>
      <c r="K341" s="813"/>
      <c r="L341" s="595"/>
      <c r="M341" s="596"/>
      <c r="N341" s="596"/>
      <c r="O341" s="596"/>
    </row>
    <row r="342" spans="1:15" ht="15" customHeight="1">
      <c r="A342" s="564" t="s">
        <v>776</v>
      </c>
      <c r="B342" s="790" t="s">
        <v>26</v>
      </c>
      <c r="C342" s="790" t="s">
        <v>349</v>
      </c>
      <c r="D342" s="791" t="s">
        <v>777</v>
      </c>
      <c r="E342" s="790" t="s">
        <v>778</v>
      </c>
      <c r="F342" s="600" t="s">
        <v>779</v>
      </c>
      <c r="G342" s="573" t="s">
        <v>780</v>
      </c>
      <c r="H342" s="206" t="s">
        <v>42</v>
      </c>
      <c r="I342" s="486" t="s">
        <v>43</v>
      </c>
      <c r="J342" s="487">
        <v>2</v>
      </c>
      <c r="K342" s="488"/>
      <c r="L342" s="489">
        <v>21</v>
      </c>
      <c r="M342" s="490">
        <f t="shared" ref="M342:M343" si="85">K342*1.21</f>
        <v>0</v>
      </c>
      <c r="N342" s="490">
        <f>K342*J342</f>
        <v>0</v>
      </c>
      <c r="O342" s="490">
        <f>N342*1.21</f>
        <v>0</v>
      </c>
    </row>
    <row r="343" spans="1:15">
      <c r="A343" s="567" t="s">
        <v>781</v>
      </c>
      <c r="B343" s="778"/>
      <c r="C343" s="778"/>
      <c r="D343" s="792"/>
      <c r="E343" s="778"/>
      <c r="F343" s="601" t="s">
        <v>782</v>
      </c>
      <c r="G343" s="575" t="s">
        <v>783</v>
      </c>
      <c r="H343" s="206" t="s">
        <v>42</v>
      </c>
      <c r="I343" s="379" t="s">
        <v>43</v>
      </c>
      <c r="J343" s="380">
        <v>2</v>
      </c>
      <c r="K343" s="381"/>
      <c r="L343" s="382">
        <v>21</v>
      </c>
      <c r="M343" s="383">
        <f t="shared" si="85"/>
        <v>0</v>
      </c>
      <c r="N343" s="383">
        <f t="shared" ref="N343:N346" si="86">K343*J343</f>
        <v>0</v>
      </c>
      <c r="O343" s="383">
        <f t="shared" ref="O343:O346" si="87">N343*1.21</f>
        <v>0</v>
      </c>
    </row>
    <row r="344" spans="1:15" ht="24">
      <c r="A344" s="567" t="s">
        <v>784</v>
      </c>
      <c r="B344" s="778"/>
      <c r="C344" s="778"/>
      <c r="D344" s="792"/>
      <c r="E344" s="778"/>
      <c r="F344" s="601" t="s">
        <v>785</v>
      </c>
      <c r="G344" s="547" t="s">
        <v>786</v>
      </c>
      <c r="H344" s="206" t="s">
        <v>42</v>
      </c>
      <c r="I344" s="379" t="s">
        <v>43</v>
      </c>
      <c r="J344" s="380">
        <v>2</v>
      </c>
      <c r="K344" s="381"/>
      <c r="L344" s="382">
        <v>21</v>
      </c>
      <c r="M344" s="383">
        <f>K344*1.21</f>
        <v>0</v>
      </c>
      <c r="N344" s="383">
        <f t="shared" si="86"/>
        <v>0</v>
      </c>
      <c r="O344" s="383">
        <f t="shared" si="87"/>
        <v>0</v>
      </c>
    </row>
    <row r="345" spans="1:15">
      <c r="A345" s="567" t="s">
        <v>787</v>
      </c>
      <c r="B345" s="778"/>
      <c r="C345" s="778"/>
      <c r="D345" s="792"/>
      <c r="E345" s="778"/>
      <c r="F345" s="602" t="s">
        <v>788</v>
      </c>
      <c r="G345" s="547" t="s">
        <v>789</v>
      </c>
      <c r="H345" s="206" t="s">
        <v>42</v>
      </c>
      <c r="I345" s="379" t="s">
        <v>43</v>
      </c>
      <c r="J345" s="380">
        <v>2</v>
      </c>
      <c r="K345" s="381"/>
      <c r="L345" s="382">
        <v>21</v>
      </c>
      <c r="M345" s="383">
        <f t="shared" ref="M345:M346" si="88">K345*1.21</f>
        <v>0</v>
      </c>
      <c r="N345" s="383">
        <f t="shared" si="86"/>
        <v>0</v>
      </c>
      <c r="O345" s="383">
        <f t="shared" si="87"/>
        <v>0</v>
      </c>
    </row>
    <row r="346" spans="1:15" ht="15.75" customHeight="1">
      <c r="A346" s="577" t="s">
        <v>790</v>
      </c>
      <c r="B346" s="784"/>
      <c r="C346" s="784"/>
      <c r="D346" s="793"/>
      <c r="E346" s="784"/>
      <c r="F346" s="599" t="s">
        <v>116</v>
      </c>
      <c r="G346" s="569"/>
      <c r="H346" s="455" t="s">
        <v>68</v>
      </c>
      <c r="I346" s="455" t="s">
        <v>69</v>
      </c>
      <c r="J346" s="456">
        <v>20</v>
      </c>
      <c r="K346" s="457"/>
      <c r="L346" s="458">
        <v>21</v>
      </c>
      <c r="M346" s="459">
        <f t="shared" si="88"/>
        <v>0</v>
      </c>
      <c r="N346" s="459">
        <f t="shared" si="86"/>
        <v>0</v>
      </c>
      <c r="O346" s="459">
        <f t="shared" si="87"/>
        <v>0</v>
      </c>
    </row>
    <row r="347" spans="1:15" ht="15" customHeight="1">
      <c r="A347" s="393"/>
      <c r="B347" s="394"/>
      <c r="C347" s="394"/>
      <c r="D347" s="394"/>
      <c r="E347" s="394"/>
      <c r="F347" s="603" t="s">
        <v>70</v>
      </c>
      <c r="G347" s="604"/>
      <c r="H347" s="605"/>
      <c r="I347" s="605"/>
      <c r="J347" s="431">
        <f>SUBTOTAL(9,J342:J346)</f>
        <v>28</v>
      </c>
      <c r="K347" s="432"/>
      <c r="L347" s="606"/>
      <c r="M347" s="607"/>
      <c r="N347" s="608">
        <f>SUBTOTAL(9,N342:N346)</f>
        <v>0</v>
      </c>
      <c r="O347" s="608">
        <f>SUBTOTAL(9,O342:O346)</f>
        <v>0</v>
      </c>
    </row>
    <row r="348" spans="1:15" ht="17.25" customHeight="1">
      <c r="A348" s="609" t="s">
        <v>791</v>
      </c>
      <c r="B348" s="610"/>
      <c r="C348" s="610"/>
      <c r="D348" s="811" t="s">
        <v>792</v>
      </c>
      <c r="E348" s="812"/>
      <c r="F348" s="812"/>
      <c r="G348" s="812"/>
      <c r="H348" s="812"/>
      <c r="I348" s="812"/>
      <c r="J348" s="812"/>
      <c r="K348" s="813"/>
      <c r="L348" s="595"/>
      <c r="M348" s="596"/>
      <c r="N348" s="596"/>
      <c r="O348" s="596"/>
    </row>
    <row r="349" spans="1:15" ht="14.25" customHeight="1">
      <c r="A349" s="441" t="s">
        <v>793</v>
      </c>
      <c r="B349" s="790" t="s">
        <v>26</v>
      </c>
      <c r="C349" s="790" t="s">
        <v>349</v>
      </c>
      <c r="D349" s="791" t="s">
        <v>794</v>
      </c>
      <c r="E349" s="794"/>
      <c r="F349" s="611" t="s">
        <v>795</v>
      </c>
      <c r="G349" s="573" t="s">
        <v>796</v>
      </c>
      <c r="H349" s="206" t="s">
        <v>42</v>
      </c>
      <c r="I349" s="486" t="s">
        <v>43</v>
      </c>
      <c r="J349" s="487">
        <v>2</v>
      </c>
      <c r="K349" s="488"/>
      <c r="L349" s="489">
        <v>21</v>
      </c>
      <c r="M349" s="490">
        <f t="shared" ref="M349:M350" si="89">K349*1.21</f>
        <v>0</v>
      </c>
      <c r="N349" s="490">
        <f>K349*J349</f>
        <v>0</v>
      </c>
      <c r="O349" s="490">
        <f>N349*1.21</f>
        <v>0</v>
      </c>
    </row>
    <row r="350" spans="1:15" ht="15" customHeight="1">
      <c r="A350" s="446" t="s">
        <v>797</v>
      </c>
      <c r="B350" s="778"/>
      <c r="C350" s="778"/>
      <c r="D350" s="792"/>
      <c r="E350" s="795"/>
      <c r="F350" s="602" t="s">
        <v>798</v>
      </c>
      <c r="G350" s="547" t="s">
        <v>799</v>
      </c>
      <c r="H350" s="206" t="s">
        <v>42</v>
      </c>
      <c r="I350" s="379" t="s">
        <v>43</v>
      </c>
      <c r="J350" s="380">
        <v>2</v>
      </c>
      <c r="K350" s="381"/>
      <c r="L350" s="382">
        <v>21</v>
      </c>
      <c r="M350" s="383">
        <f t="shared" si="89"/>
        <v>0</v>
      </c>
      <c r="N350" s="383">
        <f t="shared" ref="N350:N357" si="90">K350*J350</f>
        <v>0</v>
      </c>
      <c r="O350" s="383">
        <f t="shared" ref="O350:O357" si="91">N350*1.21</f>
        <v>0</v>
      </c>
    </row>
    <row r="351" spans="1:15" ht="15" customHeight="1">
      <c r="A351" s="446" t="s">
        <v>800</v>
      </c>
      <c r="B351" s="778"/>
      <c r="C351" s="778"/>
      <c r="D351" s="792"/>
      <c r="E351" s="795"/>
      <c r="F351" s="602" t="s">
        <v>801</v>
      </c>
      <c r="G351" s="547" t="s">
        <v>802</v>
      </c>
      <c r="H351" s="206" t="s">
        <v>42</v>
      </c>
      <c r="I351" s="379" t="s">
        <v>43</v>
      </c>
      <c r="J351" s="380">
        <v>2</v>
      </c>
      <c r="K351" s="381"/>
      <c r="L351" s="382">
        <v>21</v>
      </c>
      <c r="M351" s="383">
        <f>K351*1.21</f>
        <v>0</v>
      </c>
      <c r="N351" s="383">
        <f t="shared" si="90"/>
        <v>0</v>
      </c>
      <c r="O351" s="383">
        <f t="shared" si="91"/>
        <v>0</v>
      </c>
    </row>
    <row r="352" spans="1:15" ht="15.75" customHeight="1">
      <c r="A352" s="446" t="s">
        <v>803</v>
      </c>
      <c r="B352" s="778"/>
      <c r="C352" s="778"/>
      <c r="D352" s="792"/>
      <c r="E352" s="795"/>
      <c r="F352" s="602" t="s">
        <v>804</v>
      </c>
      <c r="G352" s="83" t="s">
        <v>805</v>
      </c>
      <c r="H352" s="206" t="s">
        <v>42</v>
      </c>
      <c r="I352" s="379" t="s">
        <v>43</v>
      </c>
      <c r="J352" s="380">
        <v>2</v>
      </c>
      <c r="K352" s="381"/>
      <c r="L352" s="382">
        <v>21</v>
      </c>
      <c r="M352" s="383">
        <f t="shared" ref="M352:M355" si="92">K352*1.21</f>
        <v>0</v>
      </c>
      <c r="N352" s="383">
        <f t="shared" si="90"/>
        <v>0</v>
      </c>
      <c r="O352" s="383">
        <f t="shared" si="91"/>
        <v>0</v>
      </c>
    </row>
    <row r="353" spans="1:15" ht="15.75" customHeight="1">
      <c r="A353" s="446" t="s">
        <v>806</v>
      </c>
      <c r="B353" s="778"/>
      <c r="C353" s="778"/>
      <c r="D353" s="792"/>
      <c r="E353" s="795"/>
      <c r="F353" s="602" t="s">
        <v>807</v>
      </c>
      <c r="G353" s="547" t="s">
        <v>808</v>
      </c>
      <c r="H353" s="206" t="s">
        <v>42</v>
      </c>
      <c r="I353" s="379" t="s">
        <v>43</v>
      </c>
      <c r="J353" s="380">
        <v>2</v>
      </c>
      <c r="K353" s="381"/>
      <c r="L353" s="382">
        <v>21</v>
      </c>
      <c r="M353" s="383">
        <f t="shared" si="92"/>
        <v>0</v>
      </c>
      <c r="N353" s="383">
        <f t="shared" si="90"/>
        <v>0</v>
      </c>
      <c r="O353" s="383">
        <f t="shared" si="91"/>
        <v>0</v>
      </c>
    </row>
    <row r="354" spans="1:15" ht="14.25" customHeight="1">
      <c r="A354" s="446" t="s">
        <v>809</v>
      </c>
      <c r="B354" s="778"/>
      <c r="C354" s="778"/>
      <c r="D354" s="792"/>
      <c r="E354" s="795"/>
      <c r="F354" s="602" t="s">
        <v>810</v>
      </c>
      <c r="G354" s="612" t="s">
        <v>811</v>
      </c>
      <c r="H354" s="206" t="s">
        <v>84</v>
      </c>
      <c r="I354" s="379" t="s">
        <v>43</v>
      </c>
      <c r="J354" s="380">
        <v>2</v>
      </c>
      <c r="K354" s="381"/>
      <c r="L354" s="382">
        <v>21</v>
      </c>
      <c r="M354" s="383">
        <f t="shared" si="92"/>
        <v>0</v>
      </c>
      <c r="N354" s="383">
        <f t="shared" si="90"/>
        <v>0</v>
      </c>
      <c r="O354" s="383">
        <f t="shared" si="91"/>
        <v>0</v>
      </c>
    </row>
    <row r="355" spans="1:15" ht="15" customHeight="1">
      <c r="A355" s="446" t="s">
        <v>812</v>
      </c>
      <c r="B355" s="778"/>
      <c r="C355" s="778"/>
      <c r="D355" s="792"/>
      <c r="E355" s="795"/>
      <c r="F355" s="602" t="s">
        <v>813</v>
      </c>
      <c r="G355" s="612" t="s">
        <v>814</v>
      </c>
      <c r="H355" s="206" t="s">
        <v>42</v>
      </c>
      <c r="I355" s="379" t="s">
        <v>43</v>
      </c>
      <c r="J355" s="380">
        <v>2</v>
      </c>
      <c r="K355" s="381"/>
      <c r="L355" s="382">
        <v>21</v>
      </c>
      <c r="M355" s="383">
        <f t="shared" si="92"/>
        <v>0</v>
      </c>
      <c r="N355" s="383">
        <f t="shared" si="90"/>
        <v>0</v>
      </c>
      <c r="O355" s="383">
        <f t="shared" si="91"/>
        <v>0</v>
      </c>
    </row>
    <row r="356" spans="1:15" ht="14.25" customHeight="1">
      <c r="A356" s="446" t="s">
        <v>815</v>
      </c>
      <c r="B356" s="778"/>
      <c r="C356" s="778"/>
      <c r="D356" s="792"/>
      <c r="E356" s="795"/>
      <c r="F356" s="602" t="s">
        <v>816</v>
      </c>
      <c r="G356" s="612" t="s">
        <v>817</v>
      </c>
      <c r="H356" s="206" t="s">
        <v>84</v>
      </c>
      <c r="I356" s="379" t="s">
        <v>43</v>
      </c>
      <c r="J356" s="380">
        <v>2</v>
      </c>
      <c r="K356" s="381"/>
      <c r="L356" s="382">
        <v>21</v>
      </c>
      <c r="M356" s="383">
        <f>K356*1.21</f>
        <v>0</v>
      </c>
      <c r="N356" s="383">
        <f t="shared" si="90"/>
        <v>0</v>
      </c>
      <c r="O356" s="383">
        <f t="shared" si="91"/>
        <v>0</v>
      </c>
    </row>
    <row r="357" spans="1:15" ht="17.25" customHeight="1">
      <c r="A357" s="446" t="s">
        <v>818</v>
      </c>
      <c r="B357" s="784"/>
      <c r="C357" s="784"/>
      <c r="D357" s="793"/>
      <c r="E357" s="796"/>
      <c r="F357" s="599" t="s">
        <v>116</v>
      </c>
      <c r="G357" s="569"/>
      <c r="H357" s="455" t="s">
        <v>68</v>
      </c>
      <c r="I357" s="455" t="s">
        <v>69</v>
      </c>
      <c r="J357" s="456">
        <v>20</v>
      </c>
      <c r="K357" s="457"/>
      <c r="L357" s="458">
        <v>21</v>
      </c>
      <c r="M357" s="459">
        <f t="shared" ref="M357" si="93">K357*1.21</f>
        <v>0</v>
      </c>
      <c r="N357" s="459">
        <f t="shared" si="90"/>
        <v>0</v>
      </c>
      <c r="O357" s="459">
        <f t="shared" si="91"/>
        <v>0</v>
      </c>
    </row>
    <row r="358" spans="1:15" ht="15" customHeight="1">
      <c r="A358" s="613"/>
      <c r="B358" s="512"/>
      <c r="C358" s="512"/>
      <c r="D358" s="512"/>
      <c r="E358" s="512"/>
      <c r="F358" s="513" t="s">
        <v>70</v>
      </c>
      <c r="G358" s="514"/>
      <c r="H358" s="515"/>
      <c r="I358" s="515"/>
      <c r="J358" s="516">
        <f>SUBTOTAL(9,J349:J357)</f>
        <v>36</v>
      </c>
      <c r="K358" s="517"/>
      <c r="L358" s="518"/>
      <c r="M358" s="519"/>
      <c r="N358" s="520">
        <f>SUBTOTAL(9,N349:N357)</f>
        <v>0</v>
      </c>
      <c r="O358" s="520">
        <f>SUBTOTAL(9,O349:O357)</f>
        <v>0</v>
      </c>
    </row>
    <row r="359" spans="1:15" ht="14.25" customHeight="1">
      <c r="A359" s="614"/>
      <c r="B359" s="615"/>
      <c r="C359" s="615"/>
      <c r="D359" s="615"/>
      <c r="E359" s="615"/>
      <c r="F359" s="616" t="s">
        <v>70</v>
      </c>
      <c r="G359" s="617"/>
      <c r="H359" s="618"/>
      <c r="I359" s="618"/>
      <c r="J359" s="619">
        <f>SUBTOTAL(9,J328:J358)</f>
        <v>107</v>
      </c>
      <c r="K359" s="620"/>
      <c r="L359" s="621"/>
      <c r="M359" s="622"/>
      <c r="N359" s="623">
        <f>SUBTOTAL(9,N328:N358)</f>
        <v>0</v>
      </c>
      <c r="O359" s="623">
        <f>SUBTOTAL(9,O328:O358)</f>
        <v>0</v>
      </c>
    </row>
    <row r="360" spans="1:15" ht="6" customHeight="1"/>
    <row r="361" spans="1:15" ht="19.5" customHeight="1">
      <c r="A361" s="624" t="s">
        <v>819</v>
      </c>
      <c r="B361" s="625"/>
      <c r="C361" s="626"/>
      <c r="D361" s="816" t="s">
        <v>820</v>
      </c>
      <c r="E361" s="817"/>
      <c r="F361" s="817"/>
      <c r="G361" s="817"/>
      <c r="H361" s="817"/>
      <c r="I361" s="817"/>
      <c r="J361" s="817"/>
      <c r="K361" s="818"/>
      <c r="L361" s="627"/>
      <c r="M361" s="628"/>
      <c r="N361" s="628"/>
      <c r="O361" s="629"/>
    </row>
    <row r="362" spans="1:15" ht="18" customHeight="1">
      <c r="A362" s="609" t="s">
        <v>821</v>
      </c>
      <c r="B362" s="630"/>
      <c r="C362" s="630"/>
      <c r="D362" s="819" t="s">
        <v>822</v>
      </c>
      <c r="E362" s="819"/>
      <c r="F362" s="819"/>
      <c r="G362" s="819"/>
      <c r="H362" s="819"/>
      <c r="I362" s="819"/>
      <c r="J362" s="819"/>
      <c r="K362" s="820"/>
      <c r="L362" s="631"/>
      <c r="M362" s="632"/>
      <c r="N362" s="632"/>
      <c r="O362" s="633"/>
    </row>
    <row r="363" spans="1:15" ht="15.75" customHeight="1">
      <c r="A363" s="441" t="s">
        <v>823</v>
      </c>
      <c r="B363" s="790" t="s">
        <v>26</v>
      </c>
      <c r="C363" s="790" t="s">
        <v>349</v>
      </c>
      <c r="D363" s="791" t="s">
        <v>824</v>
      </c>
      <c r="E363" s="790" t="s">
        <v>825</v>
      </c>
      <c r="F363" s="634" t="s">
        <v>826</v>
      </c>
      <c r="G363" s="635" t="s">
        <v>827</v>
      </c>
      <c r="H363" s="206" t="s">
        <v>42</v>
      </c>
      <c r="I363" s="486" t="s">
        <v>43</v>
      </c>
      <c r="J363" s="487">
        <v>1</v>
      </c>
      <c r="K363" s="488"/>
      <c r="L363" s="489">
        <v>21</v>
      </c>
      <c r="M363" s="490">
        <f>K363*1.21</f>
        <v>0</v>
      </c>
      <c r="N363" s="490">
        <f>K363*J363</f>
        <v>0</v>
      </c>
      <c r="O363" s="490">
        <f>N363*1.21</f>
        <v>0</v>
      </c>
    </row>
    <row r="364" spans="1:15" ht="24">
      <c r="A364" s="446" t="s">
        <v>828</v>
      </c>
      <c r="B364" s="778"/>
      <c r="C364" s="778"/>
      <c r="D364" s="778"/>
      <c r="E364" s="778"/>
      <c r="F364" s="636" t="s">
        <v>829</v>
      </c>
      <c r="G364" s="547" t="s">
        <v>830</v>
      </c>
      <c r="H364" s="206" t="s">
        <v>84</v>
      </c>
      <c r="I364" s="379" t="s">
        <v>43</v>
      </c>
      <c r="J364" s="380">
        <v>2</v>
      </c>
      <c r="K364" s="381"/>
      <c r="L364" s="382">
        <v>21</v>
      </c>
      <c r="M364" s="383">
        <f t="shared" ref="M364:M365" si="94">K364*1.21</f>
        <v>0</v>
      </c>
      <c r="N364" s="383">
        <f t="shared" ref="N364:N391" si="95">K364*J364</f>
        <v>0</v>
      </c>
      <c r="O364" s="383">
        <f t="shared" ref="O364:O391" si="96">N364*1.21</f>
        <v>0</v>
      </c>
    </row>
    <row r="365" spans="1:15" ht="24">
      <c r="A365" s="446" t="s">
        <v>831</v>
      </c>
      <c r="B365" s="778"/>
      <c r="C365" s="778"/>
      <c r="D365" s="778"/>
      <c r="E365" s="778"/>
      <c r="F365" s="637" t="s">
        <v>832</v>
      </c>
      <c r="G365" s="83" t="s">
        <v>833</v>
      </c>
      <c r="H365" s="206" t="s">
        <v>84</v>
      </c>
      <c r="I365" s="379" t="s">
        <v>43</v>
      </c>
      <c r="J365" s="380">
        <v>2</v>
      </c>
      <c r="K365" s="381"/>
      <c r="L365" s="382">
        <v>21</v>
      </c>
      <c r="M365" s="383">
        <f t="shared" si="94"/>
        <v>0</v>
      </c>
      <c r="N365" s="383">
        <f t="shared" si="95"/>
        <v>0</v>
      </c>
      <c r="O365" s="383">
        <f t="shared" si="96"/>
        <v>0</v>
      </c>
    </row>
    <row r="366" spans="1:15">
      <c r="A366" s="446" t="s">
        <v>834</v>
      </c>
      <c r="B366" s="778"/>
      <c r="C366" s="778"/>
      <c r="D366" s="778"/>
      <c r="E366" s="778"/>
      <c r="F366" s="636" t="s">
        <v>835</v>
      </c>
      <c r="G366" s="83" t="s">
        <v>836</v>
      </c>
      <c r="H366" s="206" t="s">
        <v>42</v>
      </c>
      <c r="I366" s="379" t="s">
        <v>43</v>
      </c>
      <c r="J366" s="380">
        <v>2</v>
      </c>
      <c r="K366" s="381"/>
      <c r="L366" s="382">
        <v>21</v>
      </c>
      <c r="M366" s="383">
        <f>K366*1.21</f>
        <v>0</v>
      </c>
      <c r="N366" s="383">
        <f t="shared" si="95"/>
        <v>0</v>
      </c>
      <c r="O366" s="383">
        <f t="shared" si="96"/>
        <v>0</v>
      </c>
    </row>
    <row r="367" spans="1:15">
      <c r="A367" s="446" t="s">
        <v>837</v>
      </c>
      <c r="B367" s="778"/>
      <c r="C367" s="778"/>
      <c r="D367" s="778"/>
      <c r="E367" s="778"/>
      <c r="F367" s="636" t="s">
        <v>838</v>
      </c>
      <c r="G367" s="83" t="s">
        <v>839</v>
      </c>
      <c r="H367" s="206" t="s">
        <v>84</v>
      </c>
      <c r="I367" s="379" t="s">
        <v>43</v>
      </c>
      <c r="J367" s="380">
        <v>2</v>
      </c>
      <c r="K367" s="381"/>
      <c r="L367" s="382">
        <v>21</v>
      </c>
      <c r="M367" s="383">
        <f t="shared" ref="M367:M368" si="97">K367*1.21</f>
        <v>0</v>
      </c>
      <c r="N367" s="383">
        <f t="shared" si="95"/>
        <v>0</v>
      </c>
      <c r="O367" s="383">
        <f t="shared" si="96"/>
        <v>0</v>
      </c>
    </row>
    <row r="368" spans="1:15">
      <c r="A368" s="446" t="s">
        <v>840</v>
      </c>
      <c r="B368" s="778"/>
      <c r="C368" s="778"/>
      <c r="D368" s="778"/>
      <c r="E368" s="778"/>
      <c r="F368" s="636" t="s">
        <v>841</v>
      </c>
      <c r="G368" s="83" t="s">
        <v>842</v>
      </c>
      <c r="H368" s="206" t="s">
        <v>84</v>
      </c>
      <c r="I368" s="379" t="s">
        <v>43</v>
      </c>
      <c r="J368" s="380">
        <v>5</v>
      </c>
      <c r="K368" s="381"/>
      <c r="L368" s="382">
        <v>21</v>
      </c>
      <c r="M368" s="383">
        <f t="shared" si="97"/>
        <v>0</v>
      </c>
      <c r="N368" s="383">
        <f t="shared" si="95"/>
        <v>0</v>
      </c>
      <c r="O368" s="383">
        <f t="shared" si="96"/>
        <v>0</v>
      </c>
    </row>
    <row r="369" spans="1:15">
      <c r="A369" s="446" t="s">
        <v>843</v>
      </c>
      <c r="B369" s="778"/>
      <c r="C369" s="778"/>
      <c r="D369" s="778"/>
      <c r="E369" s="778"/>
      <c r="F369" s="636" t="s">
        <v>844</v>
      </c>
      <c r="G369" s="83" t="s">
        <v>845</v>
      </c>
      <c r="H369" s="206" t="s">
        <v>42</v>
      </c>
      <c r="I369" s="379" t="s">
        <v>43</v>
      </c>
      <c r="J369" s="380">
        <v>2</v>
      </c>
      <c r="K369" s="381"/>
      <c r="L369" s="382">
        <v>21</v>
      </c>
      <c r="M369" s="383">
        <f>K369*1.21</f>
        <v>0</v>
      </c>
      <c r="N369" s="383">
        <f t="shared" si="95"/>
        <v>0</v>
      </c>
      <c r="O369" s="383">
        <f t="shared" si="96"/>
        <v>0</v>
      </c>
    </row>
    <row r="370" spans="1:15">
      <c r="A370" s="446" t="s">
        <v>846</v>
      </c>
      <c r="B370" s="778"/>
      <c r="C370" s="778"/>
      <c r="D370" s="778"/>
      <c r="E370" s="778"/>
      <c r="F370" s="636" t="s">
        <v>847</v>
      </c>
      <c r="G370" s="83" t="s">
        <v>848</v>
      </c>
      <c r="H370" s="206" t="s">
        <v>42</v>
      </c>
      <c r="I370" s="379" t="s">
        <v>43</v>
      </c>
      <c r="J370" s="380">
        <v>2</v>
      </c>
      <c r="K370" s="381"/>
      <c r="L370" s="382">
        <v>21</v>
      </c>
      <c r="M370" s="383">
        <f t="shared" ref="M370" si="98">K370*1.21</f>
        <v>0</v>
      </c>
      <c r="N370" s="383">
        <f t="shared" si="95"/>
        <v>0</v>
      </c>
      <c r="O370" s="383">
        <f t="shared" si="96"/>
        <v>0</v>
      </c>
    </row>
    <row r="371" spans="1:15">
      <c r="A371" s="446" t="s">
        <v>849</v>
      </c>
      <c r="B371" s="778"/>
      <c r="C371" s="778"/>
      <c r="D371" s="778"/>
      <c r="E371" s="778"/>
      <c r="F371" s="636" t="s">
        <v>850</v>
      </c>
      <c r="G371" s="83" t="s">
        <v>805</v>
      </c>
      <c r="H371" s="206" t="s">
        <v>42</v>
      </c>
      <c r="I371" s="379" t="s">
        <v>43</v>
      </c>
      <c r="J371" s="380">
        <v>2</v>
      </c>
      <c r="K371" s="381"/>
      <c r="L371" s="382">
        <v>21</v>
      </c>
      <c r="M371" s="383">
        <f>K371*1.21</f>
        <v>0</v>
      </c>
      <c r="N371" s="383">
        <f t="shared" si="95"/>
        <v>0</v>
      </c>
      <c r="O371" s="383">
        <f t="shared" si="96"/>
        <v>0</v>
      </c>
    </row>
    <row r="372" spans="1:15">
      <c r="A372" s="446" t="s">
        <v>851</v>
      </c>
      <c r="B372" s="778"/>
      <c r="C372" s="778"/>
      <c r="D372" s="778"/>
      <c r="E372" s="778"/>
      <c r="F372" s="636" t="s">
        <v>852</v>
      </c>
      <c r="G372" s="83" t="s">
        <v>808</v>
      </c>
      <c r="H372" s="206" t="s">
        <v>42</v>
      </c>
      <c r="I372" s="379" t="s">
        <v>43</v>
      </c>
      <c r="J372" s="380">
        <v>2</v>
      </c>
      <c r="K372" s="381"/>
      <c r="L372" s="382">
        <v>21</v>
      </c>
      <c r="M372" s="383">
        <f t="shared" ref="M372:M373" si="99">K372*1.21</f>
        <v>0</v>
      </c>
      <c r="N372" s="383">
        <f t="shared" si="95"/>
        <v>0</v>
      </c>
      <c r="O372" s="383">
        <f t="shared" si="96"/>
        <v>0</v>
      </c>
    </row>
    <row r="373" spans="1:15">
      <c r="A373" s="446" t="s">
        <v>853</v>
      </c>
      <c r="B373" s="778"/>
      <c r="C373" s="778"/>
      <c r="D373" s="778"/>
      <c r="E373" s="778"/>
      <c r="F373" s="636" t="s">
        <v>854</v>
      </c>
      <c r="G373" s="83" t="s">
        <v>814</v>
      </c>
      <c r="H373" s="206" t="s">
        <v>42</v>
      </c>
      <c r="I373" s="379" t="s">
        <v>43</v>
      </c>
      <c r="J373" s="380">
        <v>5</v>
      </c>
      <c r="K373" s="381"/>
      <c r="L373" s="382">
        <v>21</v>
      </c>
      <c r="M373" s="383">
        <f t="shared" si="99"/>
        <v>0</v>
      </c>
      <c r="N373" s="383">
        <f t="shared" si="95"/>
        <v>0</v>
      </c>
      <c r="O373" s="383">
        <f t="shared" si="96"/>
        <v>0</v>
      </c>
    </row>
    <row r="374" spans="1:15">
      <c r="A374" s="446" t="s">
        <v>855</v>
      </c>
      <c r="B374" s="778"/>
      <c r="C374" s="778"/>
      <c r="D374" s="778"/>
      <c r="E374" s="778"/>
      <c r="F374" s="636" t="s">
        <v>856</v>
      </c>
      <c r="G374" s="547" t="s">
        <v>857</v>
      </c>
      <c r="H374" s="206" t="s">
        <v>42</v>
      </c>
      <c r="I374" s="379" t="s">
        <v>43</v>
      </c>
      <c r="J374" s="380">
        <v>2</v>
      </c>
      <c r="K374" s="381"/>
      <c r="L374" s="382">
        <v>21</v>
      </c>
      <c r="M374" s="383">
        <f>K374*1.21</f>
        <v>0</v>
      </c>
      <c r="N374" s="383">
        <f t="shared" si="95"/>
        <v>0</v>
      </c>
      <c r="O374" s="383">
        <f t="shared" si="96"/>
        <v>0</v>
      </c>
    </row>
    <row r="375" spans="1:15">
      <c r="A375" s="446" t="s">
        <v>858</v>
      </c>
      <c r="B375" s="778"/>
      <c r="C375" s="778"/>
      <c r="D375" s="778"/>
      <c r="E375" s="778"/>
      <c r="F375" s="637" t="s">
        <v>859</v>
      </c>
      <c r="G375" s="83" t="s">
        <v>860</v>
      </c>
      <c r="H375" s="206" t="s">
        <v>42</v>
      </c>
      <c r="I375" s="379" t="s">
        <v>43</v>
      </c>
      <c r="J375" s="380">
        <v>2</v>
      </c>
      <c r="K375" s="381"/>
      <c r="L375" s="382">
        <v>21</v>
      </c>
      <c r="M375" s="383">
        <f t="shared" ref="M375" si="100">K375*1.21</f>
        <v>0</v>
      </c>
      <c r="N375" s="383">
        <f t="shared" si="95"/>
        <v>0</v>
      </c>
      <c r="O375" s="383">
        <f t="shared" si="96"/>
        <v>0</v>
      </c>
    </row>
    <row r="376" spans="1:15" ht="24">
      <c r="A376" s="446" t="s">
        <v>861</v>
      </c>
      <c r="B376" s="778"/>
      <c r="C376" s="778"/>
      <c r="D376" s="778"/>
      <c r="E376" s="778"/>
      <c r="F376" s="637" t="s">
        <v>862</v>
      </c>
      <c r="G376" s="83" t="s">
        <v>863</v>
      </c>
      <c r="H376" s="206" t="s">
        <v>42</v>
      </c>
      <c r="I376" s="379" t="s">
        <v>43</v>
      </c>
      <c r="J376" s="380">
        <v>1</v>
      </c>
      <c r="K376" s="381"/>
      <c r="L376" s="382">
        <v>21</v>
      </c>
      <c r="M376" s="383">
        <f>K376*1.21</f>
        <v>0</v>
      </c>
      <c r="N376" s="383">
        <f t="shared" si="95"/>
        <v>0</v>
      </c>
      <c r="O376" s="383">
        <f t="shared" si="96"/>
        <v>0</v>
      </c>
    </row>
    <row r="377" spans="1:15" ht="24">
      <c r="A377" s="446" t="s">
        <v>864</v>
      </c>
      <c r="B377" s="778"/>
      <c r="C377" s="778"/>
      <c r="D377" s="778"/>
      <c r="E377" s="778"/>
      <c r="F377" s="636" t="s">
        <v>865</v>
      </c>
      <c r="G377" s="83" t="s">
        <v>866</v>
      </c>
      <c r="H377" s="206" t="s">
        <v>42</v>
      </c>
      <c r="I377" s="379" t="s">
        <v>43</v>
      </c>
      <c r="J377" s="380">
        <v>1</v>
      </c>
      <c r="K377" s="381"/>
      <c r="L377" s="382">
        <v>21</v>
      </c>
      <c r="M377" s="383">
        <f t="shared" ref="M377:M378" si="101">K377*1.21</f>
        <v>0</v>
      </c>
      <c r="N377" s="383">
        <f t="shared" si="95"/>
        <v>0</v>
      </c>
      <c r="O377" s="383">
        <f t="shared" si="96"/>
        <v>0</v>
      </c>
    </row>
    <row r="378" spans="1:15" ht="24">
      <c r="A378" s="446" t="s">
        <v>867</v>
      </c>
      <c r="B378" s="778"/>
      <c r="C378" s="778"/>
      <c r="D378" s="778"/>
      <c r="E378" s="778"/>
      <c r="F378" s="637" t="s">
        <v>868</v>
      </c>
      <c r="G378" s="83" t="s">
        <v>869</v>
      </c>
      <c r="H378" s="206" t="s">
        <v>42</v>
      </c>
      <c r="I378" s="379" t="s">
        <v>43</v>
      </c>
      <c r="J378" s="380">
        <v>1</v>
      </c>
      <c r="K378" s="381"/>
      <c r="L378" s="382">
        <v>21</v>
      </c>
      <c r="M378" s="383">
        <f t="shared" si="101"/>
        <v>0</v>
      </c>
      <c r="N378" s="383">
        <f t="shared" si="95"/>
        <v>0</v>
      </c>
      <c r="O378" s="383">
        <f t="shared" si="96"/>
        <v>0</v>
      </c>
    </row>
    <row r="379" spans="1:15" ht="24">
      <c r="A379" s="446" t="s">
        <v>870</v>
      </c>
      <c r="B379" s="778"/>
      <c r="C379" s="778"/>
      <c r="D379" s="778"/>
      <c r="E379" s="778"/>
      <c r="F379" s="637" t="s">
        <v>871</v>
      </c>
      <c r="G379" s="83" t="s">
        <v>872</v>
      </c>
      <c r="H379" s="206" t="s">
        <v>42</v>
      </c>
      <c r="I379" s="379" t="s">
        <v>43</v>
      </c>
      <c r="J379" s="380">
        <v>1</v>
      </c>
      <c r="K379" s="381"/>
      <c r="L379" s="382">
        <v>21</v>
      </c>
      <c r="M379" s="383">
        <f>K379*1.21</f>
        <v>0</v>
      </c>
      <c r="N379" s="383">
        <f t="shared" si="95"/>
        <v>0</v>
      </c>
      <c r="O379" s="383">
        <f t="shared" si="96"/>
        <v>0</v>
      </c>
    </row>
    <row r="380" spans="1:15">
      <c r="A380" s="446" t="s">
        <v>873</v>
      </c>
      <c r="B380" s="778"/>
      <c r="C380" s="778"/>
      <c r="D380" s="778"/>
      <c r="E380" s="778"/>
      <c r="F380" s="637" t="s">
        <v>838</v>
      </c>
      <c r="G380" s="83" t="s">
        <v>839</v>
      </c>
      <c r="H380" s="206" t="s">
        <v>84</v>
      </c>
      <c r="I380" s="379" t="s">
        <v>43</v>
      </c>
      <c r="J380" s="380">
        <v>2</v>
      </c>
      <c r="K380" s="381"/>
      <c r="L380" s="382">
        <v>21</v>
      </c>
      <c r="M380" s="383">
        <f>K380*1.21</f>
        <v>0</v>
      </c>
      <c r="N380" s="383">
        <f t="shared" si="95"/>
        <v>0</v>
      </c>
      <c r="O380" s="383">
        <f t="shared" si="96"/>
        <v>0</v>
      </c>
    </row>
    <row r="381" spans="1:15" ht="24">
      <c r="A381" s="446" t="s">
        <v>874</v>
      </c>
      <c r="B381" s="778"/>
      <c r="C381" s="778"/>
      <c r="D381" s="778"/>
      <c r="E381" s="778"/>
      <c r="F381" s="637" t="s">
        <v>875</v>
      </c>
      <c r="G381" s="83" t="s">
        <v>876</v>
      </c>
      <c r="H381" s="206" t="s">
        <v>42</v>
      </c>
      <c r="I381" s="379" t="s">
        <v>43</v>
      </c>
      <c r="J381" s="380">
        <v>2</v>
      </c>
      <c r="K381" s="381"/>
      <c r="L381" s="382">
        <v>21</v>
      </c>
      <c r="M381" s="383">
        <f t="shared" ref="M381:M382" si="102">K381*1.21</f>
        <v>0</v>
      </c>
      <c r="N381" s="383">
        <f t="shared" si="95"/>
        <v>0</v>
      </c>
      <c r="O381" s="383">
        <f t="shared" si="96"/>
        <v>0</v>
      </c>
    </row>
    <row r="382" spans="1:15" ht="24">
      <c r="A382" s="446" t="s">
        <v>877</v>
      </c>
      <c r="B382" s="778"/>
      <c r="C382" s="778"/>
      <c r="D382" s="778"/>
      <c r="E382" s="778"/>
      <c r="F382" s="637" t="s">
        <v>878</v>
      </c>
      <c r="G382" s="83" t="s">
        <v>879</v>
      </c>
      <c r="H382" s="206" t="s">
        <v>42</v>
      </c>
      <c r="I382" s="379" t="s">
        <v>43</v>
      </c>
      <c r="J382" s="380">
        <v>1</v>
      </c>
      <c r="K382" s="381"/>
      <c r="L382" s="382">
        <v>21</v>
      </c>
      <c r="M382" s="383">
        <f t="shared" si="102"/>
        <v>0</v>
      </c>
      <c r="N382" s="383">
        <f t="shared" si="95"/>
        <v>0</v>
      </c>
      <c r="O382" s="383">
        <f t="shared" si="96"/>
        <v>0</v>
      </c>
    </row>
    <row r="383" spans="1:15">
      <c r="A383" s="446" t="s">
        <v>880</v>
      </c>
      <c r="B383" s="778"/>
      <c r="C383" s="778"/>
      <c r="D383" s="778"/>
      <c r="E383" s="778"/>
      <c r="F383" s="637" t="s">
        <v>881</v>
      </c>
      <c r="G383" s="83" t="s">
        <v>882</v>
      </c>
      <c r="H383" s="206" t="s">
        <v>42</v>
      </c>
      <c r="I383" s="379" t="s">
        <v>43</v>
      </c>
      <c r="J383" s="380">
        <v>2</v>
      </c>
      <c r="K383" s="381"/>
      <c r="L383" s="382">
        <v>21</v>
      </c>
      <c r="M383" s="383">
        <f>K383*1.21</f>
        <v>0</v>
      </c>
      <c r="N383" s="383">
        <f t="shared" si="95"/>
        <v>0</v>
      </c>
      <c r="O383" s="383">
        <f t="shared" si="96"/>
        <v>0</v>
      </c>
    </row>
    <row r="384" spans="1:15">
      <c r="A384" s="446" t="s">
        <v>883</v>
      </c>
      <c r="B384" s="778"/>
      <c r="C384" s="778"/>
      <c r="D384" s="778"/>
      <c r="E384" s="778"/>
      <c r="F384" s="637" t="s">
        <v>884</v>
      </c>
      <c r="G384" s="83" t="s">
        <v>885</v>
      </c>
      <c r="H384" s="206" t="s">
        <v>42</v>
      </c>
      <c r="I384" s="379" t="s">
        <v>43</v>
      </c>
      <c r="J384" s="380">
        <v>2</v>
      </c>
      <c r="K384" s="381"/>
      <c r="L384" s="382">
        <v>21</v>
      </c>
      <c r="M384" s="383">
        <f t="shared" ref="M384:M391" si="103">K384*1.21</f>
        <v>0</v>
      </c>
      <c r="N384" s="383">
        <f t="shared" si="95"/>
        <v>0</v>
      </c>
      <c r="O384" s="383">
        <f t="shared" si="96"/>
        <v>0</v>
      </c>
    </row>
    <row r="385" spans="1:15">
      <c r="A385" s="446" t="s">
        <v>886</v>
      </c>
      <c r="B385" s="778"/>
      <c r="C385" s="778"/>
      <c r="D385" s="778"/>
      <c r="E385" s="778"/>
      <c r="F385" s="637" t="s">
        <v>887</v>
      </c>
      <c r="G385" s="83" t="s">
        <v>888</v>
      </c>
      <c r="H385" s="206" t="s">
        <v>42</v>
      </c>
      <c r="I385" s="379" t="s">
        <v>43</v>
      </c>
      <c r="J385" s="380">
        <v>2</v>
      </c>
      <c r="K385" s="381"/>
      <c r="L385" s="382">
        <v>21</v>
      </c>
      <c r="M385" s="383">
        <f>K385*1.21</f>
        <v>0</v>
      </c>
      <c r="N385" s="383">
        <f t="shared" si="95"/>
        <v>0</v>
      </c>
      <c r="O385" s="383">
        <f t="shared" si="96"/>
        <v>0</v>
      </c>
    </row>
    <row r="386" spans="1:15">
      <c r="A386" s="446" t="s">
        <v>889</v>
      </c>
      <c r="B386" s="778"/>
      <c r="C386" s="778"/>
      <c r="D386" s="778"/>
      <c r="E386" s="778"/>
      <c r="F386" s="637" t="s">
        <v>890</v>
      </c>
      <c r="G386" s="83" t="s">
        <v>891</v>
      </c>
      <c r="H386" s="206" t="s">
        <v>42</v>
      </c>
      <c r="I386" s="379" t="s">
        <v>43</v>
      </c>
      <c r="J386" s="380">
        <v>2</v>
      </c>
      <c r="K386" s="381"/>
      <c r="L386" s="382">
        <v>21</v>
      </c>
      <c r="M386" s="383">
        <f t="shared" ref="M386" si="104">K386*1.21</f>
        <v>0</v>
      </c>
      <c r="N386" s="383">
        <f t="shared" si="95"/>
        <v>0</v>
      </c>
      <c r="O386" s="383">
        <f t="shared" si="96"/>
        <v>0</v>
      </c>
    </row>
    <row r="387" spans="1:15">
      <c r="A387" s="446" t="s">
        <v>892</v>
      </c>
      <c r="B387" s="778"/>
      <c r="C387" s="778"/>
      <c r="D387" s="778"/>
      <c r="E387" s="778"/>
      <c r="F387" s="637" t="s">
        <v>893</v>
      </c>
      <c r="G387" s="83" t="s">
        <v>894</v>
      </c>
      <c r="H387" s="40" t="s">
        <v>254</v>
      </c>
      <c r="I387" s="379" t="s">
        <v>43</v>
      </c>
      <c r="J387" s="380">
        <v>2</v>
      </c>
      <c r="K387" s="381"/>
      <c r="L387" s="382">
        <v>21</v>
      </c>
      <c r="M387" s="383">
        <f>K387*1.21</f>
        <v>0</v>
      </c>
      <c r="N387" s="383">
        <f t="shared" si="95"/>
        <v>0</v>
      </c>
      <c r="O387" s="383">
        <f t="shared" si="96"/>
        <v>0</v>
      </c>
    </row>
    <row r="388" spans="1:15">
      <c r="A388" s="446" t="s">
        <v>895</v>
      </c>
      <c r="B388" s="778"/>
      <c r="C388" s="778"/>
      <c r="D388" s="778"/>
      <c r="E388" s="778"/>
      <c r="F388" s="637" t="s">
        <v>896</v>
      </c>
      <c r="G388" s="83" t="s">
        <v>897</v>
      </c>
      <c r="H388" s="40" t="s">
        <v>254</v>
      </c>
      <c r="I388" s="379" t="s">
        <v>43</v>
      </c>
      <c r="J388" s="380">
        <v>2</v>
      </c>
      <c r="K388" s="381"/>
      <c r="L388" s="382">
        <v>21</v>
      </c>
      <c r="M388" s="383">
        <f>K388*1.21</f>
        <v>0</v>
      </c>
      <c r="N388" s="383">
        <f t="shared" si="95"/>
        <v>0</v>
      </c>
      <c r="O388" s="383">
        <f t="shared" si="96"/>
        <v>0</v>
      </c>
    </row>
    <row r="389" spans="1:15">
      <c r="A389" s="446" t="s">
        <v>898</v>
      </c>
      <c r="B389" s="778"/>
      <c r="C389" s="778"/>
      <c r="D389" s="778"/>
      <c r="E389" s="778"/>
      <c r="F389" s="636" t="s">
        <v>899</v>
      </c>
      <c r="G389" s="83" t="s">
        <v>900</v>
      </c>
      <c r="H389" s="206" t="s">
        <v>42</v>
      </c>
      <c r="I389" s="379" t="s">
        <v>43</v>
      </c>
      <c r="J389" s="380">
        <v>2</v>
      </c>
      <c r="K389" s="381"/>
      <c r="L389" s="382">
        <v>21</v>
      </c>
      <c r="M389" s="383">
        <f t="shared" ref="M389" si="105">K389*1.21</f>
        <v>0</v>
      </c>
      <c r="N389" s="383">
        <f t="shared" si="95"/>
        <v>0</v>
      </c>
      <c r="O389" s="383">
        <f t="shared" si="96"/>
        <v>0</v>
      </c>
    </row>
    <row r="390" spans="1:15">
      <c r="A390" s="446" t="s">
        <v>901</v>
      </c>
      <c r="B390" s="778"/>
      <c r="C390" s="778"/>
      <c r="D390" s="778"/>
      <c r="E390" s="778"/>
      <c r="F390" s="637" t="s">
        <v>902</v>
      </c>
      <c r="G390" s="83" t="s">
        <v>903</v>
      </c>
      <c r="H390" s="40" t="s">
        <v>254</v>
      </c>
      <c r="I390" s="379" t="s">
        <v>43</v>
      </c>
      <c r="J390" s="380">
        <v>2</v>
      </c>
      <c r="K390" s="381"/>
      <c r="L390" s="382">
        <v>21</v>
      </c>
      <c r="M390" s="383">
        <f t="shared" si="103"/>
        <v>0</v>
      </c>
      <c r="N390" s="383">
        <f t="shared" si="95"/>
        <v>0</v>
      </c>
      <c r="O390" s="383">
        <f t="shared" si="96"/>
        <v>0</v>
      </c>
    </row>
    <row r="391" spans="1:15" ht="15.75" customHeight="1">
      <c r="A391" s="638" t="s">
        <v>904</v>
      </c>
      <c r="B391" s="784"/>
      <c r="C391" s="784"/>
      <c r="D391" s="784"/>
      <c r="E391" s="784"/>
      <c r="F391" s="639" t="s">
        <v>116</v>
      </c>
      <c r="G391" s="569"/>
      <c r="H391" s="455" t="s">
        <v>68</v>
      </c>
      <c r="I391" s="455" t="s">
        <v>69</v>
      </c>
      <c r="J391" s="456">
        <v>20</v>
      </c>
      <c r="K391" s="457"/>
      <c r="L391" s="458">
        <v>21</v>
      </c>
      <c r="M391" s="459">
        <f t="shared" si="103"/>
        <v>0</v>
      </c>
      <c r="N391" s="459">
        <f t="shared" si="95"/>
        <v>0</v>
      </c>
      <c r="O391" s="459">
        <f t="shared" si="96"/>
        <v>0</v>
      </c>
    </row>
    <row r="392" spans="1:15">
      <c r="A392" s="460"/>
      <c r="B392" s="461"/>
      <c r="C392" s="461"/>
      <c r="D392" s="461"/>
      <c r="E392" s="461"/>
      <c r="F392" s="553" t="s">
        <v>70</v>
      </c>
      <c r="G392" s="496"/>
      <c r="H392" s="497"/>
      <c r="I392" s="497"/>
      <c r="J392" s="640">
        <f>SUBTOTAL(9,J363:J391)</f>
        <v>76</v>
      </c>
      <c r="K392" s="499"/>
      <c r="L392" s="500"/>
      <c r="M392" s="501"/>
      <c r="N392" s="502">
        <f>SUBTOTAL(9,N363:N391)</f>
        <v>0</v>
      </c>
      <c r="O392" s="502">
        <f>SUBTOTAL(9,O363:O391)</f>
        <v>0</v>
      </c>
    </row>
    <row r="393" spans="1:15" ht="15" customHeight="1">
      <c r="A393" s="609" t="s">
        <v>905</v>
      </c>
      <c r="B393" s="641"/>
      <c r="C393" s="641"/>
      <c r="D393" s="821" t="s">
        <v>906</v>
      </c>
      <c r="E393" s="822"/>
      <c r="F393" s="822"/>
      <c r="G393" s="822"/>
      <c r="H393" s="822"/>
      <c r="I393" s="823"/>
      <c r="J393" s="642"/>
      <c r="K393" s="643"/>
      <c r="L393" s="644"/>
      <c r="M393" s="645"/>
      <c r="N393" s="645"/>
      <c r="O393" s="645"/>
    </row>
    <row r="394" spans="1:15">
      <c r="A394" s="441" t="s">
        <v>907</v>
      </c>
      <c r="B394" s="790" t="s">
        <v>26</v>
      </c>
      <c r="C394" s="790" t="s">
        <v>349</v>
      </c>
      <c r="D394" s="791" t="s">
        <v>908</v>
      </c>
      <c r="E394" s="794"/>
      <c r="F394" s="646" t="s">
        <v>909</v>
      </c>
      <c r="G394" s="635" t="s">
        <v>910</v>
      </c>
      <c r="H394" s="40" t="s">
        <v>254</v>
      </c>
      <c r="I394" s="486" t="s">
        <v>43</v>
      </c>
      <c r="J394" s="487">
        <v>2</v>
      </c>
      <c r="K394" s="488"/>
      <c r="L394" s="489">
        <v>21</v>
      </c>
      <c r="M394" s="490">
        <f t="shared" ref="M394:M396" si="106">K394*1.21</f>
        <v>0</v>
      </c>
      <c r="N394" s="490">
        <f>K394*J394</f>
        <v>0</v>
      </c>
      <c r="O394" s="490">
        <f>N394*1.21</f>
        <v>0</v>
      </c>
    </row>
    <row r="395" spans="1:15">
      <c r="A395" s="446" t="s">
        <v>911</v>
      </c>
      <c r="B395" s="778"/>
      <c r="C395" s="778"/>
      <c r="D395" s="792"/>
      <c r="E395" s="795"/>
      <c r="F395" s="647" t="s">
        <v>912</v>
      </c>
      <c r="G395" s="547" t="s">
        <v>913</v>
      </c>
      <c r="H395" s="206" t="s">
        <v>42</v>
      </c>
      <c r="I395" s="379" t="s">
        <v>43</v>
      </c>
      <c r="J395" s="380">
        <v>2</v>
      </c>
      <c r="K395" s="381"/>
      <c r="L395" s="382">
        <v>21</v>
      </c>
      <c r="M395" s="383">
        <f t="shared" si="106"/>
        <v>0</v>
      </c>
      <c r="N395" s="383">
        <f t="shared" ref="N395:N399" si="107">K395*J395</f>
        <v>0</v>
      </c>
      <c r="O395" s="383">
        <f t="shared" ref="O395:O399" si="108">N395*1.21</f>
        <v>0</v>
      </c>
    </row>
    <row r="396" spans="1:15">
      <c r="A396" s="446" t="s">
        <v>914</v>
      </c>
      <c r="B396" s="778"/>
      <c r="C396" s="778"/>
      <c r="D396" s="792"/>
      <c r="E396" s="795"/>
      <c r="F396" s="647" t="s">
        <v>915</v>
      </c>
      <c r="G396" s="83" t="s">
        <v>916</v>
      </c>
      <c r="H396" s="206" t="s">
        <v>42</v>
      </c>
      <c r="I396" s="379" t="s">
        <v>43</v>
      </c>
      <c r="J396" s="380">
        <v>2</v>
      </c>
      <c r="K396" s="381"/>
      <c r="L396" s="382">
        <v>21</v>
      </c>
      <c r="M396" s="383">
        <f t="shared" si="106"/>
        <v>0</v>
      </c>
      <c r="N396" s="383">
        <f t="shared" si="107"/>
        <v>0</v>
      </c>
      <c r="O396" s="383">
        <f t="shared" si="108"/>
        <v>0</v>
      </c>
    </row>
    <row r="397" spans="1:15">
      <c r="A397" s="446" t="s">
        <v>917</v>
      </c>
      <c r="B397" s="778"/>
      <c r="C397" s="778"/>
      <c r="D397" s="792"/>
      <c r="E397" s="795"/>
      <c r="F397" s="647" t="s">
        <v>918</v>
      </c>
      <c r="G397" s="83" t="s">
        <v>919</v>
      </c>
      <c r="H397" s="206" t="s">
        <v>84</v>
      </c>
      <c r="I397" s="379" t="s">
        <v>43</v>
      </c>
      <c r="J397" s="380">
        <v>2</v>
      </c>
      <c r="K397" s="381"/>
      <c r="L397" s="382">
        <v>21</v>
      </c>
      <c r="M397" s="383">
        <f>K397*1.21</f>
        <v>0</v>
      </c>
      <c r="N397" s="383">
        <f t="shared" si="107"/>
        <v>0</v>
      </c>
      <c r="O397" s="383">
        <f t="shared" si="108"/>
        <v>0</v>
      </c>
    </row>
    <row r="398" spans="1:15">
      <c r="A398" s="446" t="s">
        <v>920</v>
      </c>
      <c r="B398" s="778"/>
      <c r="C398" s="778"/>
      <c r="D398" s="792"/>
      <c r="E398" s="795"/>
      <c r="F398" s="648" t="s">
        <v>921</v>
      </c>
      <c r="G398" s="83" t="s">
        <v>922</v>
      </c>
      <c r="H398" s="206" t="s">
        <v>84</v>
      </c>
      <c r="I398" s="379" t="s">
        <v>43</v>
      </c>
      <c r="J398" s="380">
        <v>2</v>
      </c>
      <c r="K398" s="381"/>
      <c r="L398" s="382">
        <v>21</v>
      </c>
      <c r="M398" s="383">
        <f t="shared" ref="M398:M399" si="109">K398*1.21</f>
        <v>0</v>
      </c>
      <c r="N398" s="383">
        <f t="shared" si="107"/>
        <v>0</v>
      </c>
      <c r="O398" s="383">
        <f t="shared" si="108"/>
        <v>0</v>
      </c>
    </row>
    <row r="399" spans="1:15">
      <c r="A399" s="649" t="s">
        <v>923</v>
      </c>
      <c r="B399" s="784"/>
      <c r="C399" s="784"/>
      <c r="D399" s="793"/>
      <c r="E399" s="796"/>
      <c r="F399" s="639" t="s">
        <v>116</v>
      </c>
      <c r="G399" s="569"/>
      <c r="H399" s="455" t="s">
        <v>68</v>
      </c>
      <c r="I399" s="455" t="s">
        <v>69</v>
      </c>
      <c r="J399" s="456">
        <v>20</v>
      </c>
      <c r="K399" s="457"/>
      <c r="L399" s="458">
        <v>21</v>
      </c>
      <c r="M399" s="459">
        <f t="shared" si="109"/>
        <v>0</v>
      </c>
      <c r="N399" s="459">
        <f t="shared" si="107"/>
        <v>0</v>
      </c>
      <c r="O399" s="459">
        <f t="shared" si="108"/>
        <v>0</v>
      </c>
    </row>
    <row r="400" spans="1:15" ht="15.75" customHeight="1">
      <c r="A400" s="650"/>
      <c r="B400" s="512"/>
      <c r="C400" s="512"/>
      <c r="D400" s="512"/>
      <c r="E400" s="512"/>
      <c r="F400" s="651" t="s">
        <v>70</v>
      </c>
      <c r="G400" s="514"/>
      <c r="H400" s="515"/>
      <c r="I400" s="515"/>
      <c r="J400" s="516">
        <f>SUBTOTAL(9,J394:J399)</f>
        <v>30</v>
      </c>
      <c r="K400" s="517"/>
      <c r="L400" s="518"/>
      <c r="M400" s="519"/>
      <c r="N400" s="520">
        <f>SUBTOTAL(9,N394:N399)</f>
        <v>0</v>
      </c>
      <c r="O400" s="520">
        <f>SUBTOTAL(9,O394:O399)</f>
        <v>0</v>
      </c>
    </row>
    <row r="401" spans="1:15" ht="17.25" customHeight="1">
      <c r="A401" s="652"/>
      <c r="B401" s="653"/>
      <c r="C401" s="653"/>
      <c r="D401" s="653"/>
      <c r="E401" s="653"/>
      <c r="F401" s="654" t="s">
        <v>70</v>
      </c>
      <c r="G401" s="655"/>
      <c r="H401" s="656"/>
      <c r="I401" s="656"/>
      <c r="J401" s="657">
        <f>SUBTOTAL(9,J363:J400)</f>
        <v>106</v>
      </c>
      <c r="K401" s="658"/>
      <c r="L401" s="659"/>
      <c r="M401" s="660"/>
      <c r="N401" s="661">
        <f>SUBTOTAL(9,N363:N400)</f>
        <v>0</v>
      </c>
      <c r="O401" s="661">
        <f>SUBTOTAL(9,O363:O400)</f>
        <v>0</v>
      </c>
    </row>
    <row r="403" spans="1:15" ht="15" collapsed="1">
      <c r="A403" s="662"/>
      <c r="B403" s="663"/>
      <c r="C403" s="663"/>
      <c r="D403" s="663"/>
      <c r="E403" s="663"/>
      <c r="F403" s="664" t="s">
        <v>70</v>
      </c>
      <c r="G403" s="665"/>
      <c r="H403" s="666"/>
      <c r="I403" s="666"/>
      <c r="J403" s="667"/>
      <c r="K403" s="668"/>
      <c r="L403" s="669"/>
      <c r="M403" s="670"/>
      <c r="N403" s="670"/>
      <c r="O403" s="671">
        <f>SUBTOTAL(9,O4:O402)</f>
        <v>13915.242</v>
      </c>
    </row>
    <row r="404" spans="1:15" hidden="1" outlineLevel="1"/>
    <row r="405" spans="1:15" hidden="1" outlineLevel="1"/>
    <row r="406" spans="1:15" ht="21" hidden="1" customHeight="1" outlineLevel="1">
      <c r="A406" s="672" t="s">
        <v>924</v>
      </c>
      <c r="B406" s="673"/>
      <c r="C406" s="674"/>
      <c r="D406" s="814" t="s">
        <v>925</v>
      </c>
      <c r="E406" s="815"/>
      <c r="F406" s="815"/>
      <c r="G406" s="815"/>
      <c r="H406" s="815"/>
      <c r="I406" s="675"/>
      <c r="J406" s="676"/>
      <c r="K406" s="677"/>
      <c r="L406" s="678"/>
      <c r="M406" s="679"/>
      <c r="N406" s="680"/>
      <c r="O406" s="681"/>
    </row>
    <row r="407" spans="1:15" ht="24" hidden="1" outlineLevel="1">
      <c r="A407" s="682"/>
      <c r="B407" s="683"/>
      <c r="C407" s="824" t="s">
        <v>926</v>
      </c>
      <c r="D407" s="684" t="s">
        <v>927</v>
      </c>
      <c r="E407" s="685" t="s">
        <v>928</v>
      </c>
      <c r="F407" s="684" t="s">
        <v>929</v>
      </c>
      <c r="H407" s="68" t="s">
        <v>68</v>
      </c>
      <c r="I407" s="683" t="s">
        <v>930</v>
      </c>
      <c r="J407" s="686">
        <v>3</v>
      </c>
      <c r="K407" s="687">
        <v>200</v>
      </c>
      <c r="L407" s="407">
        <v>21</v>
      </c>
      <c r="M407" s="688">
        <f>SUM(K407*1.21)</f>
        <v>242</v>
      </c>
      <c r="N407" s="688">
        <f>SUM(J407*K407)</f>
        <v>600</v>
      </c>
      <c r="O407" s="688">
        <f>SUM(N407*1.21)</f>
        <v>726</v>
      </c>
    </row>
    <row r="408" spans="1:15" ht="48" hidden="1" outlineLevel="1">
      <c r="A408" s="689"/>
      <c r="B408" s="690"/>
      <c r="C408" s="824"/>
      <c r="D408" s="691" t="s">
        <v>931</v>
      </c>
      <c r="E408" s="692" t="s">
        <v>932</v>
      </c>
      <c r="F408" s="691" t="s">
        <v>929</v>
      </c>
      <c r="H408" s="72" t="s">
        <v>68</v>
      </c>
      <c r="I408" s="690" t="s">
        <v>930</v>
      </c>
      <c r="J408" s="693">
        <v>3</v>
      </c>
      <c r="K408" s="694">
        <v>200</v>
      </c>
      <c r="L408" s="412">
        <v>21</v>
      </c>
      <c r="M408" s="695">
        <f>SUM(K408*1.21)</f>
        <v>242</v>
      </c>
      <c r="N408" s="695">
        <f>SUM(J408*K408)</f>
        <v>600</v>
      </c>
      <c r="O408" s="695">
        <f>SUM(N408*1.21)</f>
        <v>726</v>
      </c>
    </row>
    <row r="409" spans="1:15" ht="36" hidden="1" outlineLevel="1">
      <c r="A409" s="689"/>
      <c r="B409" s="690"/>
      <c r="C409" s="824"/>
      <c r="D409" s="691" t="s">
        <v>933</v>
      </c>
      <c r="E409" s="696" t="s">
        <v>934</v>
      </c>
      <c r="F409" s="691" t="s">
        <v>929</v>
      </c>
      <c r="H409" s="72" t="s">
        <v>68</v>
      </c>
      <c r="I409" s="690" t="s">
        <v>930</v>
      </c>
      <c r="J409" s="693">
        <v>3</v>
      </c>
      <c r="K409" s="694">
        <v>200</v>
      </c>
      <c r="L409" s="412">
        <v>21</v>
      </c>
      <c r="M409" s="695">
        <f>SUM(K409*1.21)</f>
        <v>242</v>
      </c>
      <c r="N409" s="695">
        <f>SUM(J409*K409)</f>
        <v>600</v>
      </c>
      <c r="O409" s="695">
        <f>SUM(N409*1.21)</f>
        <v>726</v>
      </c>
    </row>
    <row r="410" spans="1:15" ht="36" hidden="1" outlineLevel="1">
      <c r="A410" s="697"/>
      <c r="B410" s="387"/>
      <c r="C410" s="824"/>
      <c r="D410" s="698" t="s">
        <v>935</v>
      </c>
      <c r="E410" s="699" t="s">
        <v>936</v>
      </c>
      <c r="F410" s="698" t="s">
        <v>929</v>
      </c>
      <c r="H410" s="85" t="s">
        <v>68</v>
      </c>
      <c r="I410" s="387" t="s">
        <v>930</v>
      </c>
      <c r="J410" s="700">
        <v>3</v>
      </c>
      <c r="K410" s="701">
        <v>200</v>
      </c>
      <c r="L410" s="702">
        <v>21</v>
      </c>
      <c r="M410" s="703">
        <f t="shared" ref="M410" si="110">SUM(K410*1.21)</f>
        <v>242</v>
      </c>
      <c r="N410" s="703">
        <f t="shared" ref="N410" si="111">SUM(J410*K410)</f>
        <v>600</v>
      </c>
      <c r="O410" s="703">
        <f t="shared" ref="O410" si="112">SUM(N410*1.21)</f>
        <v>726</v>
      </c>
    </row>
    <row r="411" spans="1:15" hidden="1" outlineLevel="1">
      <c r="A411" s="704"/>
      <c r="B411" s="705"/>
      <c r="C411" s="705"/>
      <c r="D411" s="705"/>
      <c r="E411" s="705"/>
      <c r="F411" s="706" t="s">
        <v>70</v>
      </c>
      <c r="G411" s="707"/>
      <c r="H411" s="708"/>
      <c r="I411" s="708"/>
      <c r="J411" s="709"/>
      <c r="K411" s="710"/>
      <c r="L411" s="711"/>
      <c r="M411" s="712"/>
      <c r="N411" s="712"/>
      <c r="O411" s="713">
        <f>SUBTOTAL(9,O407:O410)</f>
        <v>2904</v>
      </c>
    </row>
    <row r="412" spans="1:15" hidden="1" outlineLevel="1">
      <c r="A412" s="511"/>
      <c r="B412" s="512"/>
      <c r="C412" s="512"/>
      <c r="D412" s="512"/>
      <c r="E412" s="512"/>
      <c r="F412" s="651"/>
      <c r="G412" s="514"/>
      <c r="H412" s="714"/>
      <c r="I412" s="715"/>
      <c r="J412" s="716"/>
      <c r="K412" s="717"/>
      <c r="L412" s="718"/>
      <c r="M412" s="719"/>
      <c r="N412" s="720"/>
      <c r="O412" s="721"/>
    </row>
    <row r="413" spans="1:15" ht="18.75" hidden="1" customHeight="1" outlineLevel="1">
      <c r="A413" s="722"/>
      <c r="B413" s="723"/>
      <c r="C413" s="724"/>
      <c r="D413" s="825" t="s">
        <v>937</v>
      </c>
      <c r="E413" s="826"/>
      <c r="F413" s="826"/>
      <c r="G413" s="826"/>
      <c r="H413" s="826"/>
      <c r="I413" s="725"/>
      <c r="J413" s="726"/>
      <c r="K413" s="727"/>
      <c r="L413" s="728"/>
      <c r="M413" s="728"/>
      <c r="N413" s="725"/>
      <c r="O413" s="729"/>
    </row>
    <row r="414" spans="1:15" hidden="1" outlineLevel="1">
      <c r="A414" s="827"/>
      <c r="B414" s="830" t="s">
        <v>938</v>
      </c>
      <c r="C414" s="833" t="s">
        <v>926</v>
      </c>
      <c r="D414" s="835" t="s">
        <v>939</v>
      </c>
      <c r="E414" s="838" t="s">
        <v>940</v>
      </c>
      <c r="F414" s="730" t="s">
        <v>941</v>
      </c>
      <c r="H414" s="731" t="s">
        <v>942</v>
      </c>
      <c r="I414" s="732" t="s">
        <v>930</v>
      </c>
      <c r="J414" s="733">
        <v>6</v>
      </c>
      <c r="K414" s="734">
        <v>300</v>
      </c>
      <c r="L414" s="735">
        <v>21</v>
      </c>
      <c r="M414" s="736">
        <f>SUM(K414*1.21)</f>
        <v>363</v>
      </c>
      <c r="N414" s="736">
        <f>SUM(J414*K414)</f>
        <v>1800</v>
      </c>
      <c r="O414" s="736">
        <f>SUM(N414*1.21)</f>
        <v>2178</v>
      </c>
    </row>
    <row r="415" spans="1:15" hidden="1" outlineLevel="1">
      <c r="A415" s="828"/>
      <c r="B415" s="831"/>
      <c r="C415" s="824"/>
      <c r="D415" s="836"/>
      <c r="E415" s="839"/>
      <c r="F415" s="737" t="s">
        <v>941</v>
      </c>
      <c r="H415" s="738" t="s">
        <v>942</v>
      </c>
      <c r="I415" s="683" t="s">
        <v>930</v>
      </c>
      <c r="J415" s="686">
        <v>6</v>
      </c>
      <c r="K415" s="687">
        <v>300</v>
      </c>
      <c r="L415" s="412">
        <v>21</v>
      </c>
      <c r="M415" s="695">
        <f>SUM(K415*1.21)</f>
        <v>363</v>
      </c>
      <c r="N415" s="695">
        <f>SUM(J415*K415)</f>
        <v>1800</v>
      </c>
      <c r="O415" s="695">
        <f>SUM(N415*1.21)</f>
        <v>2178</v>
      </c>
    </row>
    <row r="416" spans="1:15" hidden="1" outlineLevel="1">
      <c r="A416" s="828"/>
      <c r="B416" s="831"/>
      <c r="C416" s="824"/>
      <c r="D416" s="836"/>
      <c r="E416" s="839"/>
      <c r="F416" s="739" t="s">
        <v>270</v>
      </c>
      <c r="H416" s="740" t="s">
        <v>943</v>
      </c>
      <c r="I416" s="690" t="s">
        <v>930</v>
      </c>
      <c r="J416" s="693">
        <v>6</v>
      </c>
      <c r="K416" s="694">
        <v>400</v>
      </c>
      <c r="L416" s="412">
        <v>21</v>
      </c>
      <c r="M416" s="695">
        <f>SUM(K416*1.21)</f>
        <v>484</v>
      </c>
      <c r="N416" s="695">
        <f>SUM(J416*K416)</f>
        <v>2400</v>
      </c>
      <c r="O416" s="695">
        <f>SUM(N416*1.21)</f>
        <v>2904</v>
      </c>
    </row>
    <row r="417" spans="1:15" hidden="1" outlineLevel="1">
      <c r="A417" s="829"/>
      <c r="B417" s="832"/>
      <c r="C417" s="834"/>
      <c r="D417" s="837"/>
      <c r="E417" s="840"/>
      <c r="F417" s="741" t="s">
        <v>272</v>
      </c>
      <c r="H417" s="742" t="s">
        <v>68</v>
      </c>
      <c r="I417" s="742" t="s">
        <v>69</v>
      </c>
      <c r="J417" s="743">
        <v>12</v>
      </c>
      <c r="K417" s="744">
        <v>100</v>
      </c>
      <c r="L417" s="745">
        <v>21</v>
      </c>
      <c r="M417" s="746">
        <f t="shared" ref="M417" si="113">SUM(K417*1.21)</f>
        <v>121</v>
      </c>
      <c r="N417" s="746">
        <f t="shared" ref="N417" si="114">SUM(J417*K417)</f>
        <v>1200</v>
      </c>
      <c r="O417" s="746">
        <f t="shared" ref="O417" si="115">SUM(N417*1.21)</f>
        <v>1452</v>
      </c>
    </row>
    <row r="418" spans="1:15" hidden="1" outlineLevel="1">
      <c r="A418" s="393"/>
      <c r="B418" s="394"/>
      <c r="C418" s="394"/>
      <c r="D418" s="394"/>
      <c r="E418" s="394"/>
      <c r="F418" s="747" t="s">
        <v>70</v>
      </c>
      <c r="G418" s="604"/>
      <c r="H418" s="605"/>
      <c r="I418" s="605"/>
      <c r="J418" s="748"/>
      <c r="K418" s="432"/>
      <c r="L418" s="606"/>
      <c r="M418" s="607"/>
      <c r="N418" s="607"/>
      <c r="O418" s="435">
        <f>SUBTOTAL(9,O414:O417)</f>
        <v>8712</v>
      </c>
    </row>
  </sheetData>
  <sheetProtection algorithmName="SHA-512" hashValue="Arcz4WLnfWSiJe3XifYpbjNEz2dVutZm+5qq33NoNqI1KhMBPawtMAzqnVthwB9Uo2+3TsmNXkpclZPkoOZnEw==" saltValue="NcWO3eZSrKUVEnBnqisBdg==" spinCount="100000" sheet="1" objects="1" scenarios="1"/>
  <mergeCells count="97">
    <mergeCell ref="C407:C410"/>
    <mergeCell ref="D413:H413"/>
    <mergeCell ref="A414:A417"/>
    <mergeCell ref="B414:B417"/>
    <mergeCell ref="C414:C417"/>
    <mergeCell ref="D414:D417"/>
    <mergeCell ref="E414:E417"/>
    <mergeCell ref="D406:H406"/>
    <mergeCell ref="D361:K361"/>
    <mergeCell ref="D362:K362"/>
    <mergeCell ref="B363:B391"/>
    <mergeCell ref="C363:C391"/>
    <mergeCell ref="D363:D391"/>
    <mergeCell ref="E363:E391"/>
    <mergeCell ref="D393:I393"/>
    <mergeCell ref="B394:B399"/>
    <mergeCell ref="C394:C399"/>
    <mergeCell ref="D394:D399"/>
    <mergeCell ref="E394:E399"/>
    <mergeCell ref="B349:B357"/>
    <mergeCell ref="C349:C357"/>
    <mergeCell ref="D349:D357"/>
    <mergeCell ref="E349:E357"/>
    <mergeCell ref="D328:K328"/>
    <mergeCell ref="B329:B339"/>
    <mergeCell ref="C329:C339"/>
    <mergeCell ref="D329:D339"/>
    <mergeCell ref="E329:E339"/>
    <mergeCell ref="D341:K341"/>
    <mergeCell ref="B342:B346"/>
    <mergeCell ref="C342:C346"/>
    <mergeCell ref="D342:D346"/>
    <mergeCell ref="E342:E346"/>
    <mergeCell ref="D348:K348"/>
    <mergeCell ref="D327:L327"/>
    <mergeCell ref="B272:B288"/>
    <mergeCell ref="C272:C288"/>
    <mergeCell ref="D272:D288"/>
    <mergeCell ref="E272:E288"/>
    <mergeCell ref="D290:I290"/>
    <mergeCell ref="B291:B298"/>
    <mergeCell ref="C291:C298"/>
    <mergeCell ref="D291:D298"/>
    <mergeCell ref="E291:E298"/>
    <mergeCell ref="D300:I300"/>
    <mergeCell ref="B301:B323"/>
    <mergeCell ref="C301:C323"/>
    <mergeCell ref="D301:D323"/>
    <mergeCell ref="E301:E323"/>
    <mergeCell ref="D271:I271"/>
    <mergeCell ref="D247:I247"/>
    <mergeCell ref="B248:B252"/>
    <mergeCell ref="C248:C252"/>
    <mergeCell ref="D248:D252"/>
    <mergeCell ref="E248:E252"/>
    <mergeCell ref="D254:I254"/>
    <mergeCell ref="B255:B266"/>
    <mergeCell ref="C255:C266"/>
    <mergeCell ref="D255:D266"/>
    <mergeCell ref="E255:E266"/>
    <mergeCell ref="D270:K270"/>
    <mergeCell ref="D231:I231"/>
    <mergeCell ref="D232:I232"/>
    <mergeCell ref="B233:B245"/>
    <mergeCell ref="C233:C245"/>
    <mergeCell ref="D233:D245"/>
    <mergeCell ref="E233:E245"/>
    <mergeCell ref="D205:D208"/>
    <mergeCell ref="E205:E208"/>
    <mergeCell ref="D211:K211"/>
    <mergeCell ref="B212:B228"/>
    <mergeCell ref="C212:C228"/>
    <mergeCell ref="D212:D228"/>
    <mergeCell ref="D198:I198"/>
    <mergeCell ref="B112:B121"/>
    <mergeCell ref="D112:D121"/>
    <mergeCell ref="D124:I124"/>
    <mergeCell ref="B137:B147"/>
    <mergeCell ref="D137:D147"/>
    <mergeCell ref="D150:I150"/>
    <mergeCell ref="D151:I151"/>
    <mergeCell ref="D152:D159"/>
    <mergeCell ref="D162:I162"/>
    <mergeCell ref="B163:B195"/>
    <mergeCell ref="D163:D195"/>
    <mergeCell ref="D93:I93"/>
    <mergeCell ref="D4:I4"/>
    <mergeCell ref="D5:I5"/>
    <mergeCell ref="D13:D24"/>
    <mergeCell ref="D27:I27"/>
    <mergeCell ref="D32:D43"/>
    <mergeCell ref="D46:I46"/>
    <mergeCell ref="D49:D57"/>
    <mergeCell ref="D60:I60"/>
    <mergeCell ref="D64:D69"/>
    <mergeCell ref="D72:I72"/>
    <mergeCell ref="D92:I92"/>
  </mergeCells>
  <pageMargins left="0.27559055118110237" right="0.23622047244094491" top="0.3" bottom="0.35" header="0.22" footer="0.15"/>
  <pageSetup paperSize="9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nvstc50nvs</dc:creator>
  <cp:lastModifiedBy>nvstc123nvs</cp:lastModifiedBy>
  <dcterms:created xsi:type="dcterms:W3CDTF">2019-10-24T07:37:16Z</dcterms:created>
  <dcterms:modified xsi:type="dcterms:W3CDTF">2020-02-03T11:53:47Z</dcterms:modified>
</cp:coreProperties>
</file>