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2025 metų pirkimai\Odontologinės medžiagos\"/>
    </mc:Choice>
  </mc:AlternateContent>
  <xr:revisionPtr revIDLastSave="0" documentId="8_{BFA671D5-ED6A-4F4E-B1D8-0F1CFA990694}" xr6:coauthVersionLast="47" xr6:coauthVersionMax="47" xr10:uidLastSave="{00000000-0000-0000-0000-000000000000}"/>
  <bookViews>
    <workbookView xWindow="-108" yWindow="-108" windowWidth="23256" windowHeight="12576" tabRatio="500" xr2:uid="{00000000-000D-0000-FFFF-FFFF00000000}"/>
  </bookViews>
  <sheets>
    <sheet name="1 priedas" sheetId="1" r:id="rId1"/>
  </sheets>
  <definedNames>
    <definedName name="_xlnm.Print_Titles" localSheetId="0">'1 priedas'!$6:$7</definedName>
    <definedName name="Print_Titles_0" localSheetId="0">'1 priedas'!$6:$7</definedName>
    <definedName name="Print_Titles_0_0" localSheetId="0">'1 priedas'!$6:$7</definedName>
    <definedName name="Print_Titles_0_0_0" localSheetId="0">'1 priedas'!$6:$7</definedName>
    <definedName name="Print_Titles_0_0_0_0" localSheetId="0">'1 priedas'!$6:$7</definedName>
    <definedName name="Print_Titles_0_0_0_0_0" localSheetId="0">'1 priedas'!$6:$7</definedName>
    <definedName name="Print_Titles_0_0_0_0_0_0" localSheetId="0">'1 priedas'!$6:$7</definedName>
    <definedName name="Print_Titles_0_0_0_0_0_0_0" localSheetId="0">'1 priedas'!$6:$7</definedName>
    <definedName name="Print_Titles_0_0_0_0_0_0_0_0" localSheetId="0">'1 priedas'!$6:$7</definedName>
    <definedName name="Print_Titles_0_0_0_0_0_0_0_0_0" localSheetId="0">'1 priedas'!$6:$7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98" i="1" l="1"/>
  <c r="J98" i="1" s="1"/>
  <c r="J100" i="1" s="1"/>
  <c r="H99" i="1"/>
  <c r="J99" i="1" s="1"/>
  <c r="I99" i="1"/>
  <c r="I98" i="1"/>
  <c r="I95" i="1"/>
  <c r="H95" i="1"/>
  <c r="J95" i="1" s="1"/>
  <c r="J96" i="1" s="1"/>
  <c r="I92" i="1"/>
  <c r="I91" i="1"/>
  <c r="H92" i="1"/>
  <c r="J92" i="1" s="1"/>
  <c r="H91" i="1"/>
  <c r="J91" i="1" s="1"/>
  <c r="I85" i="1"/>
  <c r="I86" i="1"/>
  <c r="I87" i="1"/>
  <c r="I88" i="1"/>
  <c r="I84" i="1"/>
  <c r="H85" i="1"/>
  <c r="J85" i="1" s="1"/>
  <c r="H86" i="1"/>
  <c r="J86" i="1" s="1"/>
  <c r="H87" i="1"/>
  <c r="J87" i="1" s="1"/>
  <c r="H88" i="1"/>
  <c r="J88" i="1" s="1"/>
  <c r="H84" i="1"/>
  <c r="J84" i="1" s="1"/>
  <c r="H80" i="1"/>
  <c r="J80" i="1" s="1"/>
  <c r="H79" i="1"/>
  <c r="J79" i="1" s="1"/>
  <c r="H78" i="1"/>
  <c r="J78" i="1" s="1"/>
  <c r="I77" i="1"/>
  <c r="I78" i="1"/>
  <c r="I79" i="1"/>
  <c r="I80" i="1"/>
  <c r="I81" i="1"/>
  <c r="I76" i="1"/>
  <c r="H77" i="1"/>
  <c r="J77" i="1" s="1"/>
  <c r="H81" i="1"/>
  <c r="J81" i="1" s="1"/>
  <c r="H76" i="1"/>
  <c r="J76" i="1" s="1"/>
  <c r="J70" i="1"/>
  <c r="J72" i="1"/>
  <c r="I70" i="1"/>
  <c r="I71" i="1"/>
  <c r="I72" i="1"/>
  <c r="I73" i="1"/>
  <c r="I69" i="1"/>
  <c r="H73" i="1"/>
  <c r="J73" i="1" s="1"/>
  <c r="H72" i="1"/>
  <c r="H71" i="1"/>
  <c r="J71" i="1" s="1"/>
  <c r="H70" i="1"/>
  <c r="H69" i="1"/>
  <c r="J69" i="1" s="1"/>
  <c r="J62" i="1"/>
  <c r="I56" i="1"/>
  <c r="I57" i="1"/>
  <c r="I58" i="1"/>
  <c r="I59" i="1"/>
  <c r="I60" i="1"/>
  <c r="I61" i="1"/>
  <c r="I62" i="1"/>
  <c r="I63" i="1"/>
  <c r="I64" i="1"/>
  <c r="I65" i="1"/>
  <c r="I55" i="1"/>
  <c r="H61" i="1"/>
  <c r="J61" i="1" s="1"/>
  <c r="H60" i="1"/>
  <c r="J60" i="1" s="1"/>
  <c r="H56" i="1"/>
  <c r="J56" i="1" s="1"/>
  <c r="H57" i="1"/>
  <c r="J57" i="1" s="1"/>
  <c r="H58" i="1"/>
  <c r="J58" i="1" s="1"/>
  <c r="H59" i="1"/>
  <c r="J59" i="1" s="1"/>
  <c r="H62" i="1"/>
  <c r="H63" i="1"/>
  <c r="J63" i="1" s="1"/>
  <c r="H64" i="1"/>
  <c r="J64" i="1" s="1"/>
  <c r="H65" i="1"/>
  <c r="J65" i="1" s="1"/>
  <c r="H55" i="1"/>
  <c r="J55" i="1" s="1"/>
  <c r="I50" i="1"/>
  <c r="I51" i="1"/>
  <c r="I52" i="1"/>
  <c r="I49" i="1"/>
  <c r="H52" i="1"/>
  <c r="J52" i="1" s="1"/>
  <c r="H50" i="1"/>
  <c r="J50" i="1" s="1"/>
  <c r="H51" i="1"/>
  <c r="J51" i="1" s="1"/>
  <c r="H49" i="1"/>
  <c r="J49" i="1" s="1"/>
  <c r="I41" i="1"/>
  <c r="I42" i="1"/>
  <c r="I43" i="1"/>
  <c r="I44" i="1"/>
  <c r="I45" i="1"/>
  <c r="I46" i="1"/>
  <c r="I40" i="1"/>
  <c r="H42" i="1"/>
  <c r="J42" i="1" s="1"/>
  <c r="H41" i="1"/>
  <c r="J41" i="1" s="1"/>
  <c r="H43" i="1"/>
  <c r="J43" i="1" s="1"/>
  <c r="H44" i="1"/>
  <c r="J44" i="1" s="1"/>
  <c r="H45" i="1"/>
  <c r="J45" i="1" s="1"/>
  <c r="H46" i="1"/>
  <c r="J46" i="1" s="1"/>
  <c r="H40" i="1"/>
  <c r="J40" i="1" s="1"/>
  <c r="J28" i="1"/>
  <c r="I28" i="1"/>
  <c r="I29" i="1"/>
  <c r="I30" i="1"/>
  <c r="I31" i="1"/>
  <c r="I32" i="1"/>
  <c r="I33" i="1"/>
  <c r="I34" i="1"/>
  <c r="I35" i="1"/>
  <c r="I36" i="1"/>
  <c r="I37" i="1"/>
  <c r="I27" i="1"/>
  <c r="H28" i="1"/>
  <c r="H29" i="1"/>
  <c r="J29" i="1" s="1"/>
  <c r="H30" i="1"/>
  <c r="J30" i="1" s="1"/>
  <c r="H31" i="1"/>
  <c r="J31" i="1" s="1"/>
  <c r="H32" i="1"/>
  <c r="J32" i="1" s="1"/>
  <c r="H33" i="1"/>
  <c r="J33" i="1" s="1"/>
  <c r="H34" i="1"/>
  <c r="J34" i="1" s="1"/>
  <c r="H35" i="1"/>
  <c r="J35" i="1" s="1"/>
  <c r="H36" i="1"/>
  <c r="J36" i="1" s="1"/>
  <c r="H37" i="1"/>
  <c r="J37" i="1" s="1"/>
  <c r="H27" i="1"/>
  <c r="J27" i="1" s="1"/>
  <c r="I24" i="1"/>
  <c r="I23" i="1"/>
  <c r="H24" i="1"/>
  <c r="J24" i="1" s="1"/>
  <c r="H23" i="1"/>
  <c r="J23" i="1" s="1"/>
  <c r="I10" i="1"/>
  <c r="I11" i="1"/>
  <c r="I12" i="1"/>
  <c r="I13" i="1"/>
  <c r="I14" i="1"/>
  <c r="I15" i="1"/>
  <c r="I16" i="1"/>
  <c r="I17" i="1"/>
  <c r="I18" i="1"/>
  <c r="I19" i="1"/>
  <c r="I20" i="1"/>
  <c r="I9" i="1"/>
  <c r="H10" i="1"/>
  <c r="J10" i="1" s="1"/>
  <c r="H11" i="1"/>
  <c r="J11" i="1" s="1"/>
  <c r="H12" i="1"/>
  <c r="J12" i="1" s="1"/>
  <c r="H13" i="1"/>
  <c r="J13" i="1" s="1"/>
  <c r="H14" i="1"/>
  <c r="J14" i="1" s="1"/>
  <c r="H15" i="1"/>
  <c r="J15" i="1" s="1"/>
  <c r="H16" i="1"/>
  <c r="J16" i="1" s="1"/>
  <c r="H17" i="1"/>
  <c r="J17" i="1" s="1"/>
  <c r="H18" i="1"/>
  <c r="J18" i="1" s="1"/>
  <c r="H19" i="1"/>
  <c r="J19" i="1" s="1"/>
  <c r="H20" i="1"/>
  <c r="J20" i="1" s="1"/>
  <c r="H9" i="1"/>
  <c r="J9" i="1" s="1"/>
  <c r="J93" i="1" l="1"/>
  <c r="J25" i="1"/>
  <c r="J89" i="1"/>
  <c r="J53" i="1"/>
  <c r="J82" i="1"/>
  <c r="J47" i="1"/>
  <c r="J66" i="1"/>
  <c r="J74" i="1"/>
  <c r="J21" i="1"/>
  <c r="J38" i="1"/>
</calcChain>
</file>

<file path=xl/sharedStrings.xml><?xml version="1.0" encoding="utf-8"?>
<sst xmlns="http://schemas.openxmlformats.org/spreadsheetml/2006/main" count="380" uniqueCount="296">
  <si>
    <t>TECHNINĖ SPECIFIKACIJA IR PREKIŲ KIEKIAI</t>
  </si>
  <si>
    <t xml:space="preserve">Eil. Nr. </t>
  </si>
  <si>
    <t>Prekės pavadinimas</t>
  </si>
  <si>
    <t>Techninė specifikacija</t>
  </si>
  <si>
    <t>Mato vnt.</t>
  </si>
  <si>
    <t>Vnt. kaina EUR (be PVM)</t>
  </si>
  <si>
    <t>PVM tarifas</t>
  </si>
  <si>
    <t>Vnt. kaina EUR (su PVM)</t>
  </si>
  <si>
    <t>Kiekio kaina EUR (su PVM)</t>
  </si>
  <si>
    <t>Gamintojas/ katalogo numeris</t>
  </si>
  <si>
    <t>1.1.</t>
  </si>
  <si>
    <t>Veidrodėlis odontologinis</t>
  </si>
  <si>
    <t>Nerasojantys, nerūdijančio plieno, veidrodinė dalis su sriegiu. Veidrodėlių galvutės: apvalios, nedidinančios, vienoje pusėje veidrodėlis, kuris įstatytas į metalinį korpusą, lengvai prisukamos prie kotelio. Daugkartinio naudojimo, atsparūs valymui, dezinfekcijai ir sterilizacijai</t>
  </si>
  <si>
    <t>vnt.</t>
  </si>
  <si>
    <t>1.3.</t>
  </si>
  <si>
    <t>Zondas odontologinis kampinis</t>
  </si>
  <si>
    <t>Odontologiniai, kampiniai, nerūdijančio plieno, lenkti, bendras ilgis 150 (±5) mm. Daugkartinio naudojimo, atsparūs valymui, dezinfekcijai ir sterilizacijai.</t>
  </si>
  <si>
    <t>1.4.</t>
  </si>
  <si>
    <t>Pincetas odontologinis</t>
  </si>
  <si>
    <t>Nerūdijančio plieno,dvigubai išlenktas su vidiniu fiksatoriumi, Daugkartinio naudojimo, atsparūs valymui, dezinfekcijai ir sterilizacijai.</t>
  </si>
  <si>
    <t>Chirurginės žirklutės</t>
  </si>
  <si>
    <t>metalinės,daugkartinio naudojimo, atsparios valymui, dezifekcija ir sterilizacijai, aštrios, tiesios ir lenktos</t>
  </si>
  <si>
    <t>Eskavatorius</t>
  </si>
  <si>
    <t>Skirtingų dydžių, daugkartinio naudojimo, atsparūs valymui, dezinfekcijai ir sterilizacijai.</t>
  </si>
  <si>
    <t>Replės pieninių dantų šalinimui</t>
  </si>
  <si>
    <t>Daugkartinio naudojimo, atsparios valymui, dezinfekcijai ir sterilizacijai.</t>
  </si>
  <si>
    <t>Replės nuolatinių dantų, šaknų šalinimui</t>
  </si>
  <si>
    <t>Elevatoriai šaknų šalinimui</t>
  </si>
  <si>
    <t>Tiesūs, lenkti (kairiniai, dešininiai)</t>
  </si>
  <si>
    <t>pak.</t>
  </si>
  <si>
    <t>vnt</t>
  </si>
  <si>
    <t>2.1.</t>
  </si>
  <si>
    <t>Transmetalinis grąžtelis</t>
  </si>
  <si>
    <t xml:space="preserve">kietmetalio grąžteliai vanikėlių nupjovimui, įvairių dydžių, formų, maksimalus greitis 60 000aps./min, diametras RMF ø 1.6 mm, daugkartinio naudojimo, atsparūs valymui, dezinfekcijai ir sterilizacijai. </t>
  </si>
  <si>
    <t>2.2.</t>
  </si>
  <si>
    <t xml:space="preserve">Deimantiniai grąžteliai turbininiam antgaliui </t>
  </si>
  <si>
    <t xml:space="preserve">daugkartiniai nerūdijančio plieno, darbinė dalis įvairios formos, dydžio, ilgumo, grubumo, maksimalus greitis 40 000 aps./min.. Abrazyvas – natūralaus deimanto dalelės; Kotelis - FG ø 1.6 mm. Skirti dirbti turbiniu antgaliui. Atsparūs dezinfekcijai ir sterilizacijai. </t>
  </si>
  <si>
    <t>Kietmetalio grąžteliai turbininiam antgaliui.</t>
  </si>
  <si>
    <t>daugkartiniai, abrazyvas – volframo karbidas; naudojami dantų preparavimui ir laikino užpildo išėmimui. Kotelis - FGXL ø 1.6 mm, FGX ø 1.6 mm, darbinė dalis įvairių formų, dydžių, ilgumo, šiurkštumas spalviškai koduotas. Skirti dirbti turbiniui antgaliui, maksimalus greitis 300 000 aps./min. Atsparūs dezinfekcijai ir sterilizacijai.</t>
  </si>
  <si>
    <t>Kietmetalio grąžteliai kampiniam mikrovariklio antgaliui.</t>
  </si>
  <si>
    <t>Įvairių formų,  skersmens, skirti kampiniam antgaliui. Daugkartinio naudojimo, atsparūs valymui, dezinfekcijai ir sterilizacijai. Abrazyvas – volframo karbidas; Kotelis - RA ø 2,35 mm.</t>
  </si>
  <si>
    <t>3.1.</t>
  </si>
  <si>
    <t>Matrica celiulioidinė, (10 m)</t>
  </si>
  <si>
    <t>karpoma, plotis 9mm, storis 0,05mm, pakuotėje 15 metrų</t>
  </si>
  <si>
    <t>3.2.</t>
  </si>
  <si>
    <t>Sekcijinės metalinės matricos</t>
  </si>
  <si>
    <t>anatomiškai išformuota, pagaminta iš nerūdijančio plieno, storis 0,03mm, 0,04 mm., plotis: 5 mm, 6,4mm, 6,4mm+Ext.., pakuotėje po 100 vnt.</t>
  </si>
  <si>
    <t>4.1.</t>
  </si>
  <si>
    <t>Diskeliai plombų apdirbimui metaliniam laikikliui</t>
  </si>
  <si>
    <t>Plastikiniai, įvairaus abrazyvumo, spalvinis kodavimas,  diametras 12 mm, 9,5mm  tamsiai rudi, rudi, geltoni, šviesiai geltoni. Sof lex arba lygiaverčiai. Pakuotėje po 50 vnt.</t>
  </si>
  <si>
    <t>Polyrai kompozitams</t>
  </si>
  <si>
    <t>Dviejų formų: šluotelės ir diskelio, ant mėlyno ir balto kotelio.</t>
  </si>
  <si>
    <t>Impregnuoti šepetėliai plombų poliravimui</t>
  </si>
  <si>
    <t>Daugkartinio naudojimo, sterilizuojami, impregnuoti deimantu, trijų formų.</t>
  </si>
  <si>
    <t>Poliesterio juostelės</t>
  </si>
  <si>
    <t>Įvairaus abrazyvumo, skirtos tarpdančių poliravimui, tik viena pusė padengta abrazyvine medžiaga, su tarpu be abrazyvinės medžiagos, pakuotėje ne mažiau kaip 150vnt.</t>
  </si>
  <si>
    <t>Perforuotos poliravimo juostelės</t>
  </si>
  <si>
    <t>Tarpdančių juostelės skirtos konkrementams šalinti, be pjūklelio, siauros, plačios, įvairių grubumų.</t>
  </si>
  <si>
    <t>Poliravimo pasta (be fluoro)</t>
  </si>
  <si>
    <t>Universali dvejopo poveikio pasta, be fluoro, efektyviai valo ir poliruoja. RDA 27, sudėtyje turi silikato, perlitų dalelių. Pakuotėje 100g.</t>
  </si>
  <si>
    <t>Plombų poliravimo pasta</t>
  </si>
  <si>
    <t>Pasta kompozitų blizginimui, didelė deimantinių dalelių koncentracija, pakuotėje 2g.</t>
  </si>
  <si>
    <t>Poliravimo pasta (su fuoru)</t>
  </si>
  <si>
    <t>Universali dvejopo poveikio pasta, su fluoru, efektyviai valo ir poliruoja. RDA 27, sudėtyje turi silikato, perlitų dalelių. Pakuotėje 100g.</t>
  </si>
  <si>
    <t>5.1.</t>
  </si>
  <si>
    <t>Vietinis anestetikas</t>
  </si>
  <si>
    <t xml:space="preserve">Jodoformas  </t>
  </si>
  <si>
    <t xml:space="preserve">Laikina plomba </t>
  </si>
  <si>
    <t>Cheminio kietėjimo rentgenokontrastinė dantų atspalvio medžiaga skirta  laikinam dantų ertmių plombavimui. Cinko oksido/cinko sulfato cemento pagrindu, su fluoru, be eugenolio, sukurta trumpalaikėms, laikinoms aplikacijoms (skirta naudoti maksimaliai 1-2 sav.). Kietėdama plečiasi. Pakuotėje ne mažiau 38g. Coltosol arba lygiavertis. Turi atitikti ES standartų reikalavimus. Būtinas CE sertifikatas arba atitikties deklaracija su priedu konkrečiai medžiagai originalo kalba ir lietuvių kalbomis</t>
  </si>
  <si>
    <t>Natrio chlorido tirpalas 0,9%</t>
  </si>
  <si>
    <t>Natrio chlorido izotoninis tirpalas skirtas irigacijoms chirurginiam naudojimui, pakuotėje ne mažiau 100ml</t>
  </si>
  <si>
    <t>Hemostatinės kempinėlės</t>
  </si>
  <si>
    <t>želinės kempinėlės, sudėtyje yra koloidinio sidabro, rudos spalvos, platus baktericidinis poveikis, pilna rezorbcija, pakuotėje po 50vnt., matmenys 14x7x7mm</t>
  </si>
  <si>
    <t>Hemostatinis skystis kraujavimui iš dantenų stabdyti</t>
  </si>
  <si>
    <t xml:space="preserve">Retrakcijai skirtas preparatas, pakuotėje 13 ml buteliukas ir pipetė, sudėtyje turi aliuminio chlorido - 25,00g , 8-hidroksichinolinsulfato - 0,10g , terpės  100ml. </t>
  </si>
  <si>
    <t>Lakas skirtas pieninių dantų apsaugai, karieso profilaktikai</t>
  </si>
  <si>
    <t>Dvigubas fluoro lakas, 5% natrio fluoridų (tirpus vandenyje, greitas fluoro poveikis, didelė fluoro koncentracija, poveikis iš karto) ir  5% kalcio fluoridų (šiek tiek tirpus, ilgas fluoro poveikis, maža fluoro  koncentracija, fluoro efektyvumas didėja laikui einant, poveikis ilgalaikis). Bespalvis, greitai džiūstantis, gerai prilimpantis prie sauso danties emalio bei dentino. Sudaro vandeniui atsparų apsauginį sluoksnį. Gilus fluoro poveikis. Pakuotėje rinkinys: 4g lako +10 ml skiediklio + priedai.</t>
  </si>
  <si>
    <t>dėž.</t>
  </si>
  <si>
    <t>Cementas vainikėlių cementavimui (cinkofosfatinis)</t>
  </si>
  <si>
    <t>Vainikėlių cementavimui, normalaus kietėjimo laiko, milteliai 100 g, skystis 40 ml.</t>
  </si>
  <si>
    <t>Endodontiniai švirkštai</t>
  </si>
  <si>
    <t>Įpakuoti 5 ml. tūrio, tinkama kanalų praplovimui, su sriegiu adatai užsukti.</t>
  </si>
  <si>
    <t>Adatos dantų šaknų kanalams plauti</t>
  </si>
  <si>
    <t>Užsukamos ant švirkšto, nerūdijančio plieno, plonos ir lanksčios, įvairaus diametro, ilgis ≤ 25mm, adatos skylutė šone. Pakuotėje 100 vnt.</t>
  </si>
  <si>
    <t>Dentalinės adatos</t>
  </si>
  <si>
    <t>Sterilios; vienkartinės; universalios; 0,3x12; 0,3x16; 0,3x21; 0,3x25; 0,4x35; 0,4x31mm dydžių;  įpakuota po 100 vnt. Sterilios; vienkartinės; universalios; 0,3x12; 0,3x16; 0,3x21; 0,3x25; 0,4x35; 0,4x31mm dydžių;  įpakuota po 100 vnt.</t>
  </si>
  <si>
    <t>Vienkartiniai lankstūs seilių atsiurbėjai</t>
  </si>
  <si>
    <t xml:space="preserve"> 15cm ilgio, spalvoti, pakuotėje 100vnt.</t>
  </si>
  <si>
    <t>Tiesus vakuuminio siurblio antgalis</t>
  </si>
  <si>
    <t xml:space="preserve">Pakuotės po 100 vnt. 135mm ilgio, 45° nuopjova. </t>
  </si>
  <si>
    <t>Skystis endodontinių įrankių valymui. Pakuotėje ne mažiau 10ml.</t>
  </si>
  <si>
    <t>Apsauginis skydas veidui</t>
  </si>
  <si>
    <t>Akinių formos laikiklis su keičiamais skydeliais ir laikiklis-lankelis su keičiamais skydeliais</t>
  </si>
  <si>
    <t>Keičiami skydeliai veidui</t>
  </si>
  <si>
    <t>Dezinfekuojamas, vienkartinio naudojimo, skaidrūs, pakuotėje po 5vnt.</t>
  </si>
  <si>
    <t>Siūlas tarpdančiams</t>
  </si>
  <si>
    <t>impregnuotas fluoru, 50m ±10cm ilgio.</t>
  </si>
  <si>
    <t>Chirurginis siūlas</t>
  </si>
  <si>
    <t>Su adata, adata pjaunanti, trikampio formos, 16-19mm ilgio; siūlo ilgis 75mm, sterilioje pakuotėje, besirezorbuojantys, dydžiai: 5-0,  4-0.</t>
  </si>
  <si>
    <t>po higienos, mėlyni, rožiniai, violetiniai, balti)</t>
  </si>
  <si>
    <t>Šepetėlis poliravimui (taurelė)</t>
  </si>
  <si>
    <t>Šepetėlis poliravimui (liepsnelė)</t>
  </si>
  <si>
    <t>po dantų higienos</t>
  </si>
  <si>
    <t>Paciento servetėlės</t>
  </si>
  <si>
    <t>vienkartinės, dėž.500 vnt.</t>
  </si>
  <si>
    <t>Šioje lentelėje nurodomi prekių kiekiai yra preliminarūs, kuriuos Perkančioji organizacija planuoja, tačiau neįsipareigoja, įsigyti per 24 mėnesių ir naudojamas tiekėjų pateiktų pasiūlymų palyginimui</t>
  </si>
  <si>
    <t>24 mėn. kiekis, vnt</t>
  </si>
  <si>
    <t>1. PIRKIMO OBJEKTO DALIS. Odontologiniai instrumentai, grąžteliai</t>
  </si>
  <si>
    <t>2. PIRKIMO OBJEKTO DALIS. Matricos</t>
  </si>
  <si>
    <t>6.1.</t>
  </si>
  <si>
    <t>Gelis aplikacinei nejautrai, benzokaino 20%, įvairių skonių, pakuotėje ne daugiau 28,35g</t>
  </si>
  <si>
    <t>6.2.</t>
  </si>
  <si>
    <t>6.3.</t>
  </si>
  <si>
    <t>Milteliai, 30g pakuotė</t>
  </si>
  <si>
    <t>3. PIRKIMO OBJEKTO DALIS.  Poliravimo medžiagos</t>
  </si>
  <si>
    <t>3.3.</t>
  </si>
  <si>
    <t>3.4.</t>
  </si>
  <si>
    <t>1.10</t>
  </si>
  <si>
    <t>1.12</t>
  </si>
  <si>
    <t>3.5</t>
  </si>
  <si>
    <t>3.6</t>
  </si>
  <si>
    <t>3.7</t>
  </si>
  <si>
    <t>3.8</t>
  </si>
  <si>
    <t>3.10</t>
  </si>
  <si>
    <t>3.11</t>
  </si>
  <si>
    <t>4. PIRKIMO OBJEKTO DALIS. Odontologiniai medikamentai</t>
  </si>
  <si>
    <t>4.2</t>
  </si>
  <si>
    <t>4.3</t>
  </si>
  <si>
    <t>4.4</t>
  </si>
  <si>
    <t>5.2.</t>
  </si>
  <si>
    <t>5. PIRKIMO OBJEKTO DALIS. Odontologinės pagalbinės medžiagos</t>
  </si>
  <si>
    <t>5.3.</t>
  </si>
  <si>
    <t>5.4.</t>
  </si>
  <si>
    <t>6. PIRKIMO OBJEKTO DALIS. Vienkartinės priemonės</t>
  </si>
  <si>
    <t>6.4</t>
  </si>
  <si>
    <t>6.5</t>
  </si>
  <si>
    <t>6.6</t>
  </si>
  <si>
    <t>6.7</t>
  </si>
  <si>
    <t>6.8</t>
  </si>
  <si>
    <t>6.9</t>
  </si>
  <si>
    <t>6.10</t>
  </si>
  <si>
    <t>10. PIRKIMO OBJEKTO DALIS. Kitos odontologinės medžiagos</t>
  </si>
  <si>
    <t>10.1.</t>
  </si>
  <si>
    <t>10.2.</t>
  </si>
  <si>
    <t>10.3.</t>
  </si>
  <si>
    <t>4.5</t>
  </si>
  <si>
    <t>4.6</t>
  </si>
  <si>
    <t xml:space="preserve">Milteliai apnašų šalinimui su soda </t>
  </si>
  <si>
    <t>NSK sodapūtei NSK Perlo Milteliai Flash Pearls 300g buteliukai po 300g.</t>
  </si>
  <si>
    <r>
      <t xml:space="preserve">Perlo </t>
    </r>
    <r>
      <rPr>
        <i/>
        <sz val="11"/>
        <color rgb="FF000000"/>
        <rFont val="Times New Roman"/>
        <family val="1"/>
        <charset val="186"/>
      </rPr>
      <t>milteliai</t>
    </r>
    <r>
      <rPr>
        <sz val="11"/>
        <color rgb="FF000000"/>
        <rFont val="Times New Roman"/>
        <family val="1"/>
        <charset val="186"/>
      </rPr>
      <t xml:space="preserve"> apnašų šalinimui </t>
    </r>
  </si>
  <si>
    <t xml:space="preserve"> KaVo sodapūtei KaVo Prophypearls  15g N1</t>
  </si>
  <si>
    <t xml:space="preserve">Kamfenolis </t>
  </si>
  <si>
    <t>10.4</t>
  </si>
  <si>
    <t xml:space="preserve">Šviesoje kietėjanti medžiaga dantų kaklelių jautrumui mažinti </t>
  </si>
  <si>
    <t xml:space="preserve"> Teethmate desensitizer Kuraray (1,2g x 4,8ml) ar lygiavertė</t>
  </si>
  <si>
    <t>10.5</t>
  </si>
  <si>
    <t>6.11</t>
  </si>
  <si>
    <t>Plastikiniai maišeliai-rankovės skaitmeniniam dentalinio rentgeno jutikliui</t>
  </si>
  <si>
    <t>Šviesa kietinamas Kalcio hidroksido dervinis  pamušalas</t>
  </si>
  <si>
    <t>"Ultra Blend Plus"  1,2gr šv (pakuotė 2x1,2g) ar lygiavertis</t>
  </si>
  <si>
    <t>Kiekio kaina EUR (be PVM)</t>
  </si>
  <si>
    <t>9=5*6</t>
  </si>
  <si>
    <t>10=5*8</t>
  </si>
  <si>
    <t>Maksimali pirkimo suma daliai per 24 mėn. Be PVM</t>
  </si>
  <si>
    <t>Poliravimo akmenėlis</t>
  </si>
  <si>
    <t>karp.</t>
  </si>
  <si>
    <t>4.7</t>
  </si>
  <si>
    <t xml:space="preserve"> Išmatavimai plotis ne maž. 3,5cm, ilgis 15-22cm, supakuoti dėžutėse po 500vnt</t>
  </si>
  <si>
    <t>40mg / 10μg/ml, vartoti ant burnos gleivinės, leisti aplink nervus (1,7-1,8ml užtaisas), Septanest Forte, Septodont ar lygiavertis</t>
  </si>
  <si>
    <t>Artikainas+Epinefrinas 40mg / 5μg ,vartoti ant burnos gleivinės, leisti aplink nervus (1,7-1,8ml užtaisas),  Citocartin, Molteni Dental Srl</t>
  </si>
  <si>
    <t>Artikainas+Epinefrinas</t>
  </si>
  <si>
    <t>Mepivakainas</t>
  </si>
  <si>
    <t>30 mg / ml injekcinis tirpalas užtaise, leisti aplink nervus (1,7-2,2ml užtaisas), Scandonest, Septodont</t>
  </si>
  <si>
    <t>Lopetėlės plačios masių atspaudinių maišymui</t>
  </si>
  <si>
    <t>Daugkartinio naudojimo, atsparios valymui.</t>
  </si>
  <si>
    <t>1.2.</t>
  </si>
  <si>
    <t xml:space="preserve">Plastikiniai kaušeliai masių maišymui </t>
  </si>
  <si>
    <t>Daugkartinio naudojimo, atsparūs valymui.</t>
  </si>
  <si>
    <t>Šaukštai vienkartiniai plastmasiniai viršutiniam  žandikauliui įvairių dydžių</t>
  </si>
  <si>
    <t>vienkartiniai plastmasiniai viršutiniam  žandikauliui įvairių dydžių</t>
  </si>
  <si>
    <t>Šaukštai vienkartiniai plastmasiniai apatiniam žandikauliui įvairių dydžių</t>
  </si>
  <si>
    <t>vienkartiniai plastmasiniai apatiniam žandikauliui įvairių dydžių</t>
  </si>
  <si>
    <t>1.5.</t>
  </si>
  <si>
    <t>Šaukštai bedančiam žandikauliui</t>
  </si>
  <si>
    <t>vienkartiniai plastmasiniai  įvairių dydžių</t>
  </si>
  <si>
    <t>1.6.</t>
  </si>
  <si>
    <t>Šaukštai metaliniai</t>
  </si>
  <si>
    <t>įvairių dydžių, sterilizuojami</t>
  </si>
  <si>
    <t>C silikonas Speedex ar lygiavertis bazinė masė</t>
  </si>
  <si>
    <t>ne mažiau 900ml/1350g</t>
  </si>
  <si>
    <t>C silikonas Speedex ar lygiavertis korekcinė masė</t>
  </si>
  <si>
    <t>light body ne mažiau 140 ml</t>
  </si>
  <si>
    <t>C silikonas Speedex ar lygiavertis aktyvatorius</t>
  </si>
  <si>
    <t xml:space="preserve">universalus ne mažiau 60ml (60 g). </t>
  </si>
  <si>
    <t>Rinkinys Zetaplus ar lygiavertis</t>
  </si>
  <si>
    <t>ne mažiau 900ml bazinė masė, aktyvatorius 60 ml, korekcinės masė 140 ml</t>
  </si>
  <si>
    <t>Aktyvatorius Zetaplus ar lygiavertis</t>
  </si>
  <si>
    <t>prie 2.4. rinkinio</t>
  </si>
  <si>
    <t>Iš viso pirkimo dalies suma EUR, su PVM</t>
  </si>
  <si>
    <t>Silikonas Variotime ar lygiavertis bazinė masė</t>
  </si>
  <si>
    <t>Itin aukštas galutinis kietumas, greitas sukietėjimas burnoje ~  30 sekundžių, Lengva apipjaustyti ir šlifuoti</t>
  </si>
  <si>
    <t>Silikonas Variotime ar lygiavertis korekcinė masė</t>
  </si>
  <si>
    <t xml:space="preserve">dvigubo maišymo, „sumuštinio“ atspaudų ėmimo technikoms </t>
  </si>
  <si>
    <t>Cavex cream arba Hydrogum5 ar lygiavertė</t>
  </si>
  <si>
    <t>stabili masė ne mažiau 5 dienas</t>
  </si>
  <si>
    <t>Kartridžas masei išspausti</t>
  </si>
  <si>
    <t>daugkartinio naudojimo</t>
  </si>
  <si>
    <t>Antgaliukai siūlomam kartridžui</t>
  </si>
  <si>
    <t>tinka 5.1. siūlomam kartridžui (pakuotė 50 vnt.)</t>
  </si>
  <si>
    <t>11. PIRKIMO OBJEKTO DALIS.  Instrumentai dantų protezavimui</t>
  </si>
  <si>
    <t>11.1.</t>
  </si>
  <si>
    <t>11.2.</t>
  </si>
  <si>
    <t>11.3.</t>
  </si>
  <si>
    <t>11.4.</t>
  </si>
  <si>
    <t>11.5.</t>
  </si>
  <si>
    <t>11.6.</t>
  </si>
  <si>
    <t>12. PIRKIMO OBJEKTO DALIS. Atspaudinės masės C silikonas</t>
  </si>
  <si>
    <t>12.1.</t>
  </si>
  <si>
    <t>12.2.</t>
  </si>
  <si>
    <t>12.3.</t>
  </si>
  <si>
    <t>12.4.</t>
  </si>
  <si>
    <t>12.5.</t>
  </si>
  <si>
    <t>13. PIRKIMO OBJEKTO DALIS. Atspaudinės masės A silikonas</t>
  </si>
  <si>
    <t>13.1.</t>
  </si>
  <si>
    <t>13.2.</t>
  </si>
  <si>
    <t>14. PIRKIMO OBJEKTO DALIS.  Alginatinės masės plokštelėms</t>
  </si>
  <si>
    <t>14.1.</t>
  </si>
  <si>
    <t>15. PIRKIMO OBJEKTO DALIS. Kartridžas</t>
  </si>
  <si>
    <t>15.1.</t>
  </si>
  <si>
    <t xml:space="preserve">15.2. </t>
  </si>
  <si>
    <t>1.7</t>
  </si>
  <si>
    <t>1.8</t>
  </si>
  <si>
    <t>1.9</t>
  </si>
  <si>
    <t>1.11.</t>
  </si>
  <si>
    <t>3.9</t>
  </si>
  <si>
    <t>Iš viso pirkimo dalies suma EUR su PVM</t>
  </si>
  <si>
    <t>Pirkimo sąlygų 3 priedas</t>
  </si>
  <si>
    <t>Falcon replės</t>
  </si>
  <si>
    <t>Falcon elevatoriai</t>
  </si>
  <si>
    <t>D+Z grąžtai</t>
  </si>
  <si>
    <t>Sof-lex diskeliai, Solventum</t>
  </si>
  <si>
    <t>Matrica rulone, Kerr</t>
  </si>
  <si>
    <t>Sekcijinės matricos, Roteck</t>
  </si>
  <si>
    <t>Polyrai, EVE</t>
  </si>
  <si>
    <t>Šepetėliai, Falcon</t>
  </si>
  <si>
    <t>Sof-lex juostelės, Solventum</t>
  </si>
  <si>
    <t>Juostelės, Edenta</t>
  </si>
  <si>
    <t>Poliravimo pasta, Lunos</t>
  </si>
  <si>
    <t>Poliravimo pasta, FGM</t>
  </si>
  <si>
    <t>Akmenėlis, Edenta</t>
  </si>
  <si>
    <t>Mucopain</t>
  </si>
  <si>
    <t>Jodorm, Cerkmaed</t>
  </si>
  <si>
    <t>Coltosol, Coltene</t>
  </si>
  <si>
    <t>Sodium chloride, IBE Pharma</t>
  </si>
  <si>
    <t>Citocartin, Molteni</t>
  </si>
  <si>
    <t>Scandonest, Septodont</t>
  </si>
  <si>
    <t>Gelatamp, Coltene</t>
  </si>
  <si>
    <t>Racestypine, Scandonest</t>
  </si>
  <si>
    <t>Bifluorid, Voco</t>
  </si>
  <si>
    <t>Hoffmano cementas</t>
  </si>
  <si>
    <t>Švirkštai, Hangzhou Rollmed</t>
  </si>
  <si>
    <t>Adatos, HS</t>
  </si>
  <si>
    <t>Adatos, SIRIO</t>
  </si>
  <si>
    <t>Atsiurbėjai, Asa Dental</t>
  </si>
  <si>
    <t>Antgaliai, Orsing</t>
  </si>
  <si>
    <t>Skydas, Cerkmaed</t>
  </si>
  <si>
    <t>Keičiami skydai, Cerkamed</t>
  </si>
  <si>
    <t>Setvetėlės, Euronda</t>
  </si>
  <si>
    <t>Luxcryl</t>
  </si>
  <si>
    <t>Maišeliai, Kerr</t>
  </si>
  <si>
    <t>Milteliai, NSK</t>
  </si>
  <si>
    <t>Perlo milteliai, Kavo</t>
  </si>
  <si>
    <t>Kamfenolis, Chema</t>
  </si>
  <si>
    <t>Teethmate, Kuraray</t>
  </si>
  <si>
    <t>Kalcio hidroksidas, Ultradent</t>
  </si>
  <si>
    <t>Lopetėlė, Cavex</t>
  </si>
  <si>
    <t>Kaušeliai, Cavex</t>
  </si>
  <si>
    <t>Šaukštai, DC</t>
  </si>
  <si>
    <t>šaukštai, Falcon</t>
  </si>
  <si>
    <t>Šakštai, Asa Dental</t>
  </si>
  <si>
    <t>Speedex bazė, Coltene</t>
  </si>
  <si>
    <t>Light Body, Coltene</t>
  </si>
  <si>
    <t>Aktyvatorius, Coltene</t>
  </si>
  <si>
    <t>Zetaplus, Zhermack</t>
  </si>
  <si>
    <t>Aktyvatorius, Zhermack</t>
  </si>
  <si>
    <t>Variotime bazė, Kulzer</t>
  </si>
  <si>
    <t>Korekcinė, Kulzer</t>
  </si>
  <si>
    <t>Hydrogum5, Zhermack</t>
  </si>
  <si>
    <t>Dispenseris, Cavex</t>
  </si>
  <si>
    <t>Antgaliukai, Falcon</t>
  </si>
  <si>
    <t>Siūlas, Oral-B</t>
  </si>
  <si>
    <t>Veidrodėliai, Hanhenkratt</t>
  </si>
  <si>
    <t>Zondas, Falcon</t>
  </si>
  <si>
    <t>Pincetas, Falcon</t>
  </si>
  <si>
    <t>Ekskavatorius, Asa Dental</t>
  </si>
  <si>
    <t>Žirklės, Falcon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</si>
</sst>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0.0000"/>
  </numFmts>
  <fonts count="8" x14ac:knownFonts="1">
    <font>
      <sz val="11"/>
      <name val="Calibri"/>
      <charset val="1"/>
    </font>
    <font>
      <b/>
      <sz val="11"/>
      <color rgb="FF000000"/>
      <name val="Times New Roman"/>
      <family val="1"/>
      <charset val="186"/>
    </font>
    <font>
      <sz val="11"/>
      <color rgb="FF000000"/>
      <name val="Times New Roman"/>
      <family val="1"/>
      <charset val="186"/>
    </font>
    <font>
      <sz val="11"/>
      <name val="Times New Roman"/>
      <family val="1"/>
      <charset val="186"/>
    </font>
    <font>
      <i/>
      <sz val="11"/>
      <color rgb="FF000000"/>
      <name val="Times New Roman"/>
      <family val="1"/>
      <charset val="186"/>
    </font>
    <font>
      <b/>
      <i/>
      <sz val="11"/>
      <color rgb="FF000000"/>
      <name val="Times New Roman"/>
      <family val="1"/>
      <charset val="186"/>
    </font>
    <font>
      <sz val="11"/>
      <color theme="1"/>
      <name val="Times New Roman"/>
      <family val="1"/>
      <charset val="186"/>
    </font>
    <font>
      <sz val="11"/>
      <color theme="1"/>
      <name val="Times New Roman"/>
      <family val="1"/>
    </font>
  </fonts>
  <fills count="8">
    <fill>
      <patternFill patternType="none"/>
    </fill>
    <fill>
      <patternFill patternType="gray125"/>
    </fill>
    <fill>
      <patternFill patternType="solid">
        <fgColor rgb="FFD8D8D8"/>
        <bgColor rgb="FFD9D9D9"/>
      </patternFill>
    </fill>
    <fill>
      <patternFill patternType="solid">
        <fgColor rgb="FFD9D9D9"/>
        <bgColor rgb="FFD8D8D8"/>
      </patternFill>
    </fill>
    <fill>
      <patternFill patternType="solid">
        <fgColor rgb="FFFFFFFF"/>
        <bgColor rgb="FFFFFFCC"/>
      </patternFill>
    </fill>
    <fill>
      <patternFill patternType="solid">
        <fgColor rgb="FFD9D9D9"/>
        <bgColor rgb="FFC0C0C0"/>
      </patternFill>
    </fill>
    <fill>
      <patternFill patternType="solid">
        <fgColor theme="0" tint="-0.14999847407452621"/>
        <bgColor indexed="64"/>
      </patternFill>
    </fill>
    <fill>
      <patternFill patternType="solid">
        <fgColor rgb="FFD8D8D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medium">
        <color auto="1"/>
      </right>
      <top/>
      <bottom/>
      <diagonal/>
    </border>
    <border>
      <left/>
      <right/>
      <top style="thin">
        <color auto="1"/>
      </top>
      <bottom style="thin">
        <color auto="1"/>
      </bottom>
      <diagonal/>
    </border>
    <border>
      <left style="medium">
        <color auto="1"/>
      </left>
      <right style="medium">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right" vertical="center"/>
    </xf>
    <xf numFmtId="0" fontId="2" fillId="0" borderId="0" xfId="0" applyFont="1" applyAlignment="1"/>
    <xf numFmtId="0" fontId="1" fillId="0" borderId="0" xfId="0" applyFont="1" applyAlignment="1">
      <alignment horizontal="center" vertical="center"/>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3" fillId="0" borderId="0" xfId="0" applyFont="1">
      <alignment vertical="center"/>
    </xf>
    <xf numFmtId="0" fontId="1"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2" fontId="5" fillId="2" borderId="1"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xf>
    <xf numFmtId="2" fontId="5" fillId="2" borderId="2" xfId="0" applyNumberFormat="1" applyFont="1" applyFill="1" applyBorder="1" applyAlignment="1">
      <alignment horizontal="center" vertical="center"/>
    </xf>
    <xf numFmtId="0" fontId="3"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2" fontId="2"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0" fontId="3" fillId="0" borderId="1" xfId="0" applyFont="1" applyBorder="1" applyAlignment="1">
      <alignment horizontal="left" vertical="center" wrapText="1"/>
    </xf>
    <xf numFmtId="2" fontId="3" fillId="6" borderId="1" xfId="0" applyNumberFormat="1" applyFont="1" applyFill="1" applyBorder="1">
      <alignment vertical="center"/>
    </xf>
    <xf numFmtId="1" fontId="3" fillId="6" borderId="1" xfId="0" applyNumberFormat="1" applyFont="1" applyFill="1" applyBorder="1">
      <alignment vertical="center"/>
    </xf>
    <xf numFmtId="2" fontId="3" fillId="0" borderId="0" xfId="0" applyNumberFormat="1" applyFo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2" fillId="0" borderId="1" xfId="0" applyFont="1" applyBorder="1" applyAlignment="1">
      <alignment vertical="center" wrapText="1"/>
    </xf>
    <xf numFmtId="0" fontId="2" fillId="4" borderId="1" xfId="0" applyFont="1" applyFill="1" applyBorder="1" applyAlignment="1">
      <alignment horizontal="left" vertical="center" wrapText="1"/>
    </xf>
    <xf numFmtId="0" fontId="5" fillId="0" borderId="0" xfId="0" applyFont="1" applyAlignment="1">
      <alignment horizontal="center" vertical="center"/>
    </xf>
    <xf numFmtId="0" fontId="1" fillId="0" borderId="0" xfId="0" applyFont="1" applyAlignment="1">
      <alignment horizontal="left" vertical="center" wrapText="1"/>
    </xf>
    <xf numFmtId="0" fontId="1"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wrapText="1"/>
    </xf>
    <xf numFmtId="0" fontId="3" fillId="0" borderId="1" xfId="0" applyFont="1" applyBorder="1">
      <alignment vertical="center"/>
    </xf>
    <xf numFmtId="0" fontId="1" fillId="5" borderId="1" xfId="0" applyFont="1" applyFill="1" applyBorder="1">
      <alignment vertical="center"/>
    </xf>
    <xf numFmtId="0" fontId="2" fillId="5" borderId="1" xfId="0" applyFont="1" applyFill="1" applyBorder="1" applyAlignment="1">
      <alignment vertical="center" wrapText="1"/>
    </xf>
    <xf numFmtId="0" fontId="2" fillId="5" borderId="1" xfId="0" applyFont="1" applyFill="1" applyBorder="1">
      <alignment vertical="center"/>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xf>
    <xf numFmtId="165" fontId="2" fillId="4" borderId="1" xfId="0" applyNumberFormat="1" applyFont="1" applyFill="1" applyBorder="1" applyAlignment="1">
      <alignment horizontal="center" vertical="top"/>
    </xf>
    <xf numFmtId="164" fontId="2" fillId="4" borderId="1" xfId="0" applyNumberFormat="1" applyFont="1" applyFill="1" applyBorder="1" applyAlignment="1">
      <alignment horizontal="center" vertical="top"/>
    </xf>
    <xf numFmtId="0" fontId="2" fillId="4" borderId="1" xfId="0" applyFont="1" applyFill="1" applyBorder="1" applyAlignment="1">
      <alignment horizontal="left" vertical="top"/>
    </xf>
    <xf numFmtId="0" fontId="2" fillId="4" borderId="1" xfId="0" applyFont="1" applyFill="1" applyBorder="1" applyAlignment="1">
      <alignment horizontal="center" vertical="top" wrapText="1"/>
    </xf>
    <xf numFmtId="2" fontId="3" fillId="6" borderId="4" xfId="0" applyNumberFormat="1" applyFont="1" applyFill="1" applyBorder="1" applyAlignment="1">
      <alignment vertical="top"/>
    </xf>
    <xf numFmtId="0" fontId="3" fillId="0" borderId="0" xfId="0" applyFont="1" applyAlignment="1">
      <alignment vertical="top"/>
    </xf>
    <xf numFmtId="2" fontId="3" fillId="0" borderId="0" xfId="0" applyNumberFormat="1" applyFont="1" applyAlignment="1">
      <alignment vertical="top"/>
    </xf>
    <xf numFmtId="0" fontId="6" fillId="0" borderId="0" xfId="0" applyFont="1" applyAlignment="1">
      <alignment vertical="top"/>
    </xf>
    <xf numFmtId="0" fontId="1" fillId="5" borderId="7" xfId="0" applyFont="1" applyFill="1" applyBorder="1">
      <alignment vertical="center"/>
    </xf>
    <xf numFmtId="0" fontId="2" fillId="5" borderId="5" xfId="0" applyFont="1" applyFill="1" applyBorder="1" applyAlignment="1">
      <alignment vertical="center" wrapText="1"/>
    </xf>
    <xf numFmtId="0" fontId="2" fillId="5" borderId="0" xfId="0" applyFont="1" applyFill="1" applyAlignment="1">
      <alignment horizontal="center" vertical="center"/>
    </xf>
    <xf numFmtId="0" fontId="2" fillId="0" borderId="1" xfId="0" applyFont="1" applyBorder="1" applyAlignment="1">
      <alignment horizontal="right" vertical="center" wrapText="1"/>
    </xf>
    <xf numFmtId="2" fontId="3" fillId="0" borderId="1" xfId="0" applyNumberFormat="1" applyFont="1" applyBorder="1">
      <alignment vertical="center"/>
    </xf>
    <xf numFmtId="0" fontId="3" fillId="0" borderId="6" xfId="0" applyFont="1" applyBorder="1">
      <alignment vertical="center"/>
    </xf>
    <xf numFmtId="0" fontId="4" fillId="0" borderId="0" xfId="0" applyFont="1" applyAlignment="1">
      <alignment horizontal="center" vertical="center" wrapText="1"/>
    </xf>
    <xf numFmtId="165" fontId="2" fillId="4" borderId="1" xfId="0" applyNumberFormat="1" applyFont="1" applyFill="1" applyBorder="1" applyAlignment="1">
      <alignment horizontal="center" vertical="center"/>
    </xf>
    <xf numFmtId="0" fontId="3" fillId="0" borderId="0" xfId="0" applyFont="1" applyAlignment="1">
      <alignment vertical="center" wrapText="1"/>
    </xf>
    <xf numFmtId="2" fontId="3" fillId="0" borderId="1" xfId="0" applyNumberFormat="1" applyFont="1" applyBorder="1" applyAlignment="1">
      <alignment horizontal="center" vertical="center"/>
    </xf>
    <xf numFmtId="0" fontId="3" fillId="6" borderId="1" xfId="0" applyFont="1" applyFill="1" applyBorder="1">
      <alignment vertical="center"/>
    </xf>
    <xf numFmtId="0" fontId="1"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2" fontId="2" fillId="5" borderId="1" xfId="0" applyNumberFormat="1" applyFont="1" applyFill="1" applyBorder="1" applyAlignment="1">
      <alignment horizontal="center" vertical="center"/>
    </xf>
    <xf numFmtId="0" fontId="2" fillId="0" borderId="3" xfId="0" applyFont="1" applyBorder="1" applyAlignment="1">
      <alignment horizontal="left" vertical="center" wrapText="1"/>
    </xf>
    <xf numFmtId="2" fontId="5" fillId="7" borderId="2" xfId="0" applyNumberFormat="1" applyFont="1" applyFill="1" applyBorder="1" applyAlignment="1">
      <alignment horizontal="center" vertical="center"/>
    </xf>
    <xf numFmtId="2" fontId="5" fillId="7" borderId="1" xfId="0" applyNumberFormat="1" applyFont="1" applyFill="1" applyBorder="1" applyAlignment="1">
      <alignment horizontal="center" vertical="center"/>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9" xfId="0" applyFont="1" applyBorder="1" applyAlignment="1">
      <alignment horizontal="center" vertical="center"/>
    </xf>
    <xf numFmtId="2" fontId="5" fillId="0" borderId="0" xfId="0" applyNumberFormat="1" applyFont="1" applyAlignment="1">
      <alignment horizontal="center" vertical="center"/>
    </xf>
    <xf numFmtId="0" fontId="2" fillId="5" borderId="1"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0" xfId="0" applyFont="1" applyFill="1" applyAlignment="1">
      <alignment vertical="center" wrapText="1"/>
    </xf>
    <xf numFmtId="0" fontId="7" fillId="0" borderId="1" xfId="0" applyFont="1" applyBorder="1" applyAlignment="1">
      <alignment horizontal="left" vertical="center" wrapText="1"/>
    </xf>
    <xf numFmtId="9" fontId="2" fillId="0" borderId="1" xfId="0" applyNumberFormat="1" applyFont="1" applyBorder="1" applyAlignment="1">
      <alignment horizontal="center" vertical="center"/>
    </xf>
    <xf numFmtId="2" fontId="3" fillId="0" borderId="3" xfId="0" applyNumberFormat="1" applyFont="1" applyBorder="1" applyAlignment="1">
      <alignment horizontal="center" vertical="center"/>
    </xf>
    <xf numFmtId="9" fontId="3"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2"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2" fontId="5" fillId="2" borderId="8" xfId="0" applyNumberFormat="1" applyFont="1" applyFill="1" applyBorder="1" applyAlignment="1">
      <alignment horizontal="center" vertical="center"/>
    </xf>
    <xf numFmtId="2" fontId="5" fillId="2" borderId="2"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right" vertical="center" wrapText="1"/>
    </xf>
    <xf numFmtId="0" fontId="3" fillId="0" borderId="6" xfId="0" applyFont="1" applyBorder="1" applyAlignment="1">
      <alignment horizontal="right" vertical="center" wrapText="1"/>
    </xf>
    <xf numFmtId="0" fontId="3" fillId="0" borderId="9" xfId="0" applyFont="1" applyBorder="1" applyAlignment="1">
      <alignment horizontal="right" vertical="center" wrapText="1"/>
    </xf>
    <xf numFmtId="2" fontId="5" fillId="7" borderId="8" xfId="0" applyNumberFormat="1" applyFont="1" applyFill="1" applyBorder="1" applyAlignment="1">
      <alignment horizontal="center" vertical="center"/>
    </xf>
    <xf numFmtId="2" fontId="5" fillId="7" borderId="4" xfId="0" applyNumberFormat="1" applyFont="1" applyFill="1" applyBorder="1" applyAlignment="1">
      <alignment horizontal="center" vertical="center"/>
    </xf>
    <xf numFmtId="2" fontId="5" fillId="7" borderId="2" xfId="0" applyNumberFormat="1" applyFont="1" applyFill="1" applyBorder="1" applyAlignment="1">
      <alignment horizontal="center"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08080"/>
      <rgbColor rgb="FF9999FF"/>
      <rgbColor rgb="FF993366"/>
      <rgbColor rgb="FFFFFFCC"/>
      <rgbColor rgb="FFCCFFFF"/>
      <rgbColor rgb="FF660066"/>
      <rgbColor rgb="FFFF8080"/>
      <rgbColor rgb="FF0066CC"/>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01"/>
  <sheetViews>
    <sheetView tabSelected="1" zoomScale="90" zoomScaleNormal="90" workbookViewId="0">
      <pane ySplit="6" topLeftCell="A7" activePane="bottomLeft" state="frozen"/>
      <selection pane="bottomLeft" activeCell="C108" sqref="C108"/>
    </sheetView>
  </sheetViews>
  <sheetFormatPr defaultColWidth="8.5546875" defaultRowHeight="14.4" x14ac:dyDescent="0.3"/>
  <cols>
    <col min="1" max="1" width="5.5546875" style="1" customWidth="1"/>
    <col min="2" max="2" width="19.109375" style="2" customWidth="1"/>
    <col min="3" max="3" width="85.33203125" style="2" customWidth="1"/>
    <col min="4" max="4" width="5.88671875" style="3" customWidth="1"/>
    <col min="5" max="5" width="8.33203125" style="3" customWidth="1"/>
    <col min="6" max="6" width="9.33203125" style="4" customWidth="1"/>
    <col min="7" max="7" width="6.44140625" style="3" customWidth="1"/>
    <col min="8" max="8" width="9.33203125" style="4" customWidth="1"/>
    <col min="9" max="10" width="10.6640625" style="4" customWidth="1"/>
    <col min="11" max="11" width="18.44140625" style="2" customWidth="1"/>
    <col min="12" max="12" width="16.5546875" style="38" customWidth="1"/>
    <col min="13" max="13" width="8.5546875" style="13" customWidth="1"/>
    <col min="14" max="16384" width="8.5546875" style="13"/>
  </cols>
  <sheetData>
    <row r="1" spans="1:12" s="6" customFormat="1" ht="13.8" x14ac:dyDescent="0.25">
      <c r="A1" s="1"/>
      <c r="B1" s="2"/>
      <c r="C1" s="2"/>
      <c r="D1" s="3"/>
      <c r="E1" s="3"/>
      <c r="F1" s="4"/>
      <c r="G1" s="3"/>
      <c r="H1" s="4"/>
      <c r="I1" s="4"/>
      <c r="J1" s="4"/>
      <c r="K1" s="2"/>
      <c r="L1" s="5" t="s">
        <v>236</v>
      </c>
    </row>
    <row r="2" spans="1:12" s="6" customFormat="1" ht="13.8" x14ac:dyDescent="0.25">
      <c r="A2" s="95" t="s">
        <v>0</v>
      </c>
      <c r="B2" s="95"/>
      <c r="C2" s="95"/>
      <c r="D2" s="95"/>
      <c r="E2" s="95"/>
      <c r="F2" s="95"/>
      <c r="G2" s="95"/>
      <c r="H2" s="95"/>
      <c r="I2" s="95"/>
      <c r="J2" s="95"/>
      <c r="K2" s="95"/>
      <c r="L2" s="95"/>
    </row>
    <row r="3" spans="1:12" s="6" customFormat="1" ht="7.95" customHeight="1" x14ac:dyDescent="0.25">
      <c r="A3" s="7"/>
      <c r="B3" s="7"/>
      <c r="C3" s="7"/>
      <c r="D3" s="7"/>
      <c r="E3" s="7"/>
      <c r="F3" s="7"/>
      <c r="G3" s="7"/>
      <c r="H3" s="7"/>
      <c r="I3" s="7"/>
      <c r="J3" s="7"/>
      <c r="K3" s="39"/>
      <c r="L3" s="7"/>
    </row>
    <row r="4" spans="1:12" s="6" customFormat="1" ht="13.8" x14ac:dyDescent="0.25">
      <c r="A4" s="96" t="s">
        <v>105</v>
      </c>
      <c r="B4" s="96"/>
      <c r="C4" s="96"/>
      <c r="D4" s="96"/>
      <c r="E4" s="96"/>
      <c r="F4" s="96"/>
      <c r="G4" s="96"/>
      <c r="H4" s="96"/>
      <c r="I4" s="96"/>
      <c r="J4" s="96"/>
      <c r="K4" s="96"/>
      <c r="L4" s="96"/>
    </row>
    <row r="5" spans="1:12" s="6" customFormat="1" ht="7.2" customHeight="1" x14ac:dyDescent="0.25">
      <c r="A5" s="1"/>
      <c r="B5" s="2"/>
      <c r="C5" s="2"/>
      <c r="D5" s="3"/>
      <c r="E5" s="3"/>
      <c r="F5" s="4"/>
      <c r="G5" s="3"/>
      <c r="H5" s="4"/>
      <c r="I5" s="4"/>
      <c r="J5" s="4"/>
      <c r="K5" s="2"/>
      <c r="L5" s="3"/>
    </row>
    <row r="6" spans="1:12" s="10" customFormat="1" ht="48.6" customHeight="1" x14ac:dyDescent="0.3">
      <c r="A6" s="8" t="s">
        <v>1</v>
      </c>
      <c r="B6" s="8" t="s">
        <v>2</v>
      </c>
      <c r="C6" s="8" t="s">
        <v>3</v>
      </c>
      <c r="D6" s="8" t="s">
        <v>4</v>
      </c>
      <c r="E6" s="8" t="s">
        <v>106</v>
      </c>
      <c r="F6" s="9" t="s">
        <v>5</v>
      </c>
      <c r="G6" s="8" t="s">
        <v>6</v>
      </c>
      <c r="H6" s="9" t="s">
        <v>7</v>
      </c>
      <c r="I6" s="9" t="s">
        <v>160</v>
      </c>
      <c r="J6" s="9" t="s">
        <v>8</v>
      </c>
      <c r="K6" s="9" t="s">
        <v>9</v>
      </c>
      <c r="L6" s="40" t="s">
        <v>163</v>
      </c>
    </row>
    <row r="7" spans="1:12" x14ac:dyDescent="0.3">
      <c r="A7" s="11">
        <v>1</v>
      </c>
      <c r="B7" s="11">
        <v>2</v>
      </c>
      <c r="C7" s="11">
        <v>3</v>
      </c>
      <c r="D7" s="11">
        <v>4</v>
      </c>
      <c r="E7" s="11">
        <v>5</v>
      </c>
      <c r="F7" s="11">
        <v>6</v>
      </c>
      <c r="G7" s="11">
        <v>7</v>
      </c>
      <c r="H7" s="11">
        <v>8</v>
      </c>
      <c r="I7" s="12" t="s">
        <v>161</v>
      </c>
      <c r="J7" s="11" t="s">
        <v>162</v>
      </c>
      <c r="K7" s="64">
        <v>11</v>
      </c>
      <c r="L7" s="41">
        <v>12</v>
      </c>
    </row>
    <row r="8" spans="1:12" ht="13.8" x14ac:dyDescent="0.3">
      <c r="A8" s="14" t="s">
        <v>107</v>
      </c>
      <c r="B8" s="15"/>
      <c r="C8" s="15"/>
      <c r="D8" s="16"/>
      <c r="E8" s="16"/>
      <c r="F8" s="17"/>
      <c r="G8" s="16"/>
      <c r="H8" s="17"/>
      <c r="I8" s="17"/>
      <c r="J8" s="17"/>
      <c r="K8" s="42"/>
      <c r="L8" s="92"/>
    </row>
    <row r="9" spans="1:12" ht="41.4" x14ac:dyDescent="0.3">
      <c r="A9" s="19" t="s">
        <v>10</v>
      </c>
      <c r="B9" s="20" t="s">
        <v>11</v>
      </c>
      <c r="C9" s="20" t="s">
        <v>12</v>
      </c>
      <c r="D9" s="21" t="s">
        <v>13</v>
      </c>
      <c r="E9" s="21">
        <v>30</v>
      </c>
      <c r="F9" s="22">
        <v>0.74</v>
      </c>
      <c r="G9" s="23">
        <v>0.21</v>
      </c>
      <c r="H9" s="22">
        <f>1.21*F9</f>
        <v>0.89539999999999997</v>
      </c>
      <c r="I9" s="22">
        <f>E9*F9</f>
        <v>22.2</v>
      </c>
      <c r="J9" s="22">
        <f>E9*H9</f>
        <v>26.861999999999998</v>
      </c>
      <c r="K9" s="20" t="s">
        <v>291</v>
      </c>
      <c r="L9" s="94"/>
    </row>
    <row r="10" spans="1:12" ht="27.6" x14ac:dyDescent="0.3">
      <c r="A10" s="19" t="s">
        <v>175</v>
      </c>
      <c r="B10" s="20" t="s">
        <v>15</v>
      </c>
      <c r="C10" s="20" t="s">
        <v>16</v>
      </c>
      <c r="D10" s="21" t="s">
        <v>13</v>
      </c>
      <c r="E10" s="21">
        <v>5</v>
      </c>
      <c r="F10" s="22">
        <v>2.39</v>
      </c>
      <c r="G10" s="23">
        <v>0.21</v>
      </c>
      <c r="H10" s="22">
        <f t="shared" ref="H10:H20" si="0">1.21*F10</f>
        <v>2.8919000000000001</v>
      </c>
      <c r="I10" s="22">
        <f t="shared" ref="I10:I20" si="1">E10*F10</f>
        <v>11.950000000000001</v>
      </c>
      <c r="J10" s="22">
        <f t="shared" ref="J10:J20" si="2">E10*H10</f>
        <v>14.4595</v>
      </c>
      <c r="K10" s="20" t="s">
        <v>292</v>
      </c>
      <c r="L10" s="94"/>
    </row>
    <row r="11" spans="1:12" ht="27.6" x14ac:dyDescent="0.3">
      <c r="A11" s="19" t="s">
        <v>14</v>
      </c>
      <c r="B11" s="20" t="s">
        <v>18</v>
      </c>
      <c r="C11" s="20" t="s">
        <v>19</v>
      </c>
      <c r="D11" s="21" t="s">
        <v>13</v>
      </c>
      <c r="E11" s="21">
        <v>5</v>
      </c>
      <c r="F11" s="22">
        <v>2.2000000000000002</v>
      </c>
      <c r="G11" s="23">
        <v>0.21</v>
      </c>
      <c r="H11" s="22">
        <f t="shared" si="0"/>
        <v>2.6619999999999999</v>
      </c>
      <c r="I11" s="22">
        <f t="shared" si="1"/>
        <v>11</v>
      </c>
      <c r="J11" s="22">
        <f t="shared" si="2"/>
        <v>13.309999999999999</v>
      </c>
      <c r="K11" s="20" t="s">
        <v>293</v>
      </c>
      <c r="L11" s="94"/>
    </row>
    <row r="12" spans="1:12" ht="22.5" customHeight="1" x14ac:dyDescent="0.3">
      <c r="A12" s="19" t="s">
        <v>17</v>
      </c>
      <c r="B12" s="20" t="s">
        <v>20</v>
      </c>
      <c r="C12" s="20" t="s">
        <v>21</v>
      </c>
      <c r="D12" s="21" t="s">
        <v>13</v>
      </c>
      <c r="E12" s="21">
        <v>4</v>
      </c>
      <c r="F12" s="22">
        <v>4.9000000000000004</v>
      </c>
      <c r="G12" s="23">
        <v>0.21</v>
      </c>
      <c r="H12" s="22">
        <f t="shared" si="0"/>
        <v>5.9290000000000003</v>
      </c>
      <c r="I12" s="22">
        <f t="shared" si="1"/>
        <v>19.600000000000001</v>
      </c>
      <c r="J12" s="22">
        <f t="shared" si="2"/>
        <v>23.716000000000001</v>
      </c>
      <c r="K12" s="20" t="s">
        <v>295</v>
      </c>
      <c r="L12" s="94"/>
    </row>
    <row r="13" spans="1:12" ht="21" customHeight="1" x14ac:dyDescent="0.3">
      <c r="A13" s="19" t="s">
        <v>182</v>
      </c>
      <c r="B13" s="20" t="s">
        <v>22</v>
      </c>
      <c r="C13" s="20" t="s">
        <v>23</v>
      </c>
      <c r="D13" s="21" t="s">
        <v>13</v>
      </c>
      <c r="E13" s="21">
        <v>2</v>
      </c>
      <c r="F13" s="22">
        <v>6.9</v>
      </c>
      <c r="G13" s="23">
        <v>0.21</v>
      </c>
      <c r="H13" s="22">
        <f t="shared" si="0"/>
        <v>8.3490000000000002</v>
      </c>
      <c r="I13" s="22">
        <f t="shared" si="1"/>
        <v>13.8</v>
      </c>
      <c r="J13" s="22">
        <f t="shared" si="2"/>
        <v>16.698</v>
      </c>
      <c r="K13" s="20" t="s">
        <v>294</v>
      </c>
      <c r="L13" s="94"/>
    </row>
    <row r="14" spans="1:12" ht="22.5" customHeight="1" x14ac:dyDescent="0.3">
      <c r="A14" s="19" t="s">
        <v>185</v>
      </c>
      <c r="B14" s="20" t="s">
        <v>24</v>
      </c>
      <c r="C14" s="20" t="s">
        <v>25</v>
      </c>
      <c r="D14" s="21" t="s">
        <v>13</v>
      </c>
      <c r="E14" s="21">
        <v>5</v>
      </c>
      <c r="F14" s="22">
        <v>15.5</v>
      </c>
      <c r="G14" s="23">
        <v>0.21</v>
      </c>
      <c r="H14" s="22">
        <f t="shared" si="0"/>
        <v>18.754999999999999</v>
      </c>
      <c r="I14" s="22">
        <f t="shared" si="1"/>
        <v>77.5</v>
      </c>
      <c r="J14" s="22">
        <f t="shared" si="2"/>
        <v>93.774999999999991</v>
      </c>
      <c r="K14" s="20" t="s">
        <v>237</v>
      </c>
      <c r="L14" s="94"/>
    </row>
    <row r="15" spans="1:12" ht="27.6" x14ac:dyDescent="0.3">
      <c r="A15" s="19" t="s">
        <v>230</v>
      </c>
      <c r="B15" s="20" t="s">
        <v>26</v>
      </c>
      <c r="C15" s="20" t="s">
        <v>25</v>
      </c>
      <c r="D15" s="21" t="s">
        <v>13</v>
      </c>
      <c r="E15" s="21">
        <v>5</v>
      </c>
      <c r="F15" s="22">
        <v>16.5</v>
      </c>
      <c r="G15" s="23">
        <v>0.21</v>
      </c>
      <c r="H15" s="22">
        <f t="shared" si="0"/>
        <v>19.965</v>
      </c>
      <c r="I15" s="22">
        <f t="shared" si="1"/>
        <v>82.5</v>
      </c>
      <c r="J15" s="22">
        <f t="shared" si="2"/>
        <v>99.825000000000003</v>
      </c>
      <c r="K15" s="20" t="s">
        <v>237</v>
      </c>
      <c r="L15" s="94"/>
    </row>
    <row r="16" spans="1:12" ht="21" customHeight="1" x14ac:dyDescent="0.3">
      <c r="A16" s="19" t="s">
        <v>231</v>
      </c>
      <c r="B16" s="20" t="s">
        <v>27</v>
      </c>
      <c r="C16" s="20" t="s">
        <v>28</v>
      </c>
      <c r="D16" s="21" t="s">
        <v>13</v>
      </c>
      <c r="E16" s="21">
        <v>3</v>
      </c>
      <c r="F16" s="22">
        <v>15</v>
      </c>
      <c r="G16" s="23">
        <v>0.21</v>
      </c>
      <c r="H16" s="22">
        <f t="shared" si="0"/>
        <v>18.149999999999999</v>
      </c>
      <c r="I16" s="22">
        <f t="shared" si="1"/>
        <v>45</v>
      </c>
      <c r="J16" s="22">
        <f t="shared" si="2"/>
        <v>54.449999999999996</v>
      </c>
      <c r="K16" s="20" t="s">
        <v>238</v>
      </c>
      <c r="L16" s="93"/>
    </row>
    <row r="17" spans="1:12" ht="42" customHeight="1" x14ac:dyDescent="0.25">
      <c r="A17" s="19" t="s">
        <v>232</v>
      </c>
      <c r="B17" s="20" t="s">
        <v>32</v>
      </c>
      <c r="C17" s="43" t="s">
        <v>33</v>
      </c>
      <c r="D17" s="21" t="s">
        <v>13</v>
      </c>
      <c r="E17" s="21">
        <v>10</v>
      </c>
      <c r="F17" s="22">
        <v>3.8</v>
      </c>
      <c r="G17" s="23">
        <v>0.21</v>
      </c>
      <c r="H17" s="22">
        <f t="shared" si="0"/>
        <v>4.5979999999999999</v>
      </c>
      <c r="I17" s="22">
        <f t="shared" si="1"/>
        <v>38</v>
      </c>
      <c r="J17" s="22">
        <f t="shared" si="2"/>
        <v>45.98</v>
      </c>
      <c r="K17" s="20" t="s">
        <v>239</v>
      </c>
      <c r="L17" s="92"/>
    </row>
    <row r="18" spans="1:12" ht="41.4" x14ac:dyDescent="0.3">
      <c r="A18" s="19" t="s">
        <v>117</v>
      </c>
      <c r="B18" s="20" t="s">
        <v>35</v>
      </c>
      <c r="C18" s="20" t="s">
        <v>36</v>
      </c>
      <c r="D18" s="21" t="s">
        <v>13</v>
      </c>
      <c r="E18" s="21">
        <v>100</v>
      </c>
      <c r="F18" s="22">
        <v>2.2999999999999998</v>
      </c>
      <c r="G18" s="23">
        <v>0.21</v>
      </c>
      <c r="H18" s="22">
        <f t="shared" si="0"/>
        <v>2.7829999999999999</v>
      </c>
      <c r="I18" s="22">
        <f t="shared" si="1"/>
        <v>229.99999999999997</v>
      </c>
      <c r="J18" s="22">
        <f t="shared" si="2"/>
        <v>278.3</v>
      </c>
      <c r="K18" s="20" t="s">
        <v>239</v>
      </c>
      <c r="L18" s="94"/>
    </row>
    <row r="19" spans="1:12" ht="63.75" customHeight="1" x14ac:dyDescent="0.3">
      <c r="A19" s="19" t="s">
        <v>233</v>
      </c>
      <c r="B19" s="20" t="s">
        <v>37</v>
      </c>
      <c r="C19" s="20" t="s">
        <v>38</v>
      </c>
      <c r="D19" s="21" t="s">
        <v>13</v>
      </c>
      <c r="E19" s="21">
        <v>20</v>
      </c>
      <c r="F19" s="22">
        <v>2.8</v>
      </c>
      <c r="G19" s="23">
        <v>0.21</v>
      </c>
      <c r="H19" s="22">
        <f t="shared" si="0"/>
        <v>3.3879999999999999</v>
      </c>
      <c r="I19" s="22">
        <f t="shared" si="1"/>
        <v>56</v>
      </c>
      <c r="J19" s="22">
        <f t="shared" si="2"/>
        <v>67.759999999999991</v>
      </c>
      <c r="K19" s="20" t="s">
        <v>239</v>
      </c>
      <c r="L19" s="94"/>
    </row>
    <row r="20" spans="1:12" ht="55.2" x14ac:dyDescent="0.3">
      <c r="A20" s="19" t="s">
        <v>118</v>
      </c>
      <c r="B20" s="20" t="s">
        <v>39</v>
      </c>
      <c r="C20" s="20" t="s">
        <v>40</v>
      </c>
      <c r="D20" s="21" t="s">
        <v>13</v>
      </c>
      <c r="E20" s="21">
        <v>20</v>
      </c>
      <c r="F20" s="22">
        <v>2.8</v>
      </c>
      <c r="G20" s="23">
        <v>0.21</v>
      </c>
      <c r="H20" s="22">
        <f t="shared" si="0"/>
        <v>3.3879999999999999</v>
      </c>
      <c r="I20" s="22">
        <f t="shared" si="1"/>
        <v>56</v>
      </c>
      <c r="J20" s="22">
        <f t="shared" si="2"/>
        <v>67.759999999999991</v>
      </c>
      <c r="K20" s="20" t="s">
        <v>239</v>
      </c>
      <c r="L20" s="93"/>
    </row>
    <row r="21" spans="1:12" ht="15" customHeight="1" x14ac:dyDescent="0.3">
      <c r="A21" s="91" t="s">
        <v>235</v>
      </c>
      <c r="B21" s="91"/>
      <c r="C21" s="91"/>
      <c r="D21" s="91"/>
      <c r="E21" s="91"/>
      <c r="F21" s="91"/>
      <c r="G21" s="91"/>
      <c r="H21" s="91"/>
      <c r="I21" s="24"/>
      <c r="J21" s="24">
        <f>SUM(J9:J20)</f>
        <v>802.89549999999997</v>
      </c>
      <c r="K21" s="20"/>
      <c r="L21" s="18">
        <v>663.55</v>
      </c>
    </row>
    <row r="22" spans="1:12" ht="13.8" x14ac:dyDescent="0.3">
      <c r="A22" s="14" t="s">
        <v>108</v>
      </c>
      <c r="B22" s="15"/>
      <c r="C22" s="15"/>
      <c r="D22" s="16"/>
      <c r="E22" s="16"/>
      <c r="F22" s="17"/>
      <c r="G22" s="16"/>
      <c r="H22" s="17"/>
      <c r="I22" s="17"/>
      <c r="J22" s="17"/>
      <c r="K22" s="15"/>
      <c r="L22" s="92"/>
    </row>
    <row r="23" spans="1:12" ht="27" customHeight="1" x14ac:dyDescent="0.3">
      <c r="A23" s="19" t="s">
        <v>31</v>
      </c>
      <c r="B23" s="20" t="s">
        <v>42</v>
      </c>
      <c r="C23" s="20" t="s">
        <v>43</v>
      </c>
      <c r="D23" s="21" t="s">
        <v>29</v>
      </c>
      <c r="E23" s="21">
        <v>2</v>
      </c>
      <c r="F23" s="22">
        <v>9.58</v>
      </c>
      <c r="G23" s="23">
        <v>0.05</v>
      </c>
      <c r="H23" s="22">
        <f>1.05*F23</f>
        <v>10.059000000000001</v>
      </c>
      <c r="I23" s="22">
        <f>E23*F23</f>
        <v>19.16</v>
      </c>
      <c r="J23" s="22">
        <f>E23*H23</f>
        <v>20.118000000000002</v>
      </c>
      <c r="K23" s="20" t="s">
        <v>241</v>
      </c>
      <c r="L23" s="93"/>
    </row>
    <row r="24" spans="1:12" ht="27.6" x14ac:dyDescent="0.3">
      <c r="A24" s="19" t="s">
        <v>34</v>
      </c>
      <c r="B24" s="20" t="s">
        <v>45</v>
      </c>
      <c r="C24" s="20" t="s">
        <v>46</v>
      </c>
      <c r="D24" s="21" t="s">
        <v>29</v>
      </c>
      <c r="E24" s="21">
        <v>4</v>
      </c>
      <c r="F24" s="22">
        <v>13.6</v>
      </c>
      <c r="G24" s="23">
        <v>0.05</v>
      </c>
      <c r="H24" s="22">
        <f>1.05*F24</f>
        <v>14.28</v>
      </c>
      <c r="I24" s="22">
        <f>E24*F24</f>
        <v>54.4</v>
      </c>
      <c r="J24" s="22">
        <f t="shared" ref="J24" si="3">E24*H24</f>
        <v>57.12</v>
      </c>
      <c r="K24" s="20" t="s">
        <v>242</v>
      </c>
      <c r="L24" s="18"/>
    </row>
    <row r="25" spans="1:12" ht="15" customHeight="1" x14ac:dyDescent="0.3">
      <c r="A25" s="91" t="s">
        <v>235</v>
      </c>
      <c r="B25" s="91"/>
      <c r="C25" s="91"/>
      <c r="D25" s="91"/>
      <c r="E25" s="91"/>
      <c r="F25" s="91"/>
      <c r="G25" s="91"/>
      <c r="H25" s="91"/>
      <c r="I25" s="24"/>
      <c r="J25" s="24">
        <f>SUM(J23:J24)</f>
        <v>77.238</v>
      </c>
      <c r="K25" s="20"/>
      <c r="L25" s="18">
        <v>73.56</v>
      </c>
    </row>
    <row r="26" spans="1:12" ht="13.8" x14ac:dyDescent="0.3">
      <c r="A26" s="14" t="s">
        <v>114</v>
      </c>
      <c r="B26" s="15"/>
      <c r="C26" s="15"/>
      <c r="D26" s="16"/>
      <c r="E26" s="16"/>
      <c r="F26" s="17"/>
      <c r="G26" s="16"/>
      <c r="H26" s="17"/>
      <c r="I26" s="17"/>
      <c r="J26" s="17"/>
      <c r="K26" s="15"/>
      <c r="L26" s="92"/>
    </row>
    <row r="27" spans="1:12" ht="41.4" x14ac:dyDescent="0.3">
      <c r="A27" s="19" t="s">
        <v>41</v>
      </c>
      <c r="B27" s="20" t="s">
        <v>48</v>
      </c>
      <c r="C27" s="20" t="s">
        <v>49</v>
      </c>
      <c r="D27" s="21" t="s">
        <v>29</v>
      </c>
      <c r="E27" s="21">
        <v>10</v>
      </c>
      <c r="F27" s="22">
        <v>13.5</v>
      </c>
      <c r="G27" s="23">
        <v>0.05</v>
      </c>
      <c r="H27" s="22">
        <f>1.05*F27</f>
        <v>14.175000000000001</v>
      </c>
      <c r="I27" s="22">
        <f>E27*F27</f>
        <v>135</v>
      </c>
      <c r="J27" s="22">
        <f>E27*H27</f>
        <v>141.75</v>
      </c>
      <c r="K27" s="20" t="s">
        <v>240</v>
      </c>
      <c r="L27" s="94"/>
    </row>
    <row r="28" spans="1:12" ht="22.5" customHeight="1" x14ac:dyDescent="0.3">
      <c r="A28" s="19" t="s">
        <v>44</v>
      </c>
      <c r="B28" s="20" t="s">
        <v>50</v>
      </c>
      <c r="C28" s="20" t="s">
        <v>51</v>
      </c>
      <c r="D28" s="21" t="s">
        <v>13</v>
      </c>
      <c r="E28" s="21">
        <v>100</v>
      </c>
      <c r="F28" s="22">
        <v>1.5</v>
      </c>
      <c r="G28" s="23">
        <v>0.05</v>
      </c>
      <c r="H28" s="22">
        <f t="shared" ref="H28:H37" si="4">1.05*F28</f>
        <v>1.5750000000000002</v>
      </c>
      <c r="I28" s="22">
        <f t="shared" ref="I28:I37" si="5">E28*F28</f>
        <v>150</v>
      </c>
      <c r="J28" s="22">
        <f t="shared" ref="J28:J37" si="6">E28*H28</f>
        <v>157.50000000000003</v>
      </c>
      <c r="K28" s="20" t="s">
        <v>243</v>
      </c>
      <c r="L28" s="94"/>
    </row>
    <row r="29" spans="1:12" ht="27.6" x14ac:dyDescent="0.3">
      <c r="A29" s="19" t="s">
        <v>115</v>
      </c>
      <c r="B29" s="20" t="s">
        <v>52</v>
      </c>
      <c r="C29" s="20" t="s">
        <v>53</v>
      </c>
      <c r="D29" s="21" t="s">
        <v>13</v>
      </c>
      <c r="E29" s="21">
        <v>10</v>
      </c>
      <c r="F29" s="22">
        <v>0.75</v>
      </c>
      <c r="G29" s="23">
        <v>0.05</v>
      </c>
      <c r="H29" s="22">
        <f t="shared" si="4"/>
        <v>0.78750000000000009</v>
      </c>
      <c r="I29" s="22">
        <f t="shared" si="5"/>
        <v>7.5</v>
      </c>
      <c r="J29" s="22">
        <f t="shared" si="6"/>
        <v>7.8750000000000009</v>
      </c>
      <c r="K29" s="20" t="s">
        <v>244</v>
      </c>
      <c r="L29" s="94"/>
    </row>
    <row r="30" spans="1:12" ht="27.6" x14ac:dyDescent="0.3">
      <c r="A30" s="19" t="s">
        <v>116</v>
      </c>
      <c r="B30" s="20" t="s">
        <v>54</v>
      </c>
      <c r="C30" s="20" t="s">
        <v>55</v>
      </c>
      <c r="D30" s="21" t="s">
        <v>29</v>
      </c>
      <c r="E30" s="21">
        <v>2</v>
      </c>
      <c r="F30" s="22">
        <v>25</v>
      </c>
      <c r="G30" s="23">
        <v>0.05</v>
      </c>
      <c r="H30" s="22">
        <f t="shared" si="4"/>
        <v>26.25</v>
      </c>
      <c r="I30" s="22">
        <f t="shared" si="5"/>
        <v>50</v>
      </c>
      <c r="J30" s="22">
        <f t="shared" si="6"/>
        <v>52.5</v>
      </c>
      <c r="K30" s="20" t="s">
        <v>245</v>
      </c>
      <c r="L30" s="94"/>
    </row>
    <row r="31" spans="1:12" ht="20.25" customHeight="1" x14ac:dyDescent="0.3">
      <c r="A31" s="19" t="s">
        <v>119</v>
      </c>
      <c r="B31" s="26" t="s">
        <v>56</v>
      </c>
      <c r="C31" s="26" t="s">
        <v>57</v>
      </c>
      <c r="D31" s="27" t="s">
        <v>13</v>
      </c>
      <c r="E31" s="27">
        <v>30</v>
      </c>
      <c r="F31" s="28">
        <v>2.6</v>
      </c>
      <c r="G31" s="29">
        <v>0.05</v>
      </c>
      <c r="H31" s="22">
        <f t="shared" si="4"/>
        <v>2.7300000000000004</v>
      </c>
      <c r="I31" s="22">
        <f t="shared" si="5"/>
        <v>78</v>
      </c>
      <c r="J31" s="22">
        <f t="shared" si="6"/>
        <v>81.900000000000006</v>
      </c>
      <c r="K31" s="37" t="s">
        <v>246</v>
      </c>
      <c r="L31" s="94"/>
    </row>
    <row r="32" spans="1:12" ht="27.6" x14ac:dyDescent="0.3">
      <c r="A32" s="19" t="s">
        <v>120</v>
      </c>
      <c r="B32" s="30" t="s">
        <v>58</v>
      </c>
      <c r="C32" s="30" t="s">
        <v>59</v>
      </c>
      <c r="D32" s="21" t="s">
        <v>29</v>
      </c>
      <c r="E32" s="21">
        <v>10</v>
      </c>
      <c r="F32" s="22">
        <v>22</v>
      </c>
      <c r="G32" s="23">
        <v>0.05</v>
      </c>
      <c r="H32" s="22">
        <f t="shared" si="4"/>
        <v>23.1</v>
      </c>
      <c r="I32" s="22">
        <f t="shared" si="5"/>
        <v>220</v>
      </c>
      <c r="J32" s="22">
        <f t="shared" si="6"/>
        <v>231</v>
      </c>
      <c r="K32" s="20" t="s">
        <v>247</v>
      </c>
      <c r="L32" s="94"/>
    </row>
    <row r="33" spans="1:13" ht="20.25" customHeight="1" x14ac:dyDescent="0.3">
      <c r="A33" s="19" t="s">
        <v>121</v>
      </c>
      <c r="B33" s="30" t="s">
        <v>60</v>
      </c>
      <c r="C33" s="30" t="s">
        <v>61</v>
      </c>
      <c r="D33" s="21" t="s">
        <v>29</v>
      </c>
      <c r="E33" s="21">
        <v>10</v>
      </c>
      <c r="F33" s="22">
        <v>9</v>
      </c>
      <c r="G33" s="23">
        <v>0.05</v>
      </c>
      <c r="H33" s="22">
        <f t="shared" si="4"/>
        <v>9.4500000000000011</v>
      </c>
      <c r="I33" s="22">
        <f t="shared" si="5"/>
        <v>90</v>
      </c>
      <c r="J33" s="22">
        <f t="shared" si="6"/>
        <v>94.500000000000014</v>
      </c>
      <c r="K33" s="20" t="s">
        <v>248</v>
      </c>
      <c r="L33" s="94"/>
    </row>
    <row r="34" spans="1:13" ht="27.6" x14ac:dyDescent="0.3">
      <c r="A34" s="19" t="s">
        <v>122</v>
      </c>
      <c r="B34" s="30" t="s">
        <v>62</v>
      </c>
      <c r="C34" s="30" t="s">
        <v>63</v>
      </c>
      <c r="D34" s="21" t="s">
        <v>29</v>
      </c>
      <c r="E34" s="21">
        <v>5</v>
      </c>
      <c r="F34" s="22">
        <v>22</v>
      </c>
      <c r="G34" s="23">
        <v>0.05</v>
      </c>
      <c r="H34" s="22">
        <f t="shared" si="4"/>
        <v>23.1</v>
      </c>
      <c r="I34" s="22">
        <f t="shared" si="5"/>
        <v>110</v>
      </c>
      <c r="J34" s="22">
        <f t="shared" si="6"/>
        <v>115.5</v>
      </c>
      <c r="K34" s="20" t="s">
        <v>247</v>
      </c>
      <c r="L34" s="93"/>
    </row>
    <row r="35" spans="1:13" ht="28.5" customHeight="1" x14ac:dyDescent="0.3">
      <c r="A35" s="19" t="s">
        <v>234</v>
      </c>
      <c r="B35" s="36" t="s">
        <v>101</v>
      </c>
      <c r="C35" s="30" t="s">
        <v>102</v>
      </c>
      <c r="D35" s="21" t="s">
        <v>13</v>
      </c>
      <c r="E35" s="21">
        <v>50</v>
      </c>
      <c r="F35" s="22">
        <v>0.75</v>
      </c>
      <c r="G35" s="23">
        <v>0.05</v>
      </c>
      <c r="H35" s="22">
        <f t="shared" si="4"/>
        <v>0.78750000000000009</v>
      </c>
      <c r="I35" s="22">
        <f t="shared" si="5"/>
        <v>37.5</v>
      </c>
      <c r="J35" s="22">
        <f t="shared" si="6"/>
        <v>39.375000000000007</v>
      </c>
      <c r="K35" s="20" t="s">
        <v>244</v>
      </c>
      <c r="L35" s="18"/>
    </row>
    <row r="36" spans="1:13" ht="27" customHeight="1" x14ac:dyDescent="0.3">
      <c r="A36" s="19" t="s">
        <v>123</v>
      </c>
      <c r="B36" s="36" t="s">
        <v>100</v>
      </c>
      <c r="C36" s="30" t="s">
        <v>99</v>
      </c>
      <c r="D36" s="21" t="s">
        <v>13</v>
      </c>
      <c r="E36" s="21">
        <v>50</v>
      </c>
      <c r="F36" s="22">
        <v>0.75</v>
      </c>
      <c r="G36" s="23">
        <v>0.05</v>
      </c>
      <c r="H36" s="22">
        <f t="shared" si="4"/>
        <v>0.78750000000000009</v>
      </c>
      <c r="I36" s="22">
        <f t="shared" si="5"/>
        <v>37.5</v>
      </c>
      <c r="J36" s="22">
        <f t="shared" si="6"/>
        <v>39.375000000000007</v>
      </c>
      <c r="K36" s="20" t="s">
        <v>244</v>
      </c>
      <c r="L36" s="18"/>
    </row>
    <row r="37" spans="1:13" ht="27" customHeight="1" x14ac:dyDescent="0.3">
      <c r="A37" s="19" t="s">
        <v>124</v>
      </c>
      <c r="B37" s="36" t="s">
        <v>164</v>
      </c>
      <c r="C37" s="30"/>
      <c r="D37" s="21" t="s">
        <v>13</v>
      </c>
      <c r="E37" s="21">
        <v>10</v>
      </c>
      <c r="F37" s="22">
        <v>1.4</v>
      </c>
      <c r="G37" s="23">
        <v>0.05</v>
      </c>
      <c r="H37" s="22">
        <f t="shared" si="4"/>
        <v>1.47</v>
      </c>
      <c r="I37" s="22">
        <f t="shared" si="5"/>
        <v>14</v>
      </c>
      <c r="J37" s="22">
        <f t="shared" si="6"/>
        <v>14.7</v>
      </c>
      <c r="K37" s="85" t="s">
        <v>249</v>
      </c>
      <c r="L37" s="18"/>
    </row>
    <row r="38" spans="1:13" ht="16.5" customHeight="1" x14ac:dyDescent="0.3">
      <c r="A38" s="91" t="s">
        <v>235</v>
      </c>
      <c r="B38" s="91"/>
      <c r="C38" s="91"/>
      <c r="D38" s="91"/>
      <c r="E38" s="91"/>
      <c r="F38" s="91"/>
      <c r="G38" s="91"/>
      <c r="H38" s="91"/>
      <c r="I38" s="24"/>
      <c r="J38" s="24">
        <f>SUM(J27:J37)</f>
        <v>975.97500000000002</v>
      </c>
      <c r="K38" s="20"/>
      <c r="L38" s="18">
        <v>929.5</v>
      </c>
    </row>
    <row r="39" spans="1:13" ht="21" customHeight="1" x14ac:dyDescent="0.3">
      <c r="A39" s="45" t="s">
        <v>125</v>
      </c>
      <c r="B39" s="46"/>
      <c r="C39" s="46"/>
      <c r="D39" s="47"/>
      <c r="E39" s="47"/>
      <c r="F39" s="47"/>
      <c r="G39" s="47"/>
      <c r="H39" s="47"/>
      <c r="I39" s="47"/>
      <c r="J39" s="47"/>
      <c r="K39" s="31"/>
      <c r="L39" s="32"/>
      <c r="M39" s="33"/>
    </row>
    <row r="40" spans="1:13" ht="39.9" customHeight="1" x14ac:dyDescent="0.3">
      <c r="A40" s="19" t="s">
        <v>47</v>
      </c>
      <c r="B40" s="20" t="s">
        <v>65</v>
      </c>
      <c r="C40" s="20" t="s">
        <v>110</v>
      </c>
      <c r="D40" s="21" t="s">
        <v>29</v>
      </c>
      <c r="E40" s="21">
        <v>5</v>
      </c>
      <c r="F40" s="22">
        <v>12</v>
      </c>
      <c r="G40" s="23">
        <v>0.05</v>
      </c>
      <c r="H40" s="22">
        <f>1.05*F40</f>
        <v>12.600000000000001</v>
      </c>
      <c r="I40" s="22">
        <f>E40*F40</f>
        <v>60</v>
      </c>
      <c r="J40" s="22">
        <f>E40*H40</f>
        <v>63.000000000000007</v>
      </c>
      <c r="K40" s="20" t="s">
        <v>250</v>
      </c>
      <c r="L40" s="92"/>
    </row>
    <row r="41" spans="1:13" ht="24.75" customHeight="1" x14ac:dyDescent="0.3">
      <c r="A41" s="19" t="s">
        <v>126</v>
      </c>
      <c r="B41" s="20" t="s">
        <v>66</v>
      </c>
      <c r="C41" s="20" t="s">
        <v>113</v>
      </c>
      <c r="D41" s="21" t="s">
        <v>13</v>
      </c>
      <c r="E41" s="21">
        <v>3</v>
      </c>
      <c r="F41" s="22">
        <v>14.5</v>
      </c>
      <c r="G41" s="23">
        <v>0.21</v>
      </c>
      <c r="H41" s="22">
        <f>1.21*F41</f>
        <v>17.544999999999998</v>
      </c>
      <c r="I41" s="22">
        <f t="shared" ref="I41:I46" si="7">E41*F41</f>
        <v>43.5</v>
      </c>
      <c r="J41" s="22">
        <f t="shared" ref="J41:J46" si="8">E41*H41</f>
        <v>52.634999999999991</v>
      </c>
      <c r="K41" s="20" t="s">
        <v>251</v>
      </c>
      <c r="L41" s="94"/>
    </row>
    <row r="42" spans="1:13" ht="69" x14ac:dyDescent="0.3">
      <c r="A42" s="19" t="s">
        <v>127</v>
      </c>
      <c r="B42" s="20" t="s">
        <v>67</v>
      </c>
      <c r="C42" s="20" t="s">
        <v>68</v>
      </c>
      <c r="D42" s="21" t="s">
        <v>29</v>
      </c>
      <c r="E42" s="21">
        <v>25</v>
      </c>
      <c r="F42" s="22">
        <v>7.9</v>
      </c>
      <c r="G42" s="23">
        <v>0.21</v>
      </c>
      <c r="H42" s="22">
        <f>1.21*F42</f>
        <v>9.5589999999999993</v>
      </c>
      <c r="I42" s="22">
        <f t="shared" si="7"/>
        <v>197.5</v>
      </c>
      <c r="J42" s="22">
        <f t="shared" si="8"/>
        <v>238.97499999999999</v>
      </c>
      <c r="K42" s="20" t="s">
        <v>252</v>
      </c>
      <c r="L42" s="93"/>
    </row>
    <row r="43" spans="1:13" ht="22.5" customHeight="1" x14ac:dyDescent="0.3">
      <c r="A43" s="19" t="s">
        <v>128</v>
      </c>
      <c r="B43" s="34" t="s">
        <v>69</v>
      </c>
      <c r="C43" s="20" t="s">
        <v>70</v>
      </c>
      <c r="D43" s="21" t="s">
        <v>13</v>
      </c>
      <c r="E43" s="21">
        <v>3</v>
      </c>
      <c r="F43" s="22">
        <v>0.89</v>
      </c>
      <c r="G43" s="23">
        <v>0.05</v>
      </c>
      <c r="H43" s="22">
        <f t="shared" ref="H43:H46" si="9">1.05*F43</f>
        <v>0.93450000000000011</v>
      </c>
      <c r="I43" s="22">
        <f t="shared" si="7"/>
        <v>2.67</v>
      </c>
      <c r="J43" s="22">
        <f t="shared" si="8"/>
        <v>2.8035000000000005</v>
      </c>
      <c r="K43" s="20" t="s">
        <v>253</v>
      </c>
      <c r="L43" s="18"/>
    </row>
    <row r="44" spans="1:13" ht="29.25" customHeight="1" x14ac:dyDescent="0.3">
      <c r="A44" s="19" t="s">
        <v>145</v>
      </c>
      <c r="B44" s="13" t="s">
        <v>170</v>
      </c>
      <c r="C44" s="34" t="s">
        <v>168</v>
      </c>
      <c r="D44" s="21" t="s">
        <v>165</v>
      </c>
      <c r="E44" s="21">
        <v>2000</v>
      </c>
      <c r="F44" s="22">
        <v>0.44</v>
      </c>
      <c r="G44" s="23">
        <v>0.05</v>
      </c>
      <c r="H44" s="22">
        <f t="shared" si="9"/>
        <v>0.46200000000000002</v>
      </c>
      <c r="I44" s="22">
        <f t="shared" si="7"/>
        <v>880</v>
      </c>
      <c r="J44" s="22">
        <f t="shared" si="8"/>
        <v>924</v>
      </c>
      <c r="K44" s="20" t="s">
        <v>254</v>
      </c>
      <c r="L44" s="18"/>
    </row>
    <row r="45" spans="1:13" ht="40.5" customHeight="1" x14ac:dyDescent="0.3">
      <c r="A45" s="44" t="s">
        <v>146</v>
      </c>
      <c r="B45" s="44" t="s">
        <v>170</v>
      </c>
      <c r="C45" s="34" t="s">
        <v>169</v>
      </c>
      <c r="D45" s="35" t="s">
        <v>165</v>
      </c>
      <c r="E45" s="35">
        <v>2000</v>
      </c>
      <c r="F45" s="67">
        <v>0.44</v>
      </c>
      <c r="G45" s="44">
        <v>5</v>
      </c>
      <c r="H45" s="22">
        <f t="shared" si="9"/>
        <v>0.46200000000000002</v>
      </c>
      <c r="I45" s="22">
        <f t="shared" si="7"/>
        <v>880</v>
      </c>
      <c r="J45" s="22">
        <f t="shared" si="8"/>
        <v>924</v>
      </c>
      <c r="K45" s="20" t="s">
        <v>254</v>
      </c>
      <c r="L45" s="18"/>
    </row>
    <row r="46" spans="1:13" ht="24.75" customHeight="1" x14ac:dyDescent="0.3">
      <c r="A46" s="44" t="s">
        <v>166</v>
      </c>
      <c r="B46" s="44" t="s">
        <v>171</v>
      </c>
      <c r="C46" s="66" t="s">
        <v>172</v>
      </c>
      <c r="D46" s="35" t="s">
        <v>165</v>
      </c>
      <c r="E46" s="35">
        <v>300</v>
      </c>
      <c r="F46" s="67">
        <v>0.64</v>
      </c>
      <c r="G46" s="44">
        <v>5</v>
      </c>
      <c r="H46" s="22">
        <f t="shared" si="9"/>
        <v>0.67200000000000004</v>
      </c>
      <c r="I46" s="22">
        <f t="shared" si="7"/>
        <v>192</v>
      </c>
      <c r="J46" s="22">
        <f t="shared" si="8"/>
        <v>201.60000000000002</v>
      </c>
      <c r="K46" s="20" t="s">
        <v>255</v>
      </c>
      <c r="L46" s="18"/>
    </row>
    <row r="47" spans="1:13" ht="14.4" customHeight="1" x14ac:dyDescent="0.3">
      <c r="A47" s="91" t="s">
        <v>235</v>
      </c>
      <c r="B47" s="91"/>
      <c r="C47" s="91"/>
      <c r="D47" s="91"/>
      <c r="E47" s="91"/>
      <c r="F47" s="91"/>
      <c r="G47" s="91"/>
      <c r="H47" s="91"/>
      <c r="I47" s="24"/>
      <c r="J47" s="24">
        <f>SUM(J40:J46)</f>
        <v>2407.0135</v>
      </c>
      <c r="K47" s="20"/>
      <c r="L47" s="18">
        <v>2255.67</v>
      </c>
    </row>
    <row r="48" spans="1:13" ht="13.8" x14ac:dyDescent="0.3">
      <c r="A48" s="14" t="s">
        <v>130</v>
      </c>
      <c r="B48" s="15"/>
      <c r="C48" s="15"/>
      <c r="D48" s="16"/>
      <c r="E48" s="16"/>
      <c r="F48" s="17"/>
      <c r="G48" s="16"/>
      <c r="H48" s="17"/>
      <c r="I48" s="17"/>
      <c r="J48" s="17"/>
      <c r="K48" s="15"/>
      <c r="L48" s="92"/>
    </row>
    <row r="49" spans="1:1025" ht="27.6" x14ac:dyDescent="0.3">
      <c r="A49" s="19" t="s">
        <v>64</v>
      </c>
      <c r="B49" s="20" t="s">
        <v>71</v>
      </c>
      <c r="C49" s="20" t="s">
        <v>72</v>
      </c>
      <c r="D49" s="21" t="s">
        <v>29</v>
      </c>
      <c r="E49" s="21">
        <v>35</v>
      </c>
      <c r="F49" s="22">
        <v>26.77</v>
      </c>
      <c r="G49" s="23">
        <v>0.05</v>
      </c>
      <c r="H49" s="22">
        <f>1.05*F49</f>
        <v>28.108499999999999</v>
      </c>
      <c r="I49" s="22">
        <f>E49*F49</f>
        <v>936.94999999999993</v>
      </c>
      <c r="J49" s="22">
        <f>E49*H49</f>
        <v>983.79750000000001</v>
      </c>
      <c r="K49" s="20" t="s">
        <v>256</v>
      </c>
      <c r="L49" s="94"/>
    </row>
    <row r="50" spans="1:1025" ht="41.4" x14ac:dyDescent="0.3">
      <c r="A50" s="19" t="s">
        <v>129</v>
      </c>
      <c r="B50" s="20" t="s">
        <v>73</v>
      </c>
      <c r="C50" s="20" t="s">
        <v>74</v>
      </c>
      <c r="D50" s="21" t="s">
        <v>13</v>
      </c>
      <c r="E50" s="21">
        <v>3</v>
      </c>
      <c r="F50" s="22">
        <v>31.2</v>
      </c>
      <c r="G50" s="23">
        <v>0.21</v>
      </c>
      <c r="H50" s="22">
        <f>1.21*F50</f>
        <v>37.751999999999995</v>
      </c>
      <c r="I50" s="22">
        <f t="shared" ref="I50:I52" si="10">E50*F50</f>
        <v>93.6</v>
      </c>
      <c r="J50" s="22">
        <f t="shared" ref="J50:J52" si="11">E50*H50</f>
        <v>113.25599999999999</v>
      </c>
      <c r="K50" s="20" t="s">
        <v>257</v>
      </c>
      <c r="L50" s="94"/>
    </row>
    <row r="51" spans="1:1025" ht="69" x14ac:dyDescent="0.3">
      <c r="A51" s="19" t="s">
        <v>131</v>
      </c>
      <c r="B51" s="20" t="s">
        <v>75</v>
      </c>
      <c r="C51" s="20" t="s">
        <v>76</v>
      </c>
      <c r="D51" s="21" t="s">
        <v>77</v>
      </c>
      <c r="E51" s="21">
        <v>4</v>
      </c>
      <c r="F51" s="22">
        <v>66</v>
      </c>
      <c r="G51" s="23">
        <v>0.05</v>
      </c>
      <c r="H51" s="22">
        <f t="shared" ref="H51" si="12">1.05*F51</f>
        <v>69.3</v>
      </c>
      <c r="I51" s="22">
        <f t="shared" si="10"/>
        <v>264</v>
      </c>
      <c r="J51" s="22">
        <f t="shared" si="11"/>
        <v>277.2</v>
      </c>
      <c r="K51" s="20" t="s">
        <v>258</v>
      </c>
      <c r="L51" s="94"/>
    </row>
    <row r="52" spans="1:1025" ht="38.25" customHeight="1" x14ac:dyDescent="0.3">
      <c r="A52" s="19" t="s">
        <v>132</v>
      </c>
      <c r="B52" s="20" t="s">
        <v>78</v>
      </c>
      <c r="C52" s="20" t="s">
        <v>79</v>
      </c>
      <c r="D52" s="21" t="s">
        <v>13</v>
      </c>
      <c r="E52" s="21">
        <v>2</v>
      </c>
      <c r="F52" s="22">
        <v>33.6</v>
      </c>
      <c r="G52" s="23">
        <v>0.21</v>
      </c>
      <c r="H52" s="22">
        <f>1.21*F52</f>
        <v>40.655999999999999</v>
      </c>
      <c r="I52" s="22">
        <f t="shared" si="10"/>
        <v>67.2</v>
      </c>
      <c r="J52" s="22">
        <f t="shared" si="11"/>
        <v>81.311999999999998</v>
      </c>
      <c r="K52" s="20" t="s">
        <v>259</v>
      </c>
      <c r="L52" s="93"/>
    </row>
    <row r="53" spans="1:1025" ht="14.4" customHeight="1" x14ac:dyDescent="0.3">
      <c r="A53" s="91" t="s">
        <v>235</v>
      </c>
      <c r="B53" s="91"/>
      <c r="C53" s="91"/>
      <c r="D53" s="91"/>
      <c r="E53" s="91"/>
      <c r="F53" s="91"/>
      <c r="G53" s="91"/>
      <c r="H53" s="91"/>
      <c r="I53" s="24"/>
      <c r="J53" s="24">
        <f>SUM(J49:J52)</f>
        <v>1455.5654999999999</v>
      </c>
      <c r="K53" s="20"/>
      <c r="L53" s="18">
        <v>1361.75</v>
      </c>
    </row>
    <row r="54" spans="1:1025" ht="13.8" x14ac:dyDescent="0.3">
      <c r="A54" s="14" t="s">
        <v>133</v>
      </c>
      <c r="B54" s="15"/>
      <c r="C54" s="15"/>
      <c r="D54" s="16"/>
      <c r="E54" s="16"/>
      <c r="F54" s="17"/>
      <c r="G54" s="16"/>
      <c r="H54" s="17"/>
      <c r="I54" s="17"/>
      <c r="J54" s="17"/>
      <c r="K54" s="15"/>
      <c r="L54" s="92"/>
    </row>
    <row r="55" spans="1:1025" ht="27" customHeight="1" x14ac:dyDescent="0.3">
      <c r="A55" s="19" t="s">
        <v>109</v>
      </c>
      <c r="B55" s="20" t="s">
        <v>80</v>
      </c>
      <c r="C55" s="20" t="s">
        <v>81</v>
      </c>
      <c r="D55" s="21" t="s">
        <v>13</v>
      </c>
      <c r="E55" s="21">
        <v>50</v>
      </c>
      <c r="F55" s="22">
        <v>0.08</v>
      </c>
      <c r="G55" s="23">
        <v>0.05</v>
      </c>
      <c r="H55" s="22">
        <f>1.05*F55</f>
        <v>8.4000000000000005E-2</v>
      </c>
      <c r="I55" s="22">
        <f>E55*F55</f>
        <v>4</v>
      </c>
      <c r="J55" s="22">
        <f>E55*H55</f>
        <v>4.2</v>
      </c>
      <c r="K55" s="20" t="s">
        <v>260</v>
      </c>
      <c r="L55" s="94"/>
    </row>
    <row r="56" spans="1:1025" ht="27.6" x14ac:dyDescent="0.3">
      <c r="A56" s="19" t="s">
        <v>111</v>
      </c>
      <c r="B56" s="20" t="s">
        <v>82</v>
      </c>
      <c r="C56" s="20" t="s">
        <v>83</v>
      </c>
      <c r="D56" s="21" t="s">
        <v>13</v>
      </c>
      <c r="E56" s="21">
        <v>200</v>
      </c>
      <c r="F56" s="22">
        <v>0.28000000000000003</v>
      </c>
      <c r="G56" s="23">
        <v>0.05</v>
      </c>
      <c r="H56" s="22">
        <f t="shared" ref="H56:H65" si="13">1.05*F56</f>
        <v>0.29400000000000004</v>
      </c>
      <c r="I56" s="22">
        <f t="shared" ref="I56:I65" si="14">E56*F56</f>
        <v>56.000000000000007</v>
      </c>
      <c r="J56" s="22">
        <f t="shared" ref="J56:J65" si="15">E56*H56</f>
        <v>58.800000000000011</v>
      </c>
      <c r="K56" s="20" t="s">
        <v>261</v>
      </c>
      <c r="L56" s="94"/>
    </row>
    <row r="57" spans="1:1025" ht="41.4" x14ac:dyDescent="0.3">
      <c r="A57" s="19" t="s">
        <v>112</v>
      </c>
      <c r="B57" s="20" t="s">
        <v>84</v>
      </c>
      <c r="C57" s="20" t="s">
        <v>85</v>
      </c>
      <c r="D57" s="21" t="s">
        <v>29</v>
      </c>
      <c r="E57" s="21">
        <v>50</v>
      </c>
      <c r="F57" s="22">
        <v>3.9</v>
      </c>
      <c r="G57" s="23">
        <v>0.05</v>
      </c>
      <c r="H57" s="22">
        <f t="shared" si="13"/>
        <v>4.0949999999999998</v>
      </c>
      <c r="I57" s="22">
        <f t="shared" si="14"/>
        <v>195</v>
      </c>
      <c r="J57" s="22">
        <f t="shared" si="15"/>
        <v>204.75</v>
      </c>
      <c r="K57" s="20" t="s">
        <v>262</v>
      </c>
      <c r="L57" s="93"/>
    </row>
    <row r="58" spans="1:1025" ht="27.6" x14ac:dyDescent="0.3">
      <c r="A58" s="19" t="s">
        <v>134</v>
      </c>
      <c r="B58" s="20" t="s">
        <v>86</v>
      </c>
      <c r="C58" s="20" t="s">
        <v>87</v>
      </c>
      <c r="D58" s="21" t="s">
        <v>29</v>
      </c>
      <c r="E58" s="21">
        <v>70</v>
      </c>
      <c r="F58" s="22">
        <v>1.99</v>
      </c>
      <c r="G58" s="23">
        <v>0.05</v>
      </c>
      <c r="H58" s="22">
        <f t="shared" si="13"/>
        <v>2.0895000000000001</v>
      </c>
      <c r="I58" s="22">
        <f t="shared" si="14"/>
        <v>139.30000000000001</v>
      </c>
      <c r="J58" s="22">
        <f t="shared" si="15"/>
        <v>146.26500000000001</v>
      </c>
      <c r="K58" s="20" t="s">
        <v>263</v>
      </c>
      <c r="L58" s="92"/>
    </row>
    <row r="59" spans="1:1025" ht="31.2" customHeight="1" x14ac:dyDescent="0.3">
      <c r="A59" s="19" t="s">
        <v>135</v>
      </c>
      <c r="B59" s="20" t="s">
        <v>88</v>
      </c>
      <c r="C59" s="20" t="s">
        <v>89</v>
      </c>
      <c r="D59" s="21" t="s">
        <v>29</v>
      </c>
      <c r="E59" s="21">
        <v>1</v>
      </c>
      <c r="F59" s="22">
        <v>1.9</v>
      </c>
      <c r="G59" s="23">
        <v>0.05</v>
      </c>
      <c r="H59" s="22">
        <f t="shared" si="13"/>
        <v>1.9949999999999999</v>
      </c>
      <c r="I59" s="22">
        <f t="shared" si="14"/>
        <v>1.9</v>
      </c>
      <c r="J59" s="22">
        <f t="shared" si="15"/>
        <v>1.9949999999999999</v>
      </c>
      <c r="K59" s="20" t="s">
        <v>264</v>
      </c>
      <c r="L59" s="93"/>
    </row>
    <row r="60" spans="1:1025" ht="20.25" customHeight="1" x14ac:dyDescent="0.3">
      <c r="A60" s="19" t="s">
        <v>136</v>
      </c>
      <c r="B60" s="20" t="s">
        <v>91</v>
      </c>
      <c r="C60" s="20" t="s">
        <v>92</v>
      </c>
      <c r="D60" s="21" t="s">
        <v>13</v>
      </c>
      <c r="E60" s="21">
        <v>2</v>
      </c>
      <c r="F60" s="22">
        <v>8.4</v>
      </c>
      <c r="G60" s="23">
        <v>0.21</v>
      </c>
      <c r="H60" s="22">
        <f>1.21*F60</f>
        <v>10.164</v>
      </c>
      <c r="I60" s="22">
        <f t="shared" si="14"/>
        <v>16.8</v>
      </c>
      <c r="J60" s="22">
        <f t="shared" si="15"/>
        <v>20.327999999999999</v>
      </c>
      <c r="K60" s="20" t="s">
        <v>265</v>
      </c>
      <c r="L60" s="25"/>
    </row>
    <row r="61" spans="1:1025" ht="20.25" customHeight="1" x14ac:dyDescent="0.3">
      <c r="A61" s="19" t="s">
        <v>137</v>
      </c>
      <c r="B61" s="20" t="s">
        <v>93</v>
      </c>
      <c r="C61" s="20" t="s">
        <v>94</v>
      </c>
      <c r="D61" s="21" t="s">
        <v>29</v>
      </c>
      <c r="E61" s="21">
        <v>2</v>
      </c>
      <c r="F61" s="22">
        <v>5.6</v>
      </c>
      <c r="G61" s="23">
        <v>0.21</v>
      </c>
      <c r="H61" s="22">
        <f>1.21*F61</f>
        <v>6.7759999999999998</v>
      </c>
      <c r="I61" s="22">
        <f t="shared" si="14"/>
        <v>11.2</v>
      </c>
      <c r="J61" s="22">
        <f t="shared" si="15"/>
        <v>13.552</v>
      </c>
      <c r="K61" s="20" t="s">
        <v>266</v>
      </c>
      <c r="L61" s="18"/>
    </row>
    <row r="62" spans="1:1025" ht="21" customHeight="1" x14ac:dyDescent="0.3">
      <c r="A62" s="19" t="s">
        <v>138</v>
      </c>
      <c r="B62" s="20" t="s">
        <v>103</v>
      </c>
      <c r="C62" s="20" t="s">
        <v>104</v>
      </c>
      <c r="D62" s="21" t="s">
        <v>77</v>
      </c>
      <c r="E62" s="21">
        <v>25</v>
      </c>
      <c r="F62" s="22">
        <v>13</v>
      </c>
      <c r="G62" s="86">
        <v>0.05</v>
      </c>
      <c r="H62" s="22">
        <f t="shared" si="13"/>
        <v>13.65</v>
      </c>
      <c r="I62" s="22">
        <f t="shared" si="14"/>
        <v>325</v>
      </c>
      <c r="J62" s="22">
        <f t="shared" si="15"/>
        <v>341.25</v>
      </c>
      <c r="K62" s="20" t="s">
        <v>267</v>
      </c>
      <c r="L62" s="18"/>
    </row>
    <row r="63" spans="1:1025" ht="23.25" customHeight="1" x14ac:dyDescent="0.3">
      <c r="A63" s="52" t="s">
        <v>139</v>
      </c>
      <c r="B63" s="48" t="s">
        <v>95</v>
      </c>
      <c r="C63" s="48" t="s">
        <v>96</v>
      </c>
      <c r="D63" s="49" t="s">
        <v>13</v>
      </c>
      <c r="E63" s="49">
        <v>5</v>
      </c>
      <c r="F63" s="50">
        <v>2.0499999999999998</v>
      </c>
      <c r="G63" s="51">
        <v>0.05</v>
      </c>
      <c r="H63" s="22">
        <f t="shared" si="13"/>
        <v>2.1524999999999999</v>
      </c>
      <c r="I63" s="22">
        <f t="shared" si="14"/>
        <v>10.25</v>
      </c>
      <c r="J63" s="22">
        <f t="shared" si="15"/>
        <v>10.762499999999999</v>
      </c>
      <c r="K63" s="53" t="s">
        <v>290</v>
      </c>
      <c r="L63" s="54"/>
      <c r="M63" s="55"/>
      <c r="N63" s="56"/>
      <c r="O63" s="57"/>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c r="GM63" s="55"/>
      <c r="GN63" s="55"/>
      <c r="GO63" s="55"/>
      <c r="GP63" s="55"/>
      <c r="GQ63" s="55"/>
      <c r="GR63" s="55"/>
      <c r="GS63" s="55"/>
      <c r="GT63" s="55"/>
      <c r="GU63" s="55"/>
      <c r="GV63" s="55"/>
      <c r="GW63" s="55"/>
      <c r="GX63" s="55"/>
      <c r="GY63" s="55"/>
      <c r="GZ63" s="55"/>
      <c r="HA63" s="55"/>
      <c r="HB63" s="55"/>
      <c r="HC63" s="55"/>
      <c r="HD63" s="55"/>
      <c r="HE63" s="55"/>
      <c r="HF63" s="55"/>
      <c r="HG63" s="55"/>
      <c r="HH63" s="55"/>
      <c r="HI63" s="55"/>
      <c r="HJ63" s="55"/>
      <c r="HK63" s="55"/>
      <c r="HL63" s="55"/>
      <c r="HM63" s="55"/>
      <c r="HN63" s="55"/>
      <c r="HO63" s="55"/>
      <c r="HP63" s="55"/>
      <c r="HQ63" s="55"/>
      <c r="HR63" s="55"/>
      <c r="HS63" s="55"/>
      <c r="HT63" s="55"/>
      <c r="HU63" s="55"/>
      <c r="HV63" s="55"/>
      <c r="HW63" s="55"/>
      <c r="HX63" s="55"/>
      <c r="HY63" s="55"/>
      <c r="HZ63" s="55"/>
      <c r="IA63" s="55"/>
      <c r="IB63" s="55"/>
      <c r="IC63" s="55"/>
      <c r="ID63" s="55"/>
      <c r="IE63" s="55"/>
      <c r="IF63" s="55"/>
      <c r="IG63" s="55"/>
      <c r="IH63" s="55"/>
      <c r="II63" s="55"/>
      <c r="IJ63" s="55"/>
      <c r="IK63" s="55"/>
      <c r="IL63" s="55"/>
      <c r="IM63" s="55"/>
      <c r="IN63" s="55"/>
      <c r="IO63" s="55"/>
      <c r="IP63" s="55"/>
      <c r="IQ63" s="55"/>
      <c r="IR63" s="55"/>
      <c r="IS63" s="55"/>
      <c r="IT63" s="55"/>
      <c r="IU63" s="55"/>
      <c r="IV63" s="55"/>
      <c r="IW63" s="55"/>
      <c r="IX63" s="55"/>
      <c r="IY63" s="55"/>
      <c r="IZ63" s="55"/>
      <c r="JA63" s="55"/>
      <c r="JB63" s="55"/>
      <c r="JC63" s="55"/>
      <c r="JD63" s="55"/>
      <c r="JE63" s="55"/>
      <c r="JF63" s="55"/>
      <c r="JG63" s="55"/>
      <c r="JH63" s="55"/>
      <c r="JI63" s="55"/>
      <c r="JJ63" s="55"/>
      <c r="JK63" s="55"/>
      <c r="JL63" s="55"/>
      <c r="JM63" s="55"/>
      <c r="JN63" s="55"/>
      <c r="JO63" s="55"/>
      <c r="JP63" s="55"/>
      <c r="JQ63" s="55"/>
      <c r="JR63" s="55"/>
      <c r="JS63" s="55"/>
      <c r="JT63" s="55"/>
      <c r="JU63" s="55"/>
      <c r="JV63" s="55"/>
      <c r="JW63" s="55"/>
      <c r="JX63" s="55"/>
      <c r="JY63" s="55"/>
      <c r="JZ63" s="55"/>
      <c r="KA63" s="55"/>
      <c r="KB63" s="55"/>
      <c r="KC63" s="55"/>
      <c r="KD63" s="55"/>
      <c r="KE63" s="55"/>
      <c r="KF63" s="55"/>
      <c r="KG63" s="55"/>
      <c r="KH63" s="55"/>
      <c r="KI63" s="55"/>
      <c r="KJ63" s="55"/>
      <c r="KK63" s="55"/>
      <c r="KL63" s="55"/>
      <c r="KM63" s="55"/>
      <c r="KN63" s="55"/>
      <c r="KO63" s="55"/>
      <c r="KP63" s="55"/>
      <c r="KQ63" s="55"/>
      <c r="KR63" s="55"/>
      <c r="KS63" s="55"/>
      <c r="KT63" s="55"/>
      <c r="KU63" s="55"/>
      <c r="KV63" s="55"/>
      <c r="KW63" s="55"/>
      <c r="KX63" s="55"/>
      <c r="KY63" s="55"/>
      <c r="KZ63" s="55"/>
      <c r="LA63" s="55"/>
      <c r="LB63" s="55"/>
      <c r="LC63" s="55"/>
      <c r="LD63" s="55"/>
      <c r="LE63" s="55"/>
      <c r="LF63" s="55"/>
      <c r="LG63" s="55"/>
      <c r="LH63" s="55"/>
      <c r="LI63" s="55"/>
      <c r="LJ63" s="55"/>
      <c r="LK63" s="55"/>
      <c r="LL63" s="55"/>
      <c r="LM63" s="55"/>
      <c r="LN63" s="55"/>
      <c r="LO63" s="55"/>
      <c r="LP63" s="55"/>
      <c r="LQ63" s="55"/>
      <c r="LR63" s="55"/>
      <c r="LS63" s="55"/>
      <c r="LT63" s="55"/>
      <c r="LU63" s="55"/>
      <c r="LV63" s="55"/>
      <c r="LW63" s="55"/>
      <c r="LX63" s="55"/>
      <c r="LY63" s="55"/>
      <c r="LZ63" s="55"/>
      <c r="MA63" s="55"/>
      <c r="MB63" s="55"/>
      <c r="MC63" s="55"/>
      <c r="MD63" s="55"/>
      <c r="ME63" s="55"/>
      <c r="MF63" s="55"/>
      <c r="MG63" s="55"/>
      <c r="MH63" s="55"/>
      <c r="MI63" s="55"/>
      <c r="MJ63" s="55"/>
      <c r="MK63" s="55"/>
      <c r="ML63" s="55"/>
      <c r="MM63" s="55"/>
      <c r="MN63" s="55"/>
      <c r="MO63" s="55"/>
      <c r="MP63" s="55"/>
      <c r="MQ63" s="55"/>
      <c r="MR63" s="55"/>
      <c r="MS63" s="55"/>
      <c r="MT63" s="55"/>
      <c r="MU63" s="55"/>
      <c r="MV63" s="55"/>
      <c r="MW63" s="55"/>
      <c r="MX63" s="55"/>
      <c r="MY63" s="55"/>
      <c r="MZ63" s="55"/>
      <c r="NA63" s="55"/>
      <c r="NB63" s="55"/>
      <c r="NC63" s="55"/>
      <c r="ND63" s="55"/>
      <c r="NE63" s="55"/>
      <c r="NF63" s="55"/>
      <c r="NG63" s="55"/>
      <c r="NH63" s="55"/>
      <c r="NI63" s="55"/>
      <c r="NJ63" s="55"/>
      <c r="NK63" s="55"/>
      <c r="NL63" s="55"/>
      <c r="NM63" s="55"/>
      <c r="NN63" s="55"/>
      <c r="NO63" s="55"/>
      <c r="NP63" s="55"/>
      <c r="NQ63" s="55"/>
      <c r="NR63" s="55"/>
      <c r="NS63" s="55"/>
      <c r="NT63" s="55"/>
      <c r="NU63" s="55"/>
      <c r="NV63" s="55"/>
      <c r="NW63" s="55"/>
      <c r="NX63" s="55"/>
      <c r="NY63" s="55"/>
      <c r="NZ63" s="55"/>
      <c r="OA63" s="55"/>
      <c r="OB63" s="55"/>
      <c r="OC63" s="55"/>
      <c r="OD63" s="55"/>
      <c r="OE63" s="55"/>
      <c r="OF63" s="55"/>
      <c r="OG63" s="55"/>
      <c r="OH63" s="55"/>
      <c r="OI63" s="55"/>
      <c r="OJ63" s="55"/>
      <c r="OK63" s="55"/>
      <c r="OL63" s="55"/>
      <c r="OM63" s="55"/>
      <c r="ON63" s="55"/>
      <c r="OO63" s="55"/>
      <c r="OP63" s="55"/>
      <c r="OQ63" s="55"/>
      <c r="OR63" s="55"/>
      <c r="OS63" s="55"/>
      <c r="OT63" s="55"/>
      <c r="OU63" s="55"/>
      <c r="OV63" s="55"/>
      <c r="OW63" s="55"/>
      <c r="OX63" s="55"/>
      <c r="OY63" s="55"/>
      <c r="OZ63" s="55"/>
      <c r="PA63" s="55"/>
      <c r="PB63" s="55"/>
      <c r="PC63" s="55"/>
      <c r="PD63" s="55"/>
      <c r="PE63" s="55"/>
      <c r="PF63" s="55"/>
      <c r="PG63" s="55"/>
      <c r="PH63" s="55"/>
      <c r="PI63" s="55"/>
      <c r="PJ63" s="55"/>
      <c r="PK63" s="55"/>
      <c r="PL63" s="55"/>
      <c r="PM63" s="55"/>
      <c r="PN63" s="55"/>
      <c r="PO63" s="55"/>
      <c r="PP63" s="55"/>
      <c r="PQ63" s="55"/>
      <c r="PR63" s="55"/>
      <c r="PS63" s="55"/>
      <c r="PT63" s="55"/>
      <c r="PU63" s="55"/>
      <c r="PV63" s="55"/>
      <c r="PW63" s="55"/>
      <c r="PX63" s="55"/>
      <c r="PY63" s="55"/>
      <c r="PZ63" s="55"/>
      <c r="QA63" s="55"/>
      <c r="QB63" s="55"/>
      <c r="QC63" s="55"/>
      <c r="QD63" s="55"/>
      <c r="QE63" s="55"/>
      <c r="QF63" s="55"/>
      <c r="QG63" s="55"/>
      <c r="QH63" s="55"/>
      <c r="QI63" s="55"/>
      <c r="QJ63" s="55"/>
      <c r="QK63" s="55"/>
      <c r="QL63" s="55"/>
      <c r="QM63" s="55"/>
      <c r="QN63" s="55"/>
      <c r="QO63" s="55"/>
      <c r="QP63" s="55"/>
      <c r="QQ63" s="55"/>
      <c r="QR63" s="55"/>
      <c r="QS63" s="55"/>
      <c r="QT63" s="55"/>
      <c r="QU63" s="55"/>
      <c r="QV63" s="55"/>
      <c r="QW63" s="55"/>
      <c r="QX63" s="55"/>
      <c r="QY63" s="55"/>
      <c r="QZ63" s="55"/>
      <c r="RA63" s="55"/>
      <c r="RB63" s="55"/>
      <c r="RC63" s="55"/>
      <c r="RD63" s="55"/>
      <c r="RE63" s="55"/>
      <c r="RF63" s="55"/>
      <c r="RG63" s="55"/>
      <c r="RH63" s="55"/>
      <c r="RI63" s="55"/>
      <c r="RJ63" s="55"/>
      <c r="RK63" s="55"/>
      <c r="RL63" s="55"/>
      <c r="RM63" s="55"/>
      <c r="RN63" s="55"/>
      <c r="RO63" s="55"/>
      <c r="RP63" s="55"/>
      <c r="RQ63" s="55"/>
      <c r="RR63" s="55"/>
      <c r="RS63" s="55"/>
      <c r="RT63" s="55"/>
      <c r="RU63" s="55"/>
      <c r="RV63" s="55"/>
      <c r="RW63" s="55"/>
      <c r="RX63" s="55"/>
      <c r="RY63" s="55"/>
      <c r="RZ63" s="55"/>
      <c r="SA63" s="55"/>
      <c r="SB63" s="55"/>
      <c r="SC63" s="55"/>
      <c r="SD63" s="55"/>
      <c r="SE63" s="55"/>
      <c r="SF63" s="55"/>
      <c r="SG63" s="55"/>
      <c r="SH63" s="55"/>
      <c r="SI63" s="55"/>
      <c r="SJ63" s="55"/>
      <c r="SK63" s="55"/>
      <c r="SL63" s="55"/>
      <c r="SM63" s="55"/>
      <c r="SN63" s="55"/>
      <c r="SO63" s="55"/>
      <c r="SP63" s="55"/>
      <c r="SQ63" s="55"/>
      <c r="SR63" s="55"/>
      <c r="SS63" s="55"/>
      <c r="ST63" s="55"/>
      <c r="SU63" s="55"/>
      <c r="SV63" s="55"/>
      <c r="SW63" s="55"/>
      <c r="SX63" s="55"/>
      <c r="SY63" s="55"/>
      <c r="SZ63" s="55"/>
      <c r="TA63" s="55"/>
      <c r="TB63" s="55"/>
      <c r="TC63" s="55"/>
      <c r="TD63" s="55"/>
      <c r="TE63" s="55"/>
      <c r="TF63" s="55"/>
      <c r="TG63" s="55"/>
      <c r="TH63" s="55"/>
      <c r="TI63" s="55"/>
      <c r="TJ63" s="55"/>
      <c r="TK63" s="55"/>
      <c r="TL63" s="55"/>
      <c r="TM63" s="55"/>
      <c r="TN63" s="55"/>
      <c r="TO63" s="55"/>
      <c r="TP63" s="55"/>
      <c r="TQ63" s="55"/>
      <c r="TR63" s="55"/>
      <c r="TS63" s="55"/>
      <c r="TT63" s="55"/>
      <c r="TU63" s="55"/>
      <c r="TV63" s="55"/>
      <c r="TW63" s="55"/>
      <c r="TX63" s="55"/>
      <c r="TY63" s="55"/>
      <c r="TZ63" s="55"/>
      <c r="UA63" s="55"/>
      <c r="UB63" s="55"/>
      <c r="UC63" s="55"/>
      <c r="UD63" s="55"/>
      <c r="UE63" s="55"/>
      <c r="UF63" s="55"/>
      <c r="UG63" s="55"/>
      <c r="UH63" s="55"/>
      <c r="UI63" s="55"/>
      <c r="UJ63" s="55"/>
      <c r="UK63" s="55"/>
      <c r="UL63" s="55"/>
      <c r="UM63" s="55"/>
      <c r="UN63" s="55"/>
      <c r="UO63" s="55"/>
      <c r="UP63" s="55"/>
      <c r="UQ63" s="55"/>
      <c r="UR63" s="55"/>
      <c r="US63" s="55"/>
      <c r="UT63" s="55"/>
      <c r="UU63" s="55"/>
      <c r="UV63" s="55"/>
      <c r="UW63" s="55"/>
      <c r="UX63" s="55"/>
      <c r="UY63" s="55"/>
      <c r="UZ63" s="55"/>
      <c r="VA63" s="55"/>
      <c r="VB63" s="55"/>
      <c r="VC63" s="55"/>
      <c r="VD63" s="55"/>
      <c r="VE63" s="55"/>
      <c r="VF63" s="55"/>
      <c r="VG63" s="55"/>
      <c r="VH63" s="55"/>
      <c r="VI63" s="55"/>
      <c r="VJ63" s="55"/>
      <c r="VK63" s="55"/>
      <c r="VL63" s="55"/>
      <c r="VM63" s="55"/>
      <c r="VN63" s="55"/>
      <c r="VO63" s="55"/>
      <c r="VP63" s="55"/>
      <c r="VQ63" s="55"/>
      <c r="VR63" s="55"/>
      <c r="VS63" s="55"/>
      <c r="VT63" s="55"/>
      <c r="VU63" s="55"/>
      <c r="VV63" s="55"/>
      <c r="VW63" s="55"/>
      <c r="VX63" s="55"/>
      <c r="VY63" s="55"/>
      <c r="VZ63" s="55"/>
      <c r="WA63" s="55"/>
      <c r="WB63" s="55"/>
      <c r="WC63" s="55"/>
      <c r="WD63" s="55"/>
      <c r="WE63" s="55"/>
      <c r="WF63" s="55"/>
      <c r="WG63" s="55"/>
      <c r="WH63" s="55"/>
      <c r="WI63" s="55"/>
      <c r="WJ63" s="55"/>
      <c r="WK63" s="55"/>
      <c r="WL63" s="55"/>
      <c r="WM63" s="55"/>
      <c r="WN63" s="55"/>
      <c r="WO63" s="55"/>
      <c r="WP63" s="55"/>
      <c r="WQ63" s="55"/>
      <c r="WR63" s="55"/>
      <c r="WS63" s="55"/>
      <c r="WT63" s="55"/>
      <c r="WU63" s="55"/>
      <c r="WV63" s="55"/>
      <c r="WW63" s="55"/>
      <c r="WX63" s="55"/>
      <c r="WY63" s="55"/>
      <c r="WZ63" s="55"/>
      <c r="XA63" s="55"/>
      <c r="XB63" s="55"/>
      <c r="XC63" s="55"/>
      <c r="XD63" s="55"/>
      <c r="XE63" s="55"/>
      <c r="XF63" s="55"/>
      <c r="XG63" s="55"/>
      <c r="XH63" s="55"/>
      <c r="XI63" s="55"/>
      <c r="XJ63" s="55"/>
      <c r="XK63" s="55"/>
      <c r="XL63" s="55"/>
      <c r="XM63" s="55"/>
      <c r="XN63" s="55"/>
      <c r="XO63" s="55"/>
      <c r="XP63" s="55"/>
      <c r="XQ63" s="55"/>
      <c r="XR63" s="55"/>
      <c r="XS63" s="55"/>
      <c r="XT63" s="55"/>
      <c r="XU63" s="55"/>
      <c r="XV63" s="55"/>
      <c r="XW63" s="55"/>
      <c r="XX63" s="55"/>
      <c r="XY63" s="55"/>
      <c r="XZ63" s="55"/>
      <c r="YA63" s="55"/>
      <c r="YB63" s="55"/>
      <c r="YC63" s="55"/>
      <c r="YD63" s="55"/>
      <c r="YE63" s="55"/>
      <c r="YF63" s="55"/>
      <c r="YG63" s="55"/>
      <c r="YH63" s="55"/>
      <c r="YI63" s="55"/>
      <c r="YJ63" s="55"/>
      <c r="YK63" s="55"/>
      <c r="YL63" s="55"/>
      <c r="YM63" s="55"/>
      <c r="YN63" s="55"/>
      <c r="YO63" s="55"/>
      <c r="YP63" s="55"/>
      <c r="YQ63" s="55"/>
      <c r="YR63" s="55"/>
      <c r="YS63" s="55"/>
      <c r="YT63" s="55"/>
      <c r="YU63" s="55"/>
      <c r="YV63" s="55"/>
      <c r="YW63" s="55"/>
      <c r="YX63" s="55"/>
      <c r="YY63" s="55"/>
      <c r="YZ63" s="55"/>
      <c r="ZA63" s="55"/>
      <c r="ZB63" s="55"/>
      <c r="ZC63" s="55"/>
      <c r="ZD63" s="55"/>
      <c r="ZE63" s="55"/>
      <c r="ZF63" s="55"/>
      <c r="ZG63" s="55"/>
      <c r="ZH63" s="55"/>
      <c r="ZI63" s="55"/>
      <c r="ZJ63" s="55"/>
      <c r="ZK63" s="55"/>
      <c r="ZL63" s="55"/>
      <c r="ZM63" s="55"/>
      <c r="ZN63" s="55"/>
      <c r="ZO63" s="55"/>
      <c r="ZP63" s="55"/>
      <c r="ZQ63" s="55"/>
      <c r="ZR63" s="55"/>
      <c r="ZS63" s="55"/>
      <c r="ZT63" s="55"/>
      <c r="ZU63" s="55"/>
      <c r="ZV63" s="55"/>
      <c r="ZW63" s="55"/>
      <c r="ZX63" s="55"/>
      <c r="ZY63" s="55"/>
      <c r="ZZ63" s="55"/>
      <c r="AAA63" s="55"/>
      <c r="AAB63" s="55"/>
      <c r="AAC63" s="55"/>
      <c r="AAD63" s="55"/>
      <c r="AAE63" s="55"/>
      <c r="AAF63" s="55"/>
      <c r="AAG63" s="55"/>
      <c r="AAH63" s="55"/>
      <c r="AAI63" s="55"/>
      <c r="AAJ63" s="55"/>
      <c r="AAK63" s="55"/>
      <c r="AAL63" s="55"/>
      <c r="AAM63" s="55"/>
      <c r="AAN63" s="55"/>
      <c r="AAO63" s="55"/>
      <c r="AAP63" s="55"/>
      <c r="AAQ63" s="55"/>
      <c r="AAR63" s="55"/>
      <c r="AAS63" s="55"/>
      <c r="AAT63" s="55"/>
      <c r="AAU63" s="55"/>
      <c r="AAV63" s="55"/>
      <c r="AAW63" s="55"/>
      <c r="AAX63" s="55"/>
      <c r="AAY63" s="55"/>
      <c r="AAZ63" s="55"/>
      <c r="ABA63" s="55"/>
      <c r="ABB63" s="55"/>
      <c r="ABC63" s="55"/>
      <c r="ABD63" s="55"/>
      <c r="ABE63" s="55"/>
      <c r="ABF63" s="55"/>
      <c r="ABG63" s="55"/>
      <c r="ABH63" s="55"/>
      <c r="ABI63" s="55"/>
      <c r="ABJ63" s="55"/>
      <c r="ABK63" s="55"/>
      <c r="ABL63" s="55"/>
      <c r="ABM63" s="55"/>
      <c r="ABN63" s="55"/>
      <c r="ABO63" s="55"/>
      <c r="ABP63" s="55"/>
      <c r="ABQ63" s="55"/>
      <c r="ABR63" s="55"/>
      <c r="ABS63" s="55"/>
      <c r="ABT63" s="55"/>
      <c r="ABU63" s="55"/>
      <c r="ABV63" s="55"/>
      <c r="ABW63" s="55"/>
      <c r="ABX63" s="55"/>
      <c r="ABY63" s="55"/>
      <c r="ABZ63" s="55"/>
      <c r="ACA63" s="55"/>
      <c r="ACB63" s="55"/>
      <c r="ACC63" s="55"/>
      <c r="ACD63" s="55"/>
      <c r="ACE63" s="55"/>
      <c r="ACF63" s="55"/>
      <c r="ACG63" s="55"/>
      <c r="ACH63" s="55"/>
      <c r="ACI63" s="55"/>
      <c r="ACJ63" s="55"/>
      <c r="ACK63" s="55"/>
      <c r="ACL63" s="55"/>
      <c r="ACM63" s="55"/>
      <c r="ACN63" s="55"/>
      <c r="ACO63" s="55"/>
      <c r="ACP63" s="55"/>
      <c r="ACQ63" s="55"/>
      <c r="ACR63" s="55"/>
      <c r="ACS63" s="55"/>
      <c r="ACT63" s="55"/>
      <c r="ACU63" s="55"/>
      <c r="ACV63" s="55"/>
      <c r="ACW63" s="55"/>
      <c r="ACX63" s="55"/>
      <c r="ACY63" s="55"/>
      <c r="ACZ63" s="55"/>
      <c r="ADA63" s="55"/>
      <c r="ADB63" s="55"/>
      <c r="ADC63" s="55"/>
      <c r="ADD63" s="55"/>
      <c r="ADE63" s="55"/>
      <c r="ADF63" s="55"/>
      <c r="ADG63" s="55"/>
      <c r="ADH63" s="55"/>
      <c r="ADI63" s="55"/>
      <c r="ADJ63" s="55"/>
      <c r="ADK63" s="55"/>
      <c r="ADL63" s="55"/>
      <c r="ADM63" s="55"/>
      <c r="ADN63" s="55"/>
      <c r="ADO63" s="55"/>
      <c r="ADP63" s="55"/>
      <c r="ADQ63" s="55"/>
      <c r="ADR63" s="55"/>
      <c r="ADS63" s="55"/>
      <c r="ADT63" s="55"/>
      <c r="ADU63" s="55"/>
      <c r="ADV63" s="55"/>
      <c r="ADW63" s="55"/>
      <c r="ADX63" s="55"/>
      <c r="ADY63" s="55"/>
      <c r="ADZ63" s="55"/>
      <c r="AEA63" s="55"/>
      <c r="AEB63" s="55"/>
      <c r="AEC63" s="55"/>
      <c r="AED63" s="55"/>
      <c r="AEE63" s="55"/>
      <c r="AEF63" s="55"/>
      <c r="AEG63" s="55"/>
      <c r="AEH63" s="55"/>
      <c r="AEI63" s="55"/>
      <c r="AEJ63" s="55"/>
      <c r="AEK63" s="55"/>
      <c r="AEL63" s="55"/>
      <c r="AEM63" s="55"/>
      <c r="AEN63" s="55"/>
      <c r="AEO63" s="55"/>
      <c r="AEP63" s="55"/>
      <c r="AEQ63" s="55"/>
      <c r="AER63" s="55"/>
      <c r="AES63" s="55"/>
      <c r="AET63" s="55"/>
      <c r="AEU63" s="55"/>
      <c r="AEV63" s="55"/>
      <c r="AEW63" s="55"/>
      <c r="AEX63" s="55"/>
      <c r="AEY63" s="55"/>
      <c r="AEZ63" s="55"/>
      <c r="AFA63" s="55"/>
      <c r="AFB63" s="55"/>
      <c r="AFC63" s="55"/>
      <c r="AFD63" s="55"/>
      <c r="AFE63" s="55"/>
      <c r="AFF63" s="55"/>
      <c r="AFG63" s="55"/>
      <c r="AFH63" s="55"/>
      <c r="AFI63" s="55"/>
      <c r="AFJ63" s="55"/>
      <c r="AFK63" s="55"/>
      <c r="AFL63" s="55"/>
      <c r="AFM63" s="55"/>
      <c r="AFN63" s="55"/>
      <c r="AFO63" s="55"/>
      <c r="AFP63" s="55"/>
      <c r="AFQ63" s="55"/>
      <c r="AFR63" s="55"/>
      <c r="AFS63" s="55"/>
      <c r="AFT63" s="55"/>
      <c r="AFU63" s="55"/>
      <c r="AFV63" s="55"/>
      <c r="AFW63" s="55"/>
      <c r="AFX63" s="55"/>
      <c r="AFY63" s="55"/>
      <c r="AFZ63" s="55"/>
      <c r="AGA63" s="55"/>
      <c r="AGB63" s="55"/>
      <c r="AGC63" s="55"/>
      <c r="AGD63" s="55"/>
      <c r="AGE63" s="55"/>
      <c r="AGF63" s="55"/>
      <c r="AGG63" s="55"/>
      <c r="AGH63" s="55"/>
      <c r="AGI63" s="55"/>
      <c r="AGJ63" s="55"/>
      <c r="AGK63" s="55"/>
      <c r="AGL63" s="55"/>
      <c r="AGM63" s="55"/>
      <c r="AGN63" s="55"/>
      <c r="AGO63" s="55"/>
      <c r="AGP63" s="55"/>
      <c r="AGQ63" s="55"/>
      <c r="AGR63" s="55"/>
      <c r="AGS63" s="55"/>
      <c r="AGT63" s="55"/>
      <c r="AGU63" s="55"/>
      <c r="AGV63" s="55"/>
      <c r="AGW63" s="55"/>
      <c r="AGX63" s="55"/>
      <c r="AGY63" s="55"/>
      <c r="AGZ63" s="55"/>
      <c r="AHA63" s="55"/>
      <c r="AHB63" s="55"/>
      <c r="AHC63" s="55"/>
      <c r="AHD63" s="55"/>
      <c r="AHE63" s="55"/>
      <c r="AHF63" s="55"/>
      <c r="AHG63" s="55"/>
      <c r="AHH63" s="55"/>
      <c r="AHI63" s="55"/>
      <c r="AHJ63" s="55"/>
      <c r="AHK63" s="55"/>
      <c r="AHL63" s="55"/>
      <c r="AHM63" s="55"/>
      <c r="AHN63" s="55"/>
      <c r="AHO63" s="55"/>
      <c r="AHP63" s="55"/>
      <c r="AHQ63" s="55"/>
      <c r="AHR63" s="55"/>
      <c r="AHS63" s="55"/>
      <c r="AHT63" s="55"/>
      <c r="AHU63" s="55"/>
      <c r="AHV63" s="55"/>
      <c r="AHW63" s="55"/>
      <c r="AHX63" s="55"/>
      <c r="AHY63" s="55"/>
      <c r="AHZ63" s="55"/>
      <c r="AIA63" s="55"/>
      <c r="AIB63" s="55"/>
      <c r="AIC63" s="55"/>
      <c r="AID63" s="55"/>
      <c r="AIE63" s="55"/>
      <c r="AIF63" s="55"/>
      <c r="AIG63" s="55"/>
      <c r="AIH63" s="55"/>
      <c r="AII63" s="55"/>
      <c r="AIJ63" s="55"/>
      <c r="AIK63" s="55"/>
      <c r="AIL63" s="55"/>
      <c r="AIM63" s="55"/>
      <c r="AIN63" s="55"/>
      <c r="AIO63" s="55"/>
      <c r="AIP63" s="55"/>
      <c r="AIQ63" s="55"/>
      <c r="AIR63" s="55"/>
      <c r="AIS63" s="55"/>
      <c r="AIT63" s="55"/>
      <c r="AIU63" s="55"/>
      <c r="AIV63" s="55"/>
      <c r="AIW63" s="55"/>
      <c r="AIX63" s="55"/>
      <c r="AIY63" s="55"/>
      <c r="AIZ63" s="55"/>
      <c r="AJA63" s="55"/>
      <c r="AJB63" s="55"/>
      <c r="AJC63" s="55"/>
      <c r="AJD63" s="55"/>
      <c r="AJE63" s="55"/>
      <c r="AJF63" s="55"/>
      <c r="AJG63" s="55"/>
      <c r="AJH63" s="55"/>
      <c r="AJI63" s="55"/>
      <c r="AJJ63" s="55"/>
      <c r="AJK63" s="55"/>
      <c r="AJL63" s="55"/>
      <c r="AJM63" s="55"/>
      <c r="AJN63" s="55"/>
      <c r="AJO63" s="55"/>
      <c r="AJP63" s="55"/>
      <c r="AJQ63" s="55"/>
      <c r="AJR63" s="55"/>
      <c r="AJS63" s="55"/>
      <c r="AJT63" s="55"/>
      <c r="AJU63" s="55"/>
      <c r="AJV63" s="55"/>
      <c r="AJW63" s="55"/>
      <c r="AJX63" s="55"/>
      <c r="AJY63" s="55"/>
      <c r="AJZ63" s="55"/>
      <c r="AKA63" s="55"/>
      <c r="AKB63" s="55"/>
      <c r="AKC63" s="55"/>
      <c r="AKD63" s="55"/>
      <c r="AKE63" s="55"/>
      <c r="AKF63" s="55"/>
      <c r="AKG63" s="55"/>
      <c r="AKH63" s="55"/>
      <c r="AKI63" s="55"/>
      <c r="AKJ63" s="55"/>
      <c r="AKK63" s="55"/>
      <c r="AKL63" s="55"/>
      <c r="AKM63" s="55"/>
      <c r="AKN63" s="55"/>
      <c r="AKO63" s="55"/>
      <c r="AKP63" s="55"/>
      <c r="AKQ63" s="55"/>
      <c r="AKR63" s="55"/>
      <c r="AKS63" s="55"/>
      <c r="AKT63" s="55"/>
      <c r="AKU63" s="55"/>
      <c r="AKV63" s="55"/>
      <c r="AKW63" s="55"/>
      <c r="AKX63" s="55"/>
      <c r="AKY63" s="55"/>
      <c r="AKZ63" s="55"/>
      <c r="ALA63" s="55"/>
      <c r="ALB63" s="55"/>
      <c r="ALC63" s="55"/>
      <c r="ALD63" s="55"/>
      <c r="ALE63" s="55"/>
      <c r="ALF63" s="55"/>
      <c r="ALG63" s="55"/>
      <c r="ALH63" s="55"/>
      <c r="ALI63" s="55"/>
      <c r="ALJ63" s="55"/>
      <c r="ALK63" s="55"/>
      <c r="ALL63" s="55"/>
      <c r="ALM63" s="55"/>
      <c r="ALN63" s="55"/>
      <c r="ALO63" s="55"/>
      <c r="ALP63" s="55"/>
      <c r="ALQ63" s="55"/>
      <c r="ALR63" s="55"/>
      <c r="ALS63" s="55"/>
      <c r="ALT63" s="55"/>
      <c r="ALU63" s="55"/>
      <c r="ALV63" s="55"/>
      <c r="ALW63" s="55"/>
      <c r="ALX63" s="55"/>
      <c r="ALY63" s="55"/>
      <c r="ALZ63" s="55"/>
      <c r="AMA63" s="55"/>
      <c r="AMB63" s="55"/>
      <c r="AMC63" s="55"/>
      <c r="AMD63" s="55"/>
      <c r="AME63" s="55"/>
      <c r="AMF63" s="55"/>
      <c r="AMG63" s="55"/>
      <c r="AMH63" s="55"/>
      <c r="AMI63" s="55"/>
      <c r="AMJ63" s="55"/>
      <c r="AMK63" s="55"/>
    </row>
    <row r="64" spans="1:1025" ht="37.5" customHeight="1" x14ac:dyDescent="0.3">
      <c r="A64" s="52" t="s">
        <v>140</v>
      </c>
      <c r="B64" s="48" t="s">
        <v>97</v>
      </c>
      <c r="C64" s="48" t="s">
        <v>98</v>
      </c>
      <c r="D64" s="27" t="s">
        <v>13</v>
      </c>
      <c r="E64" s="27">
        <v>2</v>
      </c>
      <c r="F64" s="50">
        <v>1.6</v>
      </c>
      <c r="G64" s="51">
        <v>0.05</v>
      </c>
      <c r="H64" s="22">
        <f t="shared" si="13"/>
        <v>1.6800000000000002</v>
      </c>
      <c r="I64" s="22">
        <f t="shared" si="14"/>
        <v>3.2</v>
      </c>
      <c r="J64" s="22">
        <f t="shared" si="15"/>
        <v>3.3600000000000003</v>
      </c>
      <c r="K64" s="53" t="s">
        <v>268</v>
      </c>
      <c r="L64" s="54"/>
      <c r="M64" s="55"/>
      <c r="N64" s="56"/>
      <c r="O64" s="57"/>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c r="GM64" s="55"/>
      <c r="GN64" s="55"/>
      <c r="GO64" s="55"/>
      <c r="GP64" s="55"/>
      <c r="GQ64" s="55"/>
      <c r="GR64" s="55"/>
      <c r="GS64" s="55"/>
      <c r="GT64" s="55"/>
      <c r="GU64" s="55"/>
      <c r="GV64" s="55"/>
      <c r="GW64" s="55"/>
      <c r="GX64" s="55"/>
      <c r="GY64" s="55"/>
      <c r="GZ64" s="55"/>
      <c r="HA64" s="55"/>
      <c r="HB64" s="55"/>
      <c r="HC64" s="55"/>
      <c r="HD64" s="55"/>
      <c r="HE64" s="55"/>
      <c r="HF64" s="55"/>
      <c r="HG64" s="55"/>
      <c r="HH64" s="55"/>
      <c r="HI64" s="55"/>
      <c r="HJ64" s="55"/>
      <c r="HK64" s="55"/>
      <c r="HL64" s="55"/>
      <c r="HM64" s="55"/>
      <c r="HN64" s="55"/>
      <c r="HO64" s="55"/>
      <c r="HP64" s="55"/>
      <c r="HQ64" s="55"/>
      <c r="HR64" s="55"/>
      <c r="HS64" s="55"/>
      <c r="HT64" s="55"/>
      <c r="HU64" s="55"/>
      <c r="HV64" s="55"/>
      <c r="HW64" s="55"/>
      <c r="HX64" s="55"/>
      <c r="HY64" s="55"/>
      <c r="HZ64" s="55"/>
      <c r="IA64" s="55"/>
      <c r="IB64" s="55"/>
      <c r="IC64" s="55"/>
      <c r="ID64" s="55"/>
      <c r="IE64" s="55"/>
      <c r="IF64" s="55"/>
      <c r="IG64" s="55"/>
      <c r="IH64" s="55"/>
      <c r="II64" s="55"/>
      <c r="IJ64" s="55"/>
      <c r="IK64" s="55"/>
      <c r="IL64" s="55"/>
      <c r="IM64" s="55"/>
      <c r="IN64" s="55"/>
      <c r="IO64" s="55"/>
      <c r="IP64" s="55"/>
      <c r="IQ64" s="55"/>
      <c r="IR64" s="55"/>
      <c r="IS64" s="55"/>
      <c r="IT64" s="55"/>
      <c r="IU64" s="55"/>
      <c r="IV64" s="55"/>
      <c r="IW64" s="55"/>
      <c r="IX64" s="55"/>
      <c r="IY64" s="55"/>
      <c r="IZ64" s="55"/>
      <c r="JA64" s="55"/>
      <c r="JB64" s="55"/>
      <c r="JC64" s="55"/>
      <c r="JD64" s="55"/>
      <c r="JE64" s="55"/>
      <c r="JF64" s="55"/>
      <c r="JG64" s="55"/>
      <c r="JH64" s="55"/>
      <c r="JI64" s="55"/>
      <c r="JJ64" s="55"/>
      <c r="JK64" s="55"/>
      <c r="JL64" s="55"/>
      <c r="JM64" s="55"/>
      <c r="JN64" s="55"/>
      <c r="JO64" s="55"/>
      <c r="JP64" s="55"/>
      <c r="JQ64" s="55"/>
      <c r="JR64" s="55"/>
      <c r="JS64" s="55"/>
      <c r="JT64" s="55"/>
      <c r="JU64" s="55"/>
      <c r="JV64" s="55"/>
      <c r="JW64" s="55"/>
      <c r="JX64" s="55"/>
      <c r="JY64" s="55"/>
      <c r="JZ64" s="55"/>
      <c r="KA64" s="55"/>
      <c r="KB64" s="55"/>
      <c r="KC64" s="55"/>
      <c r="KD64" s="55"/>
      <c r="KE64" s="55"/>
      <c r="KF64" s="55"/>
      <c r="KG64" s="55"/>
      <c r="KH64" s="55"/>
      <c r="KI64" s="55"/>
      <c r="KJ64" s="55"/>
      <c r="KK64" s="55"/>
      <c r="KL64" s="55"/>
      <c r="KM64" s="55"/>
      <c r="KN64" s="55"/>
      <c r="KO64" s="55"/>
      <c r="KP64" s="55"/>
      <c r="KQ64" s="55"/>
      <c r="KR64" s="55"/>
      <c r="KS64" s="55"/>
      <c r="KT64" s="55"/>
      <c r="KU64" s="55"/>
      <c r="KV64" s="55"/>
      <c r="KW64" s="55"/>
      <c r="KX64" s="55"/>
      <c r="KY64" s="55"/>
      <c r="KZ64" s="55"/>
      <c r="LA64" s="55"/>
      <c r="LB64" s="55"/>
      <c r="LC64" s="55"/>
      <c r="LD64" s="55"/>
      <c r="LE64" s="55"/>
      <c r="LF64" s="55"/>
      <c r="LG64" s="55"/>
      <c r="LH64" s="55"/>
      <c r="LI64" s="55"/>
      <c r="LJ64" s="55"/>
      <c r="LK64" s="55"/>
      <c r="LL64" s="55"/>
      <c r="LM64" s="55"/>
      <c r="LN64" s="55"/>
      <c r="LO64" s="55"/>
      <c r="LP64" s="55"/>
      <c r="LQ64" s="55"/>
      <c r="LR64" s="55"/>
      <c r="LS64" s="55"/>
      <c r="LT64" s="55"/>
      <c r="LU64" s="55"/>
      <c r="LV64" s="55"/>
      <c r="LW64" s="55"/>
      <c r="LX64" s="55"/>
      <c r="LY64" s="55"/>
      <c r="LZ64" s="55"/>
      <c r="MA64" s="55"/>
      <c r="MB64" s="55"/>
      <c r="MC64" s="55"/>
      <c r="MD64" s="55"/>
      <c r="ME64" s="55"/>
      <c r="MF64" s="55"/>
      <c r="MG64" s="55"/>
      <c r="MH64" s="55"/>
      <c r="MI64" s="55"/>
      <c r="MJ64" s="55"/>
      <c r="MK64" s="55"/>
      <c r="ML64" s="55"/>
      <c r="MM64" s="55"/>
      <c r="MN64" s="55"/>
      <c r="MO64" s="55"/>
      <c r="MP64" s="55"/>
      <c r="MQ64" s="55"/>
      <c r="MR64" s="55"/>
      <c r="MS64" s="55"/>
      <c r="MT64" s="55"/>
      <c r="MU64" s="55"/>
      <c r="MV64" s="55"/>
      <c r="MW64" s="55"/>
      <c r="MX64" s="55"/>
      <c r="MY64" s="55"/>
      <c r="MZ64" s="55"/>
      <c r="NA64" s="55"/>
      <c r="NB64" s="55"/>
      <c r="NC64" s="55"/>
      <c r="ND64" s="55"/>
      <c r="NE64" s="55"/>
      <c r="NF64" s="55"/>
      <c r="NG64" s="55"/>
      <c r="NH64" s="55"/>
      <c r="NI64" s="55"/>
      <c r="NJ64" s="55"/>
      <c r="NK64" s="55"/>
      <c r="NL64" s="55"/>
      <c r="NM64" s="55"/>
      <c r="NN64" s="55"/>
      <c r="NO64" s="55"/>
      <c r="NP64" s="55"/>
      <c r="NQ64" s="55"/>
      <c r="NR64" s="55"/>
      <c r="NS64" s="55"/>
      <c r="NT64" s="55"/>
      <c r="NU64" s="55"/>
      <c r="NV64" s="55"/>
      <c r="NW64" s="55"/>
      <c r="NX64" s="55"/>
      <c r="NY64" s="55"/>
      <c r="NZ64" s="55"/>
      <c r="OA64" s="55"/>
      <c r="OB64" s="55"/>
      <c r="OC64" s="55"/>
      <c r="OD64" s="55"/>
      <c r="OE64" s="55"/>
      <c r="OF64" s="55"/>
      <c r="OG64" s="55"/>
      <c r="OH64" s="55"/>
      <c r="OI64" s="55"/>
      <c r="OJ64" s="55"/>
      <c r="OK64" s="55"/>
      <c r="OL64" s="55"/>
      <c r="OM64" s="55"/>
      <c r="ON64" s="55"/>
      <c r="OO64" s="55"/>
      <c r="OP64" s="55"/>
      <c r="OQ64" s="55"/>
      <c r="OR64" s="55"/>
      <c r="OS64" s="55"/>
      <c r="OT64" s="55"/>
      <c r="OU64" s="55"/>
      <c r="OV64" s="55"/>
      <c r="OW64" s="55"/>
      <c r="OX64" s="55"/>
      <c r="OY64" s="55"/>
      <c r="OZ64" s="55"/>
      <c r="PA64" s="55"/>
      <c r="PB64" s="55"/>
      <c r="PC64" s="55"/>
      <c r="PD64" s="55"/>
      <c r="PE64" s="55"/>
      <c r="PF64" s="55"/>
      <c r="PG64" s="55"/>
      <c r="PH64" s="55"/>
      <c r="PI64" s="55"/>
      <c r="PJ64" s="55"/>
      <c r="PK64" s="55"/>
      <c r="PL64" s="55"/>
      <c r="PM64" s="55"/>
      <c r="PN64" s="55"/>
      <c r="PO64" s="55"/>
      <c r="PP64" s="55"/>
      <c r="PQ64" s="55"/>
      <c r="PR64" s="55"/>
      <c r="PS64" s="55"/>
      <c r="PT64" s="55"/>
      <c r="PU64" s="55"/>
      <c r="PV64" s="55"/>
      <c r="PW64" s="55"/>
      <c r="PX64" s="55"/>
      <c r="PY64" s="55"/>
      <c r="PZ64" s="55"/>
      <c r="QA64" s="55"/>
      <c r="QB64" s="55"/>
      <c r="QC64" s="55"/>
      <c r="QD64" s="55"/>
      <c r="QE64" s="55"/>
      <c r="QF64" s="55"/>
      <c r="QG64" s="55"/>
      <c r="QH64" s="55"/>
      <c r="QI64" s="55"/>
      <c r="QJ64" s="55"/>
      <c r="QK64" s="55"/>
      <c r="QL64" s="55"/>
      <c r="QM64" s="55"/>
      <c r="QN64" s="55"/>
      <c r="QO64" s="55"/>
      <c r="QP64" s="55"/>
      <c r="QQ64" s="55"/>
      <c r="QR64" s="55"/>
      <c r="QS64" s="55"/>
      <c r="QT64" s="55"/>
      <c r="QU64" s="55"/>
      <c r="QV64" s="55"/>
      <c r="QW64" s="55"/>
      <c r="QX64" s="55"/>
      <c r="QY64" s="55"/>
      <c r="QZ64" s="55"/>
      <c r="RA64" s="55"/>
      <c r="RB64" s="55"/>
      <c r="RC64" s="55"/>
      <c r="RD64" s="55"/>
      <c r="RE64" s="55"/>
      <c r="RF64" s="55"/>
      <c r="RG64" s="55"/>
      <c r="RH64" s="55"/>
      <c r="RI64" s="55"/>
      <c r="RJ64" s="55"/>
      <c r="RK64" s="55"/>
      <c r="RL64" s="55"/>
      <c r="RM64" s="55"/>
      <c r="RN64" s="55"/>
      <c r="RO64" s="55"/>
      <c r="RP64" s="55"/>
      <c r="RQ64" s="55"/>
      <c r="RR64" s="55"/>
      <c r="RS64" s="55"/>
      <c r="RT64" s="55"/>
      <c r="RU64" s="55"/>
      <c r="RV64" s="55"/>
      <c r="RW64" s="55"/>
      <c r="RX64" s="55"/>
      <c r="RY64" s="55"/>
      <c r="RZ64" s="55"/>
      <c r="SA64" s="55"/>
      <c r="SB64" s="55"/>
      <c r="SC64" s="55"/>
      <c r="SD64" s="55"/>
      <c r="SE64" s="55"/>
      <c r="SF64" s="55"/>
      <c r="SG64" s="55"/>
      <c r="SH64" s="55"/>
      <c r="SI64" s="55"/>
      <c r="SJ64" s="55"/>
      <c r="SK64" s="55"/>
      <c r="SL64" s="55"/>
      <c r="SM64" s="55"/>
      <c r="SN64" s="55"/>
      <c r="SO64" s="55"/>
      <c r="SP64" s="55"/>
      <c r="SQ64" s="55"/>
      <c r="SR64" s="55"/>
      <c r="SS64" s="55"/>
      <c r="ST64" s="55"/>
      <c r="SU64" s="55"/>
      <c r="SV64" s="55"/>
      <c r="SW64" s="55"/>
      <c r="SX64" s="55"/>
      <c r="SY64" s="55"/>
      <c r="SZ64" s="55"/>
      <c r="TA64" s="55"/>
      <c r="TB64" s="55"/>
      <c r="TC64" s="55"/>
      <c r="TD64" s="55"/>
      <c r="TE64" s="55"/>
      <c r="TF64" s="55"/>
      <c r="TG64" s="55"/>
      <c r="TH64" s="55"/>
      <c r="TI64" s="55"/>
      <c r="TJ64" s="55"/>
      <c r="TK64" s="55"/>
      <c r="TL64" s="55"/>
      <c r="TM64" s="55"/>
      <c r="TN64" s="55"/>
      <c r="TO64" s="55"/>
      <c r="TP64" s="55"/>
      <c r="TQ64" s="55"/>
      <c r="TR64" s="55"/>
      <c r="TS64" s="55"/>
      <c r="TT64" s="55"/>
      <c r="TU64" s="55"/>
      <c r="TV64" s="55"/>
      <c r="TW64" s="55"/>
      <c r="TX64" s="55"/>
      <c r="TY64" s="55"/>
      <c r="TZ64" s="55"/>
      <c r="UA64" s="55"/>
      <c r="UB64" s="55"/>
      <c r="UC64" s="55"/>
      <c r="UD64" s="55"/>
      <c r="UE64" s="55"/>
      <c r="UF64" s="55"/>
      <c r="UG64" s="55"/>
      <c r="UH64" s="55"/>
      <c r="UI64" s="55"/>
      <c r="UJ64" s="55"/>
      <c r="UK64" s="55"/>
      <c r="UL64" s="55"/>
      <c r="UM64" s="55"/>
      <c r="UN64" s="55"/>
      <c r="UO64" s="55"/>
      <c r="UP64" s="55"/>
      <c r="UQ64" s="55"/>
      <c r="UR64" s="55"/>
      <c r="US64" s="55"/>
      <c r="UT64" s="55"/>
      <c r="UU64" s="55"/>
      <c r="UV64" s="55"/>
      <c r="UW64" s="55"/>
      <c r="UX64" s="55"/>
      <c r="UY64" s="55"/>
      <c r="UZ64" s="55"/>
      <c r="VA64" s="55"/>
      <c r="VB64" s="55"/>
      <c r="VC64" s="55"/>
      <c r="VD64" s="55"/>
      <c r="VE64" s="55"/>
      <c r="VF64" s="55"/>
      <c r="VG64" s="55"/>
      <c r="VH64" s="55"/>
      <c r="VI64" s="55"/>
      <c r="VJ64" s="55"/>
      <c r="VK64" s="55"/>
      <c r="VL64" s="55"/>
      <c r="VM64" s="55"/>
      <c r="VN64" s="55"/>
      <c r="VO64" s="55"/>
      <c r="VP64" s="55"/>
      <c r="VQ64" s="55"/>
      <c r="VR64" s="55"/>
      <c r="VS64" s="55"/>
      <c r="VT64" s="55"/>
      <c r="VU64" s="55"/>
      <c r="VV64" s="55"/>
      <c r="VW64" s="55"/>
      <c r="VX64" s="55"/>
      <c r="VY64" s="55"/>
      <c r="VZ64" s="55"/>
      <c r="WA64" s="55"/>
      <c r="WB64" s="55"/>
      <c r="WC64" s="55"/>
      <c r="WD64" s="55"/>
      <c r="WE64" s="55"/>
      <c r="WF64" s="55"/>
      <c r="WG64" s="55"/>
      <c r="WH64" s="55"/>
      <c r="WI64" s="55"/>
      <c r="WJ64" s="55"/>
      <c r="WK64" s="55"/>
      <c r="WL64" s="55"/>
      <c r="WM64" s="55"/>
      <c r="WN64" s="55"/>
      <c r="WO64" s="55"/>
      <c r="WP64" s="55"/>
      <c r="WQ64" s="55"/>
      <c r="WR64" s="55"/>
      <c r="WS64" s="55"/>
      <c r="WT64" s="55"/>
      <c r="WU64" s="55"/>
      <c r="WV64" s="55"/>
      <c r="WW64" s="55"/>
      <c r="WX64" s="55"/>
      <c r="WY64" s="55"/>
      <c r="WZ64" s="55"/>
      <c r="XA64" s="55"/>
      <c r="XB64" s="55"/>
      <c r="XC64" s="55"/>
      <c r="XD64" s="55"/>
      <c r="XE64" s="55"/>
      <c r="XF64" s="55"/>
      <c r="XG64" s="55"/>
      <c r="XH64" s="55"/>
      <c r="XI64" s="55"/>
      <c r="XJ64" s="55"/>
      <c r="XK64" s="55"/>
      <c r="XL64" s="55"/>
      <c r="XM64" s="55"/>
      <c r="XN64" s="55"/>
      <c r="XO64" s="55"/>
      <c r="XP64" s="55"/>
      <c r="XQ64" s="55"/>
      <c r="XR64" s="55"/>
      <c r="XS64" s="55"/>
      <c r="XT64" s="55"/>
      <c r="XU64" s="55"/>
      <c r="XV64" s="55"/>
      <c r="XW64" s="55"/>
      <c r="XX64" s="55"/>
      <c r="XY64" s="55"/>
      <c r="XZ64" s="55"/>
      <c r="YA64" s="55"/>
      <c r="YB64" s="55"/>
      <c r="YC64" s="55"/>
      <c r="YD64" s="55"/>
      <c r="YE64" s="55"/>
      <c r="YF64" s="55"/>
      <c r="YG64" s="55"/>
      <c r="YH64" s="55"/>
      <c r="YI64" s="55"/>
      <c r="YJ64" s="55"/>
      <c r="YK64" s="55"/>
      <c r="YL64" s="55"/>
      <c r="YM64" s="55"/>
      <c r="YN64" s="55"/>
      <c r="YO64" s="55"/>
      <c r="YP64" s="55"/>
      <c r="YQ64" s="55"/>
      <c r="YR64" s="55"/>
      <c r="YS64" s="55"/>
      <c r="YT64" s="55"/>
      <c r="YU64" s="55"/>
      <c r="YV64" s="55"/>
      <c r="YW64" s="55"/>
      <c r="YX64" s="55"/>
      <c r="YY64" s="55"/>
      <c r="YZ64" s="55"/>
      <c r="ZA64" s="55"/>
      <c r="ZB64" s="55"/>
      <c r="ZC64" s="55"/>
      <c r="ZD64" s="55"/>
      <c r="ZE64" s="55"/>
      <c r="ZF64" s="55"/>
      <c r="ZG64" s="55"/>
      <c r="ZH64" s="55"/>
      <c r="ZI64" s="55"/>
      <c r="ZJ64" s="55"/>
      <c r="ZK64" s="55"/>
      <c r="ZL64" s="55"/>
      <c r="ZM64" s="55"/>
      <c r="ZN64" s="55"/>
      <c r="ZO64" s="55"/>
      <c r="ZP64" s="55"/>
      <c r="ZQ64" s="55"/>
      <c r="ZR64" s="55"/>
      <c r="ZS64" s="55"/>
      <c r="ZT64" s="55"/>
      <c r="ZU64" s="55"/>
      <c r="ZV64" s="55"/>
      <c r="ZW64" s="55"/>
      <c r="ZX64" s="55"/>
      <c r="ZY64" s="55"/>
      <c r="ZZ64" s="55"/>
      <c r="AAA64" s="55"/>
      <c r="AAB64" s="55"/>
      <c r="AAC64" s="55"/>
      <c r="AAD64" s="55"/>
      <c r="AAE64" s="55"/>
      <c r="AAF64" s="55"/>
      <c r="AAG64" s="55"/>
      <c r="AAH64" s="55"/>
      <c r="AAI64" s="55"/>
      <c r="AAJ64" s="55"/>
      <c r="AAK64" s="55"/>
      <c r="AAL64" s="55"/>
      <c r="AAM64" s="55"/>
      <c r="AAN64" s="55"/>
      <c r="AAO64" s="55"/>
      <c r="AAP64" s="55"/>
      <c r="AAQ64" s="55"/>
      <c r="AAR64" s="55"/>
      <c r="AAS64" s="55"/>
      <c r="AAT64" s="55"/>
      <c r="AAU64" s="55"/>
      <c r="AAV64" s="55"/>
      <c r="AAW64" s="55"/>
      <c r="AAX64" s="55"/>
      <c r="AAY64" s="55"/>
      <c r="AAZ64" s="55"/>
      <c r="ABA64" s="55"/>
      <c r="ABB64" s="55"/>
      <c r="ABC64" s="55"/>
      <c r="ABD64" s="55"/>
      <c r="ABE64" s="55"/>
      <c r="ABF64" s="55"/>
      <c r="ABG64" s="55"/>
      <c r="ABH64" s="55"/>
      <c r="ABI64" s="55"/>
      <c r="ABJ64" s="55"/>
      <c r="ABK64" s="55"/>
      <c r="ABL64" s="55"/>
      <c r="ABM64" s="55"/>
      <c r="ABN64" s="55"/>
      <c r="ABO64" s="55"/>
      <c r="ABP64" s="55"/>
      <c r="ABQ64" s="55"/>
      <c r="ABR64" s="55"/>
      <c r="ABS64" s="55"/>
      <c r="ABT64" s="55"/>
      <c r="ABU64" s="55"/>
      <c r="ABV64" s="55"/>
      <c r="ABW64" s="55"/>
      <c r="ABX64" s="55"/>
      <c r="ABY64" s="55"/>
      <c r="ABZ64" s="55"/>
      <c r="ACA64" s="55"/>
      <c r="ACB64" s="55"/>
      <c r="ACC64" s="55"/>
      <c r="ACD64" s="55"/>
      <c r="ACE64" s="55"/>
      <c r="ACF64" s="55"/>
      <c r="ACG64" s="55"/>
      <c r="ACH64" s="55"/>
      <c r="ACI64" s="55"/>
      <c r="ACJ64" s="55"/>
      <c r="ACK64" s="55"/>
      <c r="ACL64" s="55"/>
      <c r="ACM64" s="55"/>
      <c r="ACN64" s="55"/>
      <c r="ACO64" s="55"/>
      <c r="ACP64" s="55"/>
      <c r="ACQ64" s="55"/>
      <c r="ACR64" s="55"/>
      <c r="ACS64" s="55"/>
      <c r="ACT64" s="55"/>
      <c r="ACU64" s="55"/>
      <c r="ACV64" s="55"/>
      <c r="ACW64" s="55"/>
      <c r="ACX64" s="55"/>
      <c r="ACY64" s="55"/>
      <c r="ACZ64" s="55"/>
      <c r="ADA64" s="55"/>
      <c r="ADB64" s="55"/>
      <c r="ADC64" s="55"/>
      <c r="ADD64" s="55"/>
      <c r="ADE64" s="55"/>
      <c r="ADF64" s="55"/>
      <c r="ADG64" s="55"/>
      <c r="ADH64" s="55"/>
      <c r="ADI64" s="55"/>
      <c r="ADJ64" s="55"/>
      <c r="ADK64" s="55"/>
      <c r="ADL64" s="55"/>
      <c r="ADM64" s="55"/>
      <c r="ADN64" s="55"/>
      <c r="ADO64" s="55"/>
      <c r="ADP64" s="55"/>
      <c r="ADQ64" s="55"/>
      <c r="ADR64" s="55"/>
      <c r="ADS64" s="55"/>
      <c r="ADT64" s="55"/>
      <c r="ADU64" s="55"/>
      <c r="ADV64" s="55"/>
      <c r="ADW64" s="55"/>
      <c r="ADX64" s="55"/>
      <c r="ADY64" s="55"/>
      <c r="ADZ64" s="55"/>
      <c r="AEA64" s="55"/>
      <c r="AEB64" s="55"/>
      <c r="AEC64" s="55"/>
      <c r="AED64" s="55"/>
      <c r="AEE64" s="55"/>
      <c r="AEF64" s="55"/>
      <c r="AEG64" s="55"/>
      <c r="AEH64" s="55"/>
      <c r="AEI64" s="55"/>
      <c r="AEJ64" s="55"/>
      <c r="AEK64" s="55"/>
      <c r="AEL64" s="55"/>
      <c r="AEM64" s="55"/>
      <c r="AEN64" s="55"/>
      <c r="AEO64" s="55"/>
      <c r="AEP64" s="55"/>
      <c r="AEQ64" s="55"/>
      <c r="AER64" s="55"/>
      <c r="AES64" s="55"/>
      <c r="AET64" s="55"/>
      <c r="AEU64" s="55"/>
      <c r="AEV64" s="55"/>
      <c r="AEW64" s="55"/>
      <c r="AEX64" s="55"/>
      <c r="AEY64" s="55"/>
      <c r="AEZ64" s="55"/>
      <c r="AFA64" s="55"/>
      <c r="AFB64" s="55"/>
      <c r="AFC64" s="55"/>
      <c r="AFD64" s="55"/>
      <c r="AFE64" s="55"/>
      <c r="AFF64" s="55"/>
      <c r="AFG64" s="55"/>
      <c r="AFH64" s="55"/>
      <c r="AFI64" s="55"/>
      <c r="AFJ64" s="55"/>
      <c r="AFK64" s="55"/>
      <c r="AFL64" s="55"/>
      <c r="AFM64" s="55"/>
      <c r="AFN64" s="55"/>
      <c r="AFO64" s="55"/>
      <c r="AFP64" s="55"/>
      <c r="AFQ64" s="55"/>
      <c r="AFR64" s="55"/>
      <c r="AFS64" s="55"/>
      <c r="AFT64" s="55"/>
      <c r="AFU64" s="55"/>
      <c r="AFV64" s="55"/>
      <c r="AFW64" s="55"/>
      <c r="AFX64" s="55"/>
      <c r="AFY64" s="55"/>
      <c r="AFZ64" s="55"/>
      <c r="AGA64" s="55"/>
      <c r="AGB64" s="55"/>
      <c r="AGC64" s="55"/>
      <c r="AGD64" s="55"/>
      <c r="AGE64" s="55"/>
      <c r="AGF64" s="55"/>
      <c r="AGG64" s="55"/>
      <c r="AGH64" s="55"/>
      <c r="AGI64" s="55"/>
      <c r="AGJ64" s="55"/>
      <c r="AGK64" s="55"/>
      <c r="AGL64" s="55"/>
      <c r="AGM64" s="55"/>
      <c r="AGN64" s="55"/>
      <c r="AGO64" s="55"/>
      <c r="AGP64" s="55"/>
      <c r="AGQ64" s="55"/>
      <c r="AGR64" s="55"/>
      <c r="AGS64" s="55"/>
      <c r="AGT64" s="55"/>
      <c r="AGU64" s="55"/>
      <c r="AGV64" s="55"/>
      <c r="AGW64" s="55"/>
      <c r="AGX64" s="55"/>
      <c r="AGY64" s="55"/>
      <c r="AGZ64" s="55"/>
      <c r="AHA64" s="55"/>
      <c r="AHB64" s="55"/>
      <c r="AHC64" s="55"/>
      <c r="AHD64" s="55"/>
      <c r="AHE64" s="55"/>
      <c r="AHF64" s="55"/>
      <c r="AHG64" s="55"/>
      <c r="AHH64" s="55"/>
      <c r="AHI64" s="55"/>
      <c r="AHJ64" s="55"/>
      <c r="AHK64" s="55"/>
      <c r="AHL64" s="55"/>
      <c r="AHM64" s="55"/>
      <c r="AHN64" s="55"/>
      <c r="AHO64" s="55"/>
      <c r="AHP64" s="55"/>
      <c r="AHQ64" s="55"/>
      <c r="AHR64" s="55"/>
      <c r="AHS64" s="55"/>
      <c r="AHT64" s="55"/>
      <c r="AHU64" s="55"/>
      <c r="AHV64" s="55"/>
      <c r="AHW64" s="55"/>
      <c r="AHX64" s="55"/>
      <c r="AHY64" s="55"/>
      <c r="AHZ64" s="55"/>
      <c r="AIA64" s="55"/>
      <c r="AIB64" s="55"/>
      <c r="AIC64" s="55"/>
      <c r="AID64" s="55"/>
      <c r="AIE64" s="55"/>
      <c r="AIF64" s="55"/>
      <c r="AIG64" s="55"/>
      <c r="AIH64" s="55"/>
      <c r="AII64" s="55"/>
      <c r="AIJ64" s="55"/>
      <c r="AIK64" s="55"/>
      <c r="AIL64" s="55"/>
      <c r="AIM64" s="55"/>
      <c r="AIN64" s="55"/>
      <c r="AIO64" s="55"/>
      <c r="AIP64" s="55"/>
      <c r="AIQ64" s="55"/>
      <c r="AIR64" s="55"/>
      <c r="AIS64" s="55"/>
      <c r="AIT64" s="55"/>
      <c r="AIU64" s="55"/>
      <c r="AIV64" s="55"/>
      <c r="AIW64" s="55"/>
      <c r="AIX64" s="55"/>
      <c r="AIY64" s="55"/>
      <c r="AIZ64" s="55"/>
      <c r="AJA64" s="55"/>
      <c r="AJB64" s="55"/>
      <c r="AJC64" s="55"/>
      <c r="AJD64" s="55"/>
      <c r="AJE64" s="55"/>
      <c r="AJF64" s="55"/>
      <c r="AJG64" s="55"/>
      <c r="AJH64" s="55"/>
      <c r="AJI64" s="55"/>
      <c r="AJJ64" s="55"/>
      <c r="AJK64" s="55"/>
      <c r="AJL64" s="55"/>
      <c r="AJM64" s="55"/>
      <c r="AJN64" s="55"/>
      <c r="AJO64" s="55"/>
      <c r="AJP64" s="55"/>
      <c r="AJQ64" s="55"/>
      <c r="AJR64" s="55"/>
      <c r="AJS64" s="55"/>
      <c r="AJT64" s="55"/>
      <c r="AJU64" s="55"/>
      <c r="AJV64" s="55"/>
      <c r="AJW64" s="55"/>
      <c r="AJX64" s="55"/>
      <c r="AJY64" s="55"/>
      <c r="AJZ64" s="55"/>
      <c r="AKA64" s="55"/>
      <c r="AKB64" s="55"/>
      <c r="AKC64" s="55"/>
      <c r="AKD64" s="55"/>
      <c r="AKE64" s="55"/>
      <c r="AKF64" s="55"/>
      <c r="AKG64" s="55"/>
      <c r="AKH64" s="55"/>
      <c r="AKI64" s="55"/>
      <c r="AKJ64" s="55"/>
      <c r="AKK64" s="55"/>
      <c r="AKL64" s="55"/>
      <c r="AKM64" s="55"/>
      <c r="AKN64" s="55"/>
      <c r="AKO64" s="55"/>
      <c r="AKP64" s="55"/>
      <c r="AKQ64" s="55"/>
      <c r="AKR64" s="55"/>
      <c r="AKS64" s="55"/>
      <c r="AKT64" s="55"/>
      <c r="AKU64" s="55"/>
      <c r="AKV64" s="55"/>
      <c r="AKW64" s="55"/>
      <c r="AKX64" s="55"/>
      <c r="AKY64" s="55"/>
      <c r="AKZ64" s="55"/>
      <c r="ALA64" s="55"/>
      <c r="ALB64" s="55"/>
      <c r="ALC64" s="55"/>
      <c r="ALD64" s="55"/>
      <c r="ALE64" s="55"/>
      <c r="ALF64" s="55"/>
      <c r="ALG64" s="55"/>
      <c r="ALH64" s="55"/>
      <c r="ALI64" s="55"/>
      <c r="ALJ64" s="55"/>
      <c r="ALK64" s="55"/>
      <c r="ALL64" s="55"/>
      <c r="ALM64" s="55"/>
      <c r="ALN64" s="55"/>
      <c r="ALO64" s="55"/>
      <c r="ALP64" s="55"/>
      <c r="ALQ64" s="55"/>
      <c r="ALR64" s="55"/>
      <c r="ALS64" s="55"/>
      <c r="ALT64" s="55"/>
      <c r="ALU64" s="55"/>
      <c r="ALV64" s="55"/>
      <c r="ALW64" s="55"/>
      <c r="ALX64" s="55"/>
      <c r="ALY64" s="55"/>
      <c r="ALZ64" s="55"/>
      <c r="AMA64" s="55"/>
      <c r="AMB64" s="55"/>
      <c r="AMC64" s="55"/>
      <c r="AMD64" s="55"/>
      <c r="AME64" s="55"/>
      <c r="AMF64" s="55"/>
      <c r="AMG64" s="55"/>
      <c r="AMH64" s="55"/>
      <c r="AMI64" s="55"/>
      <c r="AMJ64" s="55"/>
      <c r="AMK64" s="55"/>
    </row>
    <row r="65" spans="1:1025" ht="46.5" customHeight="1" x14ac:dyDescent="0.3">
      <c r="A65" s="44" t="s">
        <v>156</v>
      </c>
      <c r="B65" s="34" t="s">
        <v>157</v>
      </c>
      <c r="C65" s="44" t="s">
        <v>167</v>
      </c>
      <c r="D65" s="35" t="s">
        <v>29</v>
      </c>
      <c r="E65" s="35">
        <v>2</v>
      </c>
      <c r="F65" s="65">
        <v>20.3</v>
      </c>
      <c r="G65" s="51">
        <v>0.05</v>
      </c>
      <c r="H65" s="22">
        <f t="shared" si="13"/>
        <v>21.315000000000001</v>
      </c>
      <c r="I65" s="22">
        <f t="shared" si="14"/>
        <v>40.6</v>
      </c>
      <c r="J65" s="22">
        <f t="shared" si="15"/>
        <v>42.63</v>
      </c>
      <c r="K65" s="53" t="s">
        <v>269</v>
      </c>
      <c r="L65" s="54"/>
      <c r="M65" s="55"/>
      <c r="N65" s="56"/>
      <c r="O65" s="57"/>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c r="GM65" s="55"/>
      <c r="GN65" s="55"/>
      <c r="GO65" s="55"/>
      <c r="GP65" s="55"/>
      <c r="GQ65" s="55"/>
      <c r="GR65" s="55"/>
      <c r="GS65" s="55"/>
      <c r="GT65" s="55"/>
      <c r="GU65" s="55"/>
      <c r="GV65" s="55"/>
      <c r="GW65" s="55"/>
      <c r="GX65" s="55"/>
      <c r="GY65" s="55"/>
      <c r="GZ65" s="55"/>
      <c r="HA65" s="55"/>
      <c r="HB65" s="55"/>
      <c r="HC65" s="55"/>
      <c r="HD65" s="55"/>
      <c r="HE65" s="55"/>
      <c r="HF65" s="55"/>
      <c r="HG65" s="55"/>
      <c r="HH65" s="55"/>
      <c r="HI65" s="55"/>
      <c r="HJ65" s="55"/>
      <c r="HK65" s="55"/>
      <c r="HL65" s="55"/>
      <c r="HM65" s="55"/>
      <c r="HN65" s="55"/>
      <c r="HO65" s="55"/>
      <c r="HP65" s="55"/>
      <c r="HQ65" s="55"/>
      <c r="HR65" s="55"/>
      <c r="HS65" s="55"/>
      <c r="HT65" s="55"/>
      <c r="HU65" s="55"/>
      <c r="HV65" s="55"/>
      <c r="HW65" s="55"/>
      <c r="HX65" s="55"/>
      <c r="HY65" s="55"/>
      <c r="HZ65" s="55"/>
      <c r="IA65" s="55"/>
      <c r="IB65" s="55"/>
      <c r="IC65" s="55"/>
      <c r="ID65" s="55"/>
      <c r="IE65" s="55"/>
      <c r="IF65" s="55"/>
      <c r="IG65" s="55"/>
      <c r="IH65" s="55"/>
      <c r="II65" s="55"/>
      <c r="IJ65" s="55"/>
      <c r="IK65" s="55"/>
      <c r="IL65" s="55"/>
      <c r="IM65" s="55"/>
      <c r="IN65" s="55"/>
      <c r="IO65" s="55"/>
      <c r="IP65" s="55"/>
      <c r="IQ65" s="55"/>
      <c r="IR65" s="55"/>
      <c r="IS65" s="55"/>
      <c r="IT65" s="55"/>
      <c r="IU65" s="55"/>
      <c r="IV65" s="55"/>
      <c r="IW65" s="55"/>
      <c r="IX65" s="55"/>
      <c r="IY65" s="55"/>
      <c r="IZ65" s="55"/>
      <c r="JA65" s="55"/>
      <c r="JB65" s="55"/>
      <c r="JC65" s="55"/>
      <c r="JD65" s="55"/>
      <c r="JE65" s="55"/>
      <c r="JF65" s="55"/>
      <c r="JG65" s="55"/>
      <c r="JH65" s="55"/>
      <c r="JI65" s="55"/>
      <c r="JJ65" s="55"/>
      <c r="JK65" s="55"/>
      <c r="JL65" s="55"/>
      <c r="JM65" s="55"/>
      <c r="JN65" s="55"/>
      <c r="JO65" s="55"/>
      <c r="JP65" s="55"/>
      <c r="JQ65" s="55"/>
      <c r="JR65" s="55"/>
      <c r="JS65" s="55"/>
      <c r="JT65" s="55"/>
      <c r="JU65" s="55"/>
      <c r="JV65" s="55"/>
      <c r="JW65" s="55"/>
      <c r="JX65" s="55"/>
      <c r="JY65" s="55"/>
      <c r="JZ65" s="55"/>
      <c r="KA65" s="55"/>
      <c r="KB65" s="55"/>
      <c r="KC65" s="55"/>
      <c r="KD65" s="55"/>
      <c r="KE65" s="55"/>
      <c r="KF65" s="55"/>
      <c r="KG65" s="55"/>
      <c r="KH65" s="55"/>
      <c r="KI65" s="55"/>
      <c r="KJ65" s="55"/>
      <c r="KK65" s="55"/>
      <c r="KL65" s="55"/>
      <c r="KM65" s="55"/>
      <c r="KN65" s="55"/>
      <c r="KO65" s="55"/>
      <c r="KP65" s="55"/>
      <c r="KQ65" s="55"/>
      <c r="KR65" s="55"/>
      <c r="KS65" s="55"/>
      <c r="KT65" s="55"/>
      <c r="KU65" s="55"/>
      <c r="KV65" s="55"/>
      <c r="KW65" s="55"/>
      <c r="KX65" s="55"/>
      <c r="KY65" s="55"/>
      <c r="KZ65" s="55"/>
      <c r="LA65" s="55"/>
      <c r="LB65" s="55"/>
      <c r="LC65" s="55"/>
      <c r="LD65" s="55"/>
      <c r="LE65" s="55"/>
      <c r="LF65" s="55"/>
      <c r="LG65" s="55"/>
      <c r="LH65" s="55"/>
      <c r="LI65" s="55"/>
      <c r="LJ65" s="55"/>
      <c r="LK65" s="55"/>
      <c r="LL65" s="55"/>
      <c r="LM65" s="55"/>
      <c r="LN65" s="55"/>
      <c r="LO65" s="55"/>
      <c r="LP65" s="55"/>
      <c r="LQ65" s="55"/>
      <c r="LR65" s="55"/>
      <c r="LS65" s="55"/>
      <c r="LT65" s="55"/>
      <c r="LU65" s="55"/>
      <c r="LV65" s="55"/>
      <c r="LW65" s="55"/>
      <c r="LX65" s="55"/>
      <c r="LY65" s="55"/>
      <c r="LZ65" s="55"/>
      <c r="MA65" s="55"/>
      <c r="MB65" s="55"/>
      <c r="MC65" s="55"/>
      <c r="MD65" s="55"/>
      <c r="ME65" s="55"/>
      <c r="MF65" s="55"/>
      <c r="MG65" s="55"/>
      <c r="MH65" s="55"/>
      <c r="MI65" s="55"/>
      <c r="MJ65" s="55"/>
      <c r="MK65" s="55"/>
      <c r="ML65" s="55"/>
      <c r="MM65" s="55"/>
      <c r="MN65" s="55"/>
      <c r="MO65" s="55"/>
      <c r="MP65" s="55"/>
      <c r="MQ65" s="55"/>
      <c r="MR65" s="55"/>
      <c r="MS65" s="55"/>
      <c r="MT65" s="55"/>
      <c r="MU65" s="55"/>
      <c r="MV65" s="55"/>
      <c r="MW65" s="55"/>
      <c r="MX65" s="55"/>
      <c r="MY65" s="55"/>
      <c r="MZ65" s="55"/>
      <c r="NA65" s="55"/>
      <c r="NB65" s="55"/>
      <c r="NC65" s="55"/>
      <c r="ND65" s="55"/>
      <c r="NE65" s="55"/>
      <c r="NF65" s="55"/>
      <c r="NG65" s="55"/>
      <c r="NH65" s="55"/>
      <c r="NI65" s="55"/>
      <c r="NJ65" s="55"/>
      <c r="NK65" s="55"/>
      <c r="NL65" s="55"/>
      <c r="NM65" s="55"/>
      <c r="NN65" s="55"/>
      <c r="NO65" s="55"/>
      <c r="NP65" s="55"/>
      <c r="NQ65" s="55"/>
      <c r="NR65" s="55"/>
      <c r="NS65" s="55"/>
      <c r="NT65" s="55"/>
      <c r="NU65" s="55"/>
      <c r="NV65" s="55"/>
      <c r="NW65" s="55"/>
      <c r="NX65" s="55"/>
      <c r="NY65" s="55"/>
      <c r="NZ65" s="55"/>
      <c r="OA65" s="55"/>
      <c r="OB65" s="55"/>
      <c r="OC65" s="55"/>
      <c r="OD65" s="55"/>
      <c r="OE65" s="55"/>
      <c r="OF65" s="55"/>
      <c r="OG65" s="55"/>
      <c r="OH65" s="55"/>
      <c r="OI65" s="55"/>
      <c r="OJ65" s="55"/>
      <c r="OK65" s="55"/>
      <c r="OL65" s="55"/>
      <c r="OM65" s="55"/>
      <c r="ON65" s="55"/>
      <c r="OO65" s="55"/>
      <c r="OP65" s="55"/>
      <c r="OQ65" s="55"/>
      <c r="OR65" s="55"/>
      <c r="OS65" s="55"/>
      <c r="OT65" s="55"/>
      <c r="OU65" s="55"/>
      <c r="OV65" s="55"/>
      <c r="OW65" s="55"/>
      <c r="OX65" s="55"/>
      <c r="OY65" s="55"/>
      <c r="OZ65" s="55"/>
      <c r="PA65" s="55"/>
      <c r="PB65" s="55"/>
      <c r="PC65" s="55"/>
      <c r="PD65" s="55"/>
      <c r="PE65" s="55"/>
      <c r="PF65" s="55"/>
      <c r="PG65" s="55"/>
      <c r="PH65" s="55"/>
      <c r="PI65" s="55"/>
      <c r="PJ65" s="55"/>
      <c r="PK65" s="55"/>
      <c r="PL65" s="55"/>
      <c r="PM65" s="55"/>
      <c r="PN65" s="55"/>
      <c r="PO65" s="55"/>
      <c r="PP65" s="55"/>
      <c r="PQ65" s="55"/>
      <c r="PR65" s="55"/>
      <c r="PS65" s="55"/>
      <c r="PT65" s="55"/>
      <c r="PU65" s="55"/>
      <c r="PV65" s="55"/>
      <c r="PW65" s="55"/>
      <c r="PX65" s="55"/>
      <c r="PY65" s="55"/>
      <c r="PZ65" s="55"/>
      <c r="QA65" s="55"/>
      <c r="QB65" s="55"/>
      <c r="QC65" s="55"/>
      <c r="QD65" s="55"/>
      <c r="QE65" s="55"/>
      <c r="QF65" s="55"/>
      <c r="QG65" s="55"/>
      <c r="QH65" s="55"/>
      <c r="QI65" s="55"/>
      <c r="QJ65" s="55"/>
      <c r="QK65" s="55"/>
      <c r="QL65" s="55"/>
      <c r="QM65" s="55"/>
      <c r="QN65" s="55"/>
      <c r="QO65" s="55"/>
      <c r="QP65" s="55"/>
      <c r="QQ65" s="55"/>
      <c r="QR65" s="55"/>
      <c r="QS65" s="55"/>
      <c r="QT65" s="55"/>
      <c r="QU65" s="55"/>
      <c r="QV65" s="55"/>
      <c r="QW65" s="55"/>
      <c r="QX65" s="55"/>
      <c r="QY65" s="55"/>
      <c r="QZ65" s="55"/>
      <c r="RA65" s="55"/>
      <c r="RB65" s="55"/>
      <c r="RC65" s="55"/>
      <c r="RD65" s="55"/>
      <c r="RE65" s="55"/>
      <c r="RF65" s="55"/>
      <c r="RG65" s="55"/>
      <c r="RH65" s="55"/>
      <c r="RI65" s="55"/>
      <c r="RJ65" s="55"/>
      <c r="RK65" s="55"/>
      <c r="RL65" s="55"/>
      <c r="RM65" s="55"/>
      <c r="RN65" s="55"/>
      <c r="RO65" s="55"/>
      <c r="RP65" s="55"/>
      <c r="RQ65" s="55"/>
      <c r="RR65" s="55"/>
      <c r="RS65" s="55"/>
      <c r="RT65" s="55"/>
      <c r="RU65" s="55"/>
      <c r="RV65" s="55"/>
      <c r="RW65" s="55"/>
      <c r="RX65" s="55"/>
      <c r="RY65" s="55"/>
      <c r="RZ65" s="55"/>
      <c r="SA65" s="55"/>
      <c r="SB65" s="55"/>
      <c r="SC65" s="55"/>
      <c r="SD65" s="55"/>
      <c r="SE65" s="55"/>
      <c r="SF65" s="55"/>
      <c r="SG65" s="55"/>
      <c r="SH65" s="55"/>
      <c r="SI65" s="55"/>
      <c r="SJ65" s="55"/>
      <c r="SK65" s="55"/>
      <c r="SL65" s="55"/>
      <c r="SM65" s="55"/>
      <c r="SN65" s="55"/>
      <c r="SO65" s="55"/>
      <c r="SP65" s="55"/>
      <c r="SQ65" s="55"/>
      <c r="SR65" s="55"/>
      <c r="SS65" s="55"/>
      <c r="ST65" s="55"/>
      <c r="SU65" s="55"/>
      <c r="SV65" s="55"/>
      <c r="SW65" s="55"/>
      <c r="SX65" s="55"/>
      <c r="SY65" s="55"/>
      <c r="SZ65" s="55"/>
      <c r="TA65" s="55"/>
      <c r="TB65" s="55"/>
      <c r="TC65" s="55"/>
      <c r="TD65" s="55"/>
      <c r="TE65" s="55"/>
      <c r="TF65" s="55"/>
      <c r="TG65" s="55"/>
      <c r="TH65" s="55"/>
      <c r="TI65" s="55"/>
      <c r="TJ65" s="55"/>
      <c r="TK65" s="55"/>
      <c r="TL65" s="55"/>
      <c r="TM65" s="55"/>
      <c r="TN65" s="55"/>
      <c r="TO65" s="55"/>
      <c r="TP65" s="55"/>
      <c r="TQ65" s="55"/>
      <c r="TR65" s="55"/>
      <c r="TS65" s="55"/>
      <c r="TT65" s="55"/>
      <c r="TU65" s="55"/>
      <c r="TV65" s="55"/>
      <c r="TW65" s="55"/>
      <c r="TX65" s="55"/>
      <c r="TY65" s="55"/>
      <c r="TZ65" s="55"/>
      <c r="UA65" s="55"/>
      <c r="UB65" s="55"/>
      <c r="UC65" s="55"/>
      <c r="UD65" s="55"/>
      <c r="UE65" s="55"/>
      <c r="UF65" s="55"/>
      <c r="UG65" s="55"/>
      <c r="UH65" s="55"/>
      <c r="UI65" s="55"/>
      <c r="UJ65" s="55"/>
      <c r="UK65" s="55"/>
      <c r="UL65" s="55"/>
      <c r="UM65" s="55"/>
      <c r="UN65" s="55"/>
      <c r="UO65" s="55"/>
      <c r="UP65" s="55"/>
      <c r="UQ65" s="55"/>
      <c r="UR65" s="55"/>
      <c r="US65" s="55"/>
      <c r="UT65" s="55"/>
      <c r="UU65" s="55"/>
      <c r="UV65" s="55"/>
      <c r="UW65" s="55"/>
      <c r="UX65" s="55"/>
      <c r="UY65" s="55"/>
      <c r="UZ65" s="55"/>
      <c r="VA65" s="55"/>
      <c r="VB65" s="55"/>
      <c r="VC65" s="55"/>
      <c r="VD65" s="55"/>
      <c r="VE65" s="55"/>
      <c r="VF65" s="55"/>
      <c r="VG65" s="55"/>
      <c r="VH65" s="55"/>
      <c r="VI65" s="55"/>
      <c r="VJ65" s="55"/>
      <c r="VK65" s="55"/>
      <c r="VL65" s="55"/>
      <c r="VM65" s="55"/>
      <c r="VN65" s="55"/>
      <c r="VO65" s="55"/>
      <c r="VP65" s="55"/>
      <c r="VQ65" s="55"/>
      <c r="VR65" s="55"/>
      <c r="VS65" s="55"/>
      <c r="VT65" s="55"/>
      <c r="VU65" s="55"/>
      <c r="VV65" s="55"/>
      <c r="VW65" s="55"/>
      <c r="VX65" s="55"/>
      <c r="VY65" s="55"/>
      <c r="VZ65" s="55"/>
      <c r="WA65" s="55"/>
      <c r="WB65" s="55"/>
      <c r="WC65" s="55"/>
      <c r="WD65" s="55"/>
      <c r="WE65" s="55"/>
      <c r="WF65" s="55"/>
      <c r="WG65" s="55"/>
      <c r="WH65" s="55"/>
      <c r="WI65" s="55"/>
      <c r="WJ65" s="55"/>
      <c r="WK65" s="55"/>
      <c r="WL65" s="55"/>
      <c r="WM65" s="55"/>
      <c r="WN65" s="55"/>
      <c r="WO65" s="55"/>
      <c r="WP65" s="55"/>
      <c r="WQ65" s="55"/>
      <c r="WR65" s="55"/>
      <c r="WS65" s="55"/>
      <c r="WT65" s="55"/>
      <c r="WU65" s="55"/>
      <c r="WV65" s="55"/>
      <c r="WW65" s="55"/>
      <c r="WX65" s="55"/>
      <c r="WY65" s="55"/>
      <c r="WZ65" s="55"/>
      <c r="XA65" s="55"/>
      <c r="XB65" s="55"/>
      <c r="XC65" s="55"/>
      <c r="XD65" s="55"/>
      <c r="XE65" s="55"/>
      <c r="XF65" s="55"/>
      <c r="XG65" s="55"/>
      <c r="XH65" s="55"/>
      <c r="XI65" s="55"/>
      <c r="XJ65" s="55"/>
      <c r="XK65" s="55"/>
      <c r="XL65" s="55"/>
      <c r="XM65" s="55"/>
      <c r="XN65" s="55"/>
      <c r="XO65" s="55"/>
      <c r="XP65" s="55"/>
      <c r="XQ65" s="55"/>
      <c r="XR65" s="55"/>
      <c r="XS65" s="55"/>
      <c r="XT65" s="55"/>
      <c r="XU65" s="55"/>
      <c r="XV65" s="55"/>
      <c r="XW65" s="55"/>
      <c r="XX65" s="55"/>
      <c r="XY65" s="55"/>
      <c r="XZ65" s="55"/>
      <c r="YA65" s="55"/>
      <c r="YB65" s="55"/>
      <c r="YC65" s="55"/>
      <c r="YD65" s="55"/>
      <c r="YE65" s="55"/>
      <c r="YF65" s="55"/>
      <c r="YG65" s="55"/>
      <c r="YH65" s="55"/>
      <c r="YI65" s="55"/>
      <c r="YJ65" s="55"/>
      <c r="YK65" s="55"/>
      <c r="YL65" s="55"/>
      <c r="YM65" s="55"/>
      <c r="YN65" s="55"/>
      <c r="YO65" s="55"/>
      <c r="YP65" s="55"/>
      <c r="YQ65" s="55"/>
      <c r="YR65" s="55"/>
      <c r="YS65" s="55"/>
      <c r="YT65" s="55"/>
      <c r="YU65" s="55"/>
      <c r="YV65" s="55"/>
      <c r="YW65" s="55"/>
      <c r="YX65" s="55"/>
      <c r="YY65" s="55"/>
      <c r="YZ65" s="55"/>
      <c r="ZA65" s="55"/>
      <c r="ZB65" s="55"/>
      <c r="ZC65" s="55"/>
      <c r="ZD65" s="55"/>
      <c r="ZE65" s="55"/>
      <c r="ZF65" s="55"/>
      <c r="ZG65" s="55"/>
      <c r="ZH65" s="55"/>
      <c r="ZI65" s="55"/>
      <c r="ZJ65" s="55"/>
      <c r="ZK65" s="55"/>
      <c r="ZL65" s="55"/>
      <c r="ZM65" s="55"/>
      <c r="ZN65" s="55"/>
      <c r="ZO65" s="55"/>
      <c r="ZP65" s="55"/>
      <c r="ZQ65" s="55"/>
      <c r="ZR65" s="55"/>
      <c r="ZS65" s="55"/>
      <c r="ZT65" s="55"/>
      <c r="ZU65" s="55"/>
      <c r="ZV65" s="55"/>
      <c r="ZW65" s="55"/>
      <c r="ZX65" s="55"/>
      <c r="ZY65" s="55"/>
      <c r="ZZ65" s="55"/>
      <c r="AAA65" s="55"/>
      <c r="AAB65" s="55"/>
      <c r="AAC65" s="55"/>
      <c r="AAD65" s="55"/>
      <c r="AAE65" s="55"/>
      <c r="AAF65" s="55"/>
      <c r="AAG65" s="55"/>
      <c r="AAH65" s="55"/>
      <c r="AAI65" s="55"/>
      <c r="AAJ65" s="55"/>
      <c r="AAK65" s="55"/>
      <c r="AAL65" s="55"/>
      <c r="AAM65" s="55"/>
      <c r="AAN65" s="55"/>
      <c r="AAO65" s="55"/>
      <c r="AAP65" s="55"/>
      <c r="AAQ65" s="55"/>
      <c r="AAR65" s="55"/>
      <c r="AAS65" s="55"/>
      <c r="AAT65" s="55"/>
      <c r="AAU65" s="55"/>
      <c r="AAV65" s="55"/>
      <c r="AAW65" s="55"/>
      <c r="AAX65" s="55"/>
      <c r="AAY65" s="55"/>
      <c r="AAZ65" s="55"/>
      <c r="ABA65" s="55"/>
      <c r="ABB65" s="55"/>
      <c r="ABC65" s="55"/>
      <c r="ABD65" s="55"/>
      <c r="ABE65" s="55"/>
      <c r="ABF65" s="55"/>
      <c r="ABG65" s="55"/>
      <c r="ABH65" s="55"/>
      <c r="ABI65" s="55"/>
      <c r="ABJ65" s="55"/>
      <c r="ABK65" s="55"/>
      <c r="ABL65" s="55"/>
      <c r="ABM65" s="55"/>
      <c r="ABN65" s="55"/>
      <c r="ABO65" s="55"/>
      <c r="ABP65" s="55"/>
      <c r="ABQ65" s="55"/>
      <c r="ABR65" s="55"/>
      <c r="ABS65" s="55"/>
      <c r="ABT65" s="55"/>
      <c r="ABU65" s="55"/>
      <c r="ABV65" s="55"/>
      <c r="ABW65" s="55"/>
      <c r="ABX65" s="55"/>
      <c r="ABY65" s="55"/>
      <c r="ABZ65" s="55"/>
      <c r="ACA65" s="55"/>
      <c r="ACB65" s="55"/>
      <c r="ACC65" s="55"/>
      <c r="ACD65" s="55"/>
      <c r="ACE65" s="55"/>
      <c r="ACF65" s="55"/>
      <c r="ACG65" s="55"/>
      <c r="ACH65" s="55"/>
      <c r="ACI65" s="55"/>
      <c r="ACJ65" s="55"/>
      <c r="ACK65" s="55"/>
      <c r="ACL65" s="55"/>
      <c r="ACM65" s="55"/>
      <c r="ACN65" s="55"/>
      <c r="ACO65" s="55"/>
      <c r="ACP65" s="55"/>
      <c r="ACQ65" s="55"/>
      <c r="ACR65" s="55"/>
      <c r="ACS65" s="55"/>
      <c r="ACT65" s="55"/>
      <c r="ACU65" s="55"/>
      <c r="ACV65" s="55"/>
      <c r="ACW65" s="55"/>
      <c r="ACX65" s="55"/>
      <c r="ACY65" s="55"/>
      <c r="ACZ65" s="55"/>
      <c r="ADA65" s="55"/>
      <c r="ADB65" s="55"/>
      <c r="ADC65" s="55"/>
      <c r="ADD65" s="55"/>
      <c r="ADE65" s="55"/>
      <c r="ADF65" s="55"/>
      <c r="ADG65" s="55"/>
      <c r="ADH65" s="55"/>
      <c r="ADI65" s="55"/>
      <c r="ADJ65" s="55"/>
      <c r="ADK65" s="55"/>
      <c r="ADL65" s="55"/>
      <c r="ADM65" s="55"/>
      <c r="ADN65" s="55"/>
      <c r="ADO65" s="55"/>
      <c r="ADP65" s="55"/>
      <c r="ADQ65" s="55"/>
      <c r="ADR65" s="55"/>
      <c r="ADS65" s="55"/>
      <c r="ADT65" s="55"/>
      <c r="ADU65" s="55"/>
      <c r="ADV65" s="55"/>
      <c r="ADW65" s="55"/>
      <c r="ADX65" s="55"/>
      <c r="ADY65" s="55"/>
      <c r="ADZ65" s="55"/>
      <c r="AEA65" s="55"/>
      <c r="AEB65" s="55"/>
      <c r="AEC65" s="55"/>
      <c r="AED65" s="55"/>
      <c r="AEE65" s="55"/>
      <c r="AEF65" s="55"/>
      <c r="AEG65" s="55"/>
      <c r="AEH65" s="55"/>
      <c r="AEI65" s="55"/>
      <c r="AEJ65" s="55"/>
      <c r="AEK65" s="55"/>
      <c r="AEL65" s="55"/>
      <c r="AEM65" s="55"/>
      <c r="AEN65" s="55"/>
      <c r="AEO65" s="55"/>
      <c r="AEP65" s="55"/>
      <c r="AEQ65" s="55"/>
      <c r="AER65" s="55"/>
      <c r="AES65" s="55"/>
      <c r="AET65" s="55"/>
      <c r="AEU65" s="55"/>
      <c r="AEV65" s="55"/>
      <c r="AEW65" s="55"/>
      <c r="AEX65" s="55"/>
      <c r="AEY65" s="55"/>
      <c r="AEZ65" s="55"/>
      <c r="AFA65" s="55"/>
      <c r="AFB65" s="55"/>
      <c r="AFC65" s="55"/>
      <c r="AFD65" s="55"/>
      <c r="AFE65" s="55"/>
      <c r="AFF65" s="55"/>
      <c r="AFG65" s="55"/>
      <c r="AFH65" s="55"/>
      <c r="AFI65" s="55"/>
      <c r="AFJ65" s="55"/>
      <c r="AFK65" s="55"/>
      <c r="AFL65" s="55"/>
      <c r="AFM65" s="55"/>
      <c r="AFN65" s="55"/>
      <c r="AFO65" s="55"/>
      <c r="AFP65" s="55"/>
      <c r="AFQ65" s="55"/>
      <c r="AFR65" s="55"/>
      <c r="AFS65" s="55"/>
      <c r="AFT65" s="55"/>
      <c r="AFU65" s="55"/>
      <c r="AFV65" s="55"/>
      <c r="AFW65" s="55"/>
      <c r="AFX65" s="55"/>
      <c r="AFY65" s="55"/>
      <c r="AFZ65" s="55"/>
      <c r="AGA65" s="55"/>
      <c r="AGB65" s="55"/>
      <c r="AGC65" s="55"/>
      <c r="AGD65" s="55"/>
      <c r="AGE65" s="55"/>
      <c r="AGF65" s="55"/>
      <c r="AGG65" s="55"/>
      <c r="AGH65" s="55"/>
      <c r="AGI65" s="55"/>
      <c r="AGJ65" s="55"/>
      <c r="AGK65" s="55"/>
      <c r="AGL65" s="55"/>
      <c r="AGM65" s="55"/>
      <c r="AGN65" s="55"/>
      <c r="AGO65" s="55"/>
      <c r="AGP65" s="55"/>
      <c r="AGQ65" s="55"/>
      <c r="AGR65" s="55"/>
      <c r="AGS65" s="55"/>
      <c r="AGT65" s="55"/>
      <c r="AGU65" s="55"/>
      <c r="AGV65" s="55"/>
      <c r="AGW65" s="55"/>
      <c r="AGX65" s="55"/>
      <c r="AGY65" s="55"/>
      <c r="AGZ65" s="55"/>
      <c r="AHA65" s="55"/>
      <c r="AHB65" s="55"/>
      <c r="AHC65" s="55"/>
      <c r="AHD65" s="55"/>
      <c r="AHE65" s="55"/>
      <c r="AHF65" s="55"/>
      <c r="AHG65" s="55"/>
      <c r="AHH65" s="55"/>
      <c r="AHI65" s="55"/>
      <c r="AHJ65" s="55"/>
      <c r="AHK65" s="55"/>
      <c r="AHL65" s="55"/>
      <c r="AHM65" s="55"/>
      <c r="AHN65" s="55"/>
      <c r="AHO65" s="55"/>
      <c r="AHP65" s="55"/>
      <c r="AHQ65" s="55"/>
      <c r="AHR65" s="55"/>
      <c r="AHS65" s="55"/>
      <c r="AHT65" s="55"/>
      <c r="AHU65" s="55"/>
      <c r="AHV65" s="55"/>
      <c r="AHW65" s="55"/>
      <c r="AHX65" s="55"/>
      <c r="AHY65" s="55"/>
      <c r="AHZ65" s="55"/>
      <c r="AIA65" s="55"/>
      <c r="AIB65" s="55"/>
      <c r="AIC65" s="55"/>
      <c r="AID65" s="55"/>
      <c r="AIE65" s="55"/>
      <c r="AIF65" s="55"/>
      <c r="AIG65" s="55"/>
      <c r="AIH65" s="55"/>
      <c r="AII65" s="55"/>
      <c r="AIJ65" s="55"/>
      <c r="AIK65" s="55"/>
      <c r="AIL65" s="55"/>
      <c r="AIM65" s="55"/>
      <c r="AIN65" s="55"/>
      <c r="AIO65" s="55"/>
      <c r="AIP65" s="55"/>
      <c r="AIQ65" s="55"/>
      <c r="AIR65" s="55"/>
      <c r="AIS65" s="55"/>
      <c r="AIT65" s="55"/>
      <c r="AIU65" s="55"/>
      <c r="AIV65" s="55"/>
      <c r="AIW65" s="55"/>
      <c r="AIX65" s="55"/>
      <c r="AIY65" s="55"/>
      <c r="AIZ65" s="55"/>
      <c r="AJA65" s="55"/>
      <c r="AJB65" s="55"/>
      <c r="AJC65" s="55"/>
      <c r="AJD65" s="55"/>
      <c r="AJE65" s="55"/>
      <c r="AJF65" s="55"/>
      <c r="AJG65" s="55"/>
      <c r="AJH65" s="55"/>
      <c r="AJI65" s="55"/>
      <c r="AJJ65" s="55"/>
      <c r="AJK65" s="55"/>
      <c r="AJL65" s="55"/>
      <c r="AJM65" s="55"/>
      <c r="AJN65" s="55"/>
      <c r="AJO65" s="55"/>
      <c r="AJP65" s="55"/>
      <c r="AJQ65" s="55"/>
      <c r="AJR65" s="55"/>
      <c r="AJS65" s="55"/>
      <c r="AJT65" s="55"/>
      <c r="AJU65" s="55"/>
      <c r="AJV65" s="55"/>
      <c r="AJW65" s="55"/>
      <c r="AJX65" s="55"/>
      <c r="AJY65" s="55"/>
      <c r="AJZ65" s="55"/>
      <c r="AKA65" s="55"/>
      <c r="AKB65" s="55"/>
      <c r="AKC65" s="55"/>
      <c r="AKD65" s="55"/>
      <c r="AKE65" s="55"/>
      <c r="AKF65" s="55"/>
      <c r="AKG65" s="55"/>
      <c r="AKH65" s="55"/>
      <c r="AKI65" s="55"/>
      <c r="AKJ65" s="55"/>
      <c r="AKK65" s="55"/>
      <c r="AKL65" s="55"/>
      <c r="AKM65" s="55"/>
      <c r="AKN65" s="55"/>
      <c r="AKO65" s="55"/>
      <c r="AKP65" s="55"/>
      <c r="AKQ65" s="55"/>
      <c r="AKR65" s="55"/>
      <c r="AKS65" s="55"/>
      <c r="AKT65" s="55"/>
      <c r="AKU65" s="55"/>
      <c r="AKV65" s="55"/>
      <c r="AKW65" s="55"/>
      <c r="AKX65" s="55"/>
      <c r="AKY65" s="55"/>
      <c r="AKZ65" s="55"/>
      <c r="ALA65" s="55"/>
      <c r="ALB65" s="55"/>
      <c r="ALC65" s="55"/>
      <c r="ALD65" s="55"/>
      <c r="ALE65" s="55"/>
      <c r="ALF65" s="55"/>
      <c r="ALG65" s="55"/>
      <c r="ALH65" s="55"/>
      <c r="ALI65" s="55"/>
      <c r="ALJ65" s="55"/>
      <c r="ALK65" s="55"/>
      <c r="ALL65" s="55"/>
      <c r="ALM65" s="55"/>
      <c r="ALN65" s="55"/>
      <c r="ALO65" s="55"/>
      <c r="ALP65" s="55"/>
      <c r="ALQ65" s="55"/>
      <c r="ALR65" s="55"/>
      <c r="ALS65" s="55"/>
      <c r="ALT65" s="55"/>
      <c r="ALU65" s="55"/>
      <c r="ALV65" s="55"/>
      <c r="ALW65" s="55"/>
      <c r="ALX65" s="55"/>
      <c r="ALY65" s="55"/>
      <c r="ALZ65" s="55"/>
      <c r="AMA65" s="55"/>
      <c r="AMB65" s="55"/>
      <c r="AMC65" s="55"/>
      <c r="AMD65" s="55"/>
      <c r="AME65" s="55"/>
      <c r="AMF65" s="55"/>
      <c r="AMG65" s="55"/>
      <c r="AMH65" s="55"/>
      <c r="AMI65" s="55"/>
      <c r="AMJ65" s="55"/>
      <c r="AMK65" s="55"/>
    </row>
    <row r="66" spans="1:1025" ht="14.4" customHeight="1" x14ac:dyDescent="0.3">
      <c r="A66" s="91" t="s">
        <v>235</v>
      </c>
      <c r="B66" s="91"/>
      <c r="C66" s="91"/>
      <c r="D66" s="91"/>
      <c r="E66" s="91"/>
      <c r="F66" s="91"/>
      <c r="G66" s="91"/>
      <c r="H66" s="91"/>
      <c r="I66" s="24"/>
      <c r="J66" s="24">
        <f>SUM(J55:J65)</f>
        <v>847.89250000000004</v>
      </c>
      <c r="K66" s="20"/>
      <c r="L66" s="18">
        <v>803.25</v>
      </c>
    </row>
    <row r="67" spans="1:1025" ht="14.4" customHeight="1" x14ac:dyDescent="0.3">
      <c r="A67" s="91"/>
      <c r="B67" s="91"/>
      <c r="C67" s="91"/>
      <c r="D67" s="91"/>
      <c r="E67" s="91"/>
      <c r="F67" s="91"/>
      <c r="G67" s="91"/>
      <c r="H67" s="91"/>
      <c r="I67" s="24"/>
      <c r="J67" s="24"/>
      <c r="K67" s="20"/>
      <c r="L67" s="18"/>
    </row>
    <row r="68" spans="1:1025" ht="13.8" x14ac:dyDescent="0.3">
      <c r="A68" s="58" t="s">
        <v>141</v>
      </c>
      <c r="B68" s="59"/>
      <c r="C68" s="84"/>
      <c r="D68" s="71"/>
      <c r="E68" s="71"/>
      <c r="F68" s="71"/>
      <c r="G68" s="71"/>
      <c r="H68" s="71"/>
      <c r="I68" s="60"/>
      <c r="J68" s="60"/>
      <c r="K68" s="31"/>
      <c r="L68" s="32"/>
      <c r="M68" s="33"/>
    </row>
    <row r="69" spans="1:1025" ht="36" customHeight="1" x14ac:dyDescent="0.3">
      <c r="A69" s="44" t="s">
        <v>142</v>
      </c>
      <c r="B69" s="36" t="s">
        <v>147</v>
      </c>
      <c r="C69" s="36" t="s">
        <v>148</v>
      </c>
      <c r="D69" s="35" t="s">
        <v>13</v>
      </c>
      <c r="E69" s="35">
        <v>20</v>
      </c>
      <c r="F69" s="67">
        <v>18</v>
      </c>
      <c r="G69" s="88">
        <v>0.05</v>
      </c>
      <c r="H69" s="67">
        <f>1.05*F69</f>
        <v>18.900000000000002</v>
      </c>
      <c r="I69" s="87">
        <f>E69*F69</f>
        <v>360</v>
      </c>
      <c r="J69" s="87">
        <f>E69*H69</f>
        <v>378.00000000000006</v>
      </c>
      <c r="K69" s="62" t="s">
        <v>270</v>
      </c>
      <c r="L69" s="32"/>
      <c r="M69" s="33"/>
    </row>
    <row r="70" spans="1:1025" ht="30.75" customHeight="1" x14ac:dyDescent="0.3">
      <c r="A70" s="44" t="s">
        <v>143</v>
      </c>
      <c r="B70" s="36" t="s">
        <v>149</v>
      </c>
      <c r="C70" s="36" t="s">
        <v>150</v>
      </c>
      <c r="D70" s="35" t="s">
        <v>13</v>
      </c>
      <c r="E70" s="35">
        <v>50</v>
      </c>
      <c r="F70" s="67">
        <v>1.34</v>
      </c>
      <c r="G70" s="88">
        <v>0.05</v>
      </c>
      <c r="H70" s="67">
        <f t="shared" ref="H70" si="16">1.05*F70</f>
        <v>1.4070000000000003</v>
      </c>
      <c r="I70" s="87">
        <f t="shared" ref="I70:I73" si="17">E70*F70</f>
        <v>67</v>
      </c>
      <c r="J70" s="87">
        <f t="shared" ref="J70:J73" si="18">E70*H70</f>
        <v>70.350000000000009</v>
      </c>
      <c r="K70" s="62" t="s">
        <v>271</v>
      </c>
      <c r="L70" s="32"/>
      <c r="M70" s="33"/>
    </row>
    <row r="71" spans="1:1025" ht="28.5" customHeight="1" x14ac:dyDescent="0.3">
      <c r="A71" s="44" t="s">
        <v>144</v>
      </c>
      <c r="B71" s="36" t="s">
        <v>151</v>
      </c>
      <c r="C71" s="36" t="s">
        <v>90</v>
      </c>
      <c r="D71" s="35" t="s">
        <v>30</v>
      </c>
      <c r="E71" s="35">
        <v>5</v>
      </c>
      <c r="F71" s="67">
        <v>4.9000000000000004</v>
      </c>
      <c r="G71" s="88">
        <v>0.21</v>
      </c>
      <c r="H71" s="67">
        <f>1.21*F71</f>
        <v>5.9290000000000003</v>
      </c>
      <c r="I71" s="87">
        <f t="shared" si="17"/>
        <v>24.5</v>
      </c>
      <c r="J71" s="87">
        <f t="shared" si="18"/>
        <v>29.645000000000003</v>
      </c>
      <c r="K71" s="62" t="s">
        <v>272</v>
      </c>
      <c r="L71" s="32"/>
      <c r="M71" s="33"/>
    </row>
    <row r="72" spans="1:1025" ht="28.5" customHeight="1" x14ac:dyDescent="0.3">
      <c r="A72" s="44" t="s">
        <v>152</v>
      </c>
      <c r="B72" s="34" t="s">
        <v>153</v>
      </c>
      <c r="C72" s="44" t="s">
        <v>154</v>
      </c>
      <c r="D72" s="35" t="s">
        <v>29</v>
      </c>
      <c r="E72" s="35">
        <v>2</v>
      </c>
      <c r="F72" s="67">
        <v>54</v>
      </c>
      <c r="G72" s="88">
        <v>0.21</v>
      </c>
      <c r="H72" s="67">
        <f>1.21*F72</f>
        <v>65.34</v>
      </c>
      <c r="I72" s="87">
        <f t="shared" si="17"/>
        <v>108</v>
      </c>
      <c r="J72" s="87">
        <f t="shared" si="18"/>
        <v>130.68</v>
      </c>
      <c r="K72" s="44" t="s">
        <v>273</v>
      </c>
      <c r="L72" s="68"/>
    </row>
    <row r="73" spans="1:1025" ht="41.4" x14ac:dyDescent="0.3">
      <c r="A73" s="44" t="s">
        <v>155</v>
      </c>
      <c r="B73" s="34" t="s">
        <v>158</v>
      </c>
      <c r="C73" s="63" t="s">
        <v>159</v>
      </c>
      <c r="D73" s="35" t="s">
        <v>29</v>
      </c>
      <c r="E73" s="35">
        <v>5</v>
      </c>
      <c r="F73" s="67">
        <v>16.47</v>
      </c>
      <c r="G73" s="88">
        <v>0.21</v>
      </c>
      <c r="H73" s="67">
        <f>1.21*F73</f>
        <v>19.928699999999999</v>
      </c>
      <c r="I73" s="87">
        <f t="shared" si="17"/>
        <v>82.35</v>
      </c>
      <c r="J73" s="87">
        <f t="shared" si="18"/>
        <v>99.643499999999989</v>
      </c>
      <c r="K73" s="44" t="s">
        <v>274</v>
      </c>
      <c r="L73" s="68"/>
    </row>
    <row r="74" spans="1:1025" x14ac:dyDescent="0.3">
      <c r="A74" s="91" t="s">
        <v>235</v>
      </c>
      <c r="B74" s="91"/>
      <c r="C74" s="91"/>
      <c r="D74" s="91"/>
      <c r="E74" s="91"/>
      <c r="F74" s="91"/>
      <c r="G74" s="91"/>
      <c r="H74" s="91"/>
      <c r="I74" s="24"/>
      <c r="J74" s="24">
        <f>SUM(J69:J73)</f>
        <v>708.31850000000009</v>
      </c>
      <c r="K74" s="20"/>
      <c r="L74" s="18">
        <v>641.85</v>
      </c>
    </row>
    <row r="75" spans="1:1025" ht="13.8" x14ac:dyDescent="0.3">
      <c r="A75" s="69" t="s">
        <v>209</v>
      </c>
      <c r="B75" s="70"/>
      <c r="C75" s="70"/>
      <c r="D75" s="71"/>
      <c r="E75" s="71"/>
      <c r="F75" s="72"/>
      <c r="G75" s="71"/>
      <c r="H75" s="71"/>
      <c r="I75" s="72"/>
      <c r="J75" s="72"/>
      <c r="K75" s="82"/>
      <c r="L75" s="100"/>
    </row>
    <row r="76" spans="1:1025" ht="41.4" x14ac:dyDescent="0.3">
      <c r="A76" s="19" t="s">
        <v>210</v>
      </c>
      <c r="B76" s="73" t="s">
        <v>173</v>
      </c>
      <c r="C76" s="20" t="s">
        <v>174</v>
      </c>
      <c r="D76" s="83" t="s">
        <v>13</v>
      </c>
      <c r="E76" s="21">
        <v>2</v>
      </c>
      <c r="F76" s="22">
        <v>1.5</v>
      </c>
      <c r="G76" s="86">
        <v>0.21</v>
      </c>
      <c r="H76" s="22">
        <f>1.21*F76</f>
        <v>1.8149999999999999</v>
      </c>
      <c r="I76" s="22">
        <f>E76*F76</f>
        <v>3</v>
      </c>
      <c r="J76" s="22">
        <f>E76*H76</f>
        <v>3.63</v>
      </c>
      <c r="K76" s="20" t="s">
        <v>275</v>
      </c>
      <c r="L76" s="101"/>
    </row>
    <row r="77" spans="1:1025" ht="27.6" x14ac:dyDescent="0.3">
      <c r="A77" s="19" t="s">
        <v>211</v>
      </c>
      <c r="B77" s="73" t="s">
        <v>176</v>
      </c>
      <c r="C77" s="20" t="s">
        <v>177</v>
      </c>
      <c r="D77" s="83" t="s">
        <v>13</v>
      </c>
      <c r="E77" s="21">
        <v>2</v>
      </c>
      <c r="F77" s="22">
        <v>3.9</v>
      </c>
      <c r="G77" s="86">
        <v>0.21</v>
      </c>
      <c r="H77" s="22">
        <f t="shared" ref="H77:H81" si="19">1.21*F77</f>
        <v>4.7189999999999994</v>
      </c>
      <c r="I77" s="22">
        <f t="shared" ref="I77:I81" si="20">E77*F77</f>
        <v>7.8</v>
      </c>
      <c r="J77" s="22">
        <f t="shared" ref="J77:J81" si="21">E77*H77</f>
        <v>9.4379999999999988</v>
      </c>
      <c r="K77" s="20" t="s">
        <v>276</v>
      </c>
      <c r="L77" s="101"/>
    </row>
    <row r="78" spans="1:1025" ht="69" x14ac:dyDescent="0.3">
      <c r="A78" s="1" t="s">
        <v>212</v>
      </c>
      <c r="B78" s="2" t="s">
        <v>178</v>
      </c>
      <c r="C78" s="20" t="s">
        <v>179</v>
      </c>
      <c r="D78" s="80" t="s">
        <v>29</v>
      </c>
      <c r="E78" s="21">
        <v>2</v>
      </c>
      <c r="F78" s="22">
        <v>5.6</v>
      </c>
      <c r="G78" s="86">
        <v>0.05</v>
      </c>
      <c r="H78" s="22">
        <f>1.05*F78</f>
        <v>5.88</v>
      </c>
      <c r="I78" s="22">
        <f t="shared" si="20"/>
        <v>11.2</v>
      </c>
      <c r="J78" s="22">
        <f t="shared" si="21"/>
        <v>11.76</v>
      </c>
      <c r="K78" s="20" t="s">
        <v>277</v>
      </c>
      <c r="L78" s="101"/>
    </row>
    <row r="79" spans="1:1025" ht="55.2" x14ac:dyDescent="0.3">
      <c r="A79" s="19" t="s">
        <v>213</v>
      </c>
      <c r="B79" s="73" t="s">
        <v>180</v>
      </c>
      <c r="C79" s="20" t="s">
        <v>181</v>
      </c>
      <c r="D79" s="80" t="s">
        <v>29</v>
      </c>
      <c r="E79" s="21">
        <v>2</v>
      </c>
      <c r="F79" s="22">
        <v>5.6</v>
      </c>
      <c r="G79" s="86">
        <v>0.05</v>
      </c>
      <c r="H79" s="22">
        <f>1.05*F79</f>
        <v>5.88</v>
      </c>
      <c r="I79" s="22">
        <f t="shared" si="20"/>
        <v>11.2</v>
      </c>
      <c r="J79" s="22">
        <f t="shared" si="21"/>
        <v>11.76</v>
      </c>
      <c r="K79" s="20" t="s">
        <v>277</v>
      </c>
      <c r="L79" s="101"/>
    </row>
    <row r="80" spans="1:1025" ht="27.6" x14ac:dyDescent="0.3">
      <c r="A80" s="19" t="s">
        <v>214</v>
      </c>
      <c r="B80" s="73" t="s">
        <v>183</v>
      </c>
      <c r="C80" s="20" t="s">
        <v>184</v>
      </c>
      <c r="D80" s="80" t="s">
        <v>29</v>
      </c>
      <c r="E80" s="21">
        <v>2</v>
      </c>
      <c r="F80" s="22">
        <v>5.6</v>
      </c>
      <c r="G80" s="86">
        <v>0.05</v>
      </c>
      <c r="H80" s="22">
        <f>1.05*F80</f>
        <v>5.88</v>
      </c>
      <c r="I80" s="22">
        <f t="shared" si="20"/>
        <v>11.2</v>
      </c>
      <c r="J80" s="22">
        <f t="shared" si="21"/>
        <v>11.76</v>
      </c>
      <c r="K80" s="20" t="s">
        <v>278</v>
      </c>
      <c r="L80" s="101"/>
    </row>
    <row r="81" spans="1:12" ht="18" customHeight="1" x14ac:dyDescent="0.3">
      <c r="A81" s="19" t="s">
        <v>215</v>
      </c>
      <c r="B81" s="73" t="s">
        <v>186</v>
      </c>
      <c r="C81" s="20" t="s">
        <v>187</v>
      </c>
      <c r="D81" s="80" t="s">
        <v>13</v>
      </c>
      <c r="E81" s="35">
        <v>30</v>
      </c>
      <c r="F81" s="22">
        <v>4</v>
      </c>
      <c r="G81" s="86">
        <v>0.21</v>
      </c>
      <c r="H81" s="22">
        <f t="shared" si="19"/>
        <v>4.84</v>
      </c>
      <c r="I81" s="22">
        <f t="shared" si="20"/>
        <v>120</v>
      </c>
      <c r="J81" s="22">
        <f t="shared" si="21"/>
        <v>145.19999999999999</v>
      </c>
      <c r="K81" s="20" t="s">
        <v>279</v>
      </c>
      <c r="L81" s="102"/>
    </row>
    <row r="82" spans="1:12" x14ac:dyDescent="0.3">
      <c r="A82" s="97" t="s">
        <v>198</v>
      </c>
      <c r="B82" s="98"/>
      <c r="C82" s="98"/>
      <c r="D82" s="98"/>
      <c r="E82" s="98"/>
      <c r="F82" s="98"/>
      <c r="G82" s="98"/>
      <c r="H82" s="99"/>
      <c r="I82" s="90"/>
      <c r="J82" s="24">
        <f>SUM(J76:J81)</f>
        <v>193.54799999999997</v>
      </c>
      <c r="K82" s="20"/>
      <c r="L82" s="75">
        <v>164.4</v>
      </c>
    </row>
    <row r="83" spans="1:12" ht="13.8" x14ac:dyDescent="0.3">
      <c r="A83" s="69" t="s">
        <v>216</v>
      </c>
      <c r="B83" s="70"/>
      <c r="C83" s="70"/>
      <c r="D83" s="71"/>
      <c r="E83" s="71"/>
      <c r="F83" s="72"/>
      <c r="G83" s="71"/>
      <c r="H83" s="71"/>
      <c r="I83" s="72"/>
      <c r="J83" s="72"/>
      <c r="K83" s="70"/>
      <c r="L83" s="100"/>
    </row>
    <row r="84" spans="1:12" ht="41.4" x14ac:dyDescent="0.3">
      <c r="A84" s="19" t="s">
        <v>217</v>
      </c>
      <c r="B84" s="20" t="s">
        <v>188</v>
      </c>
      <c r="C84" s="44" t="s">
        <v>189</v>
      </c>
      <c r="D84" s="79" t="s">
        <v>29</v>
      </c>
      <c r="E84" s="21">
        <v>5</v>
      </c>
      <c r="F84" s="22">
        <v>24.79</v>
      </c>
      <c r="G84" s="86">
        <v>0.05</v>
      </c>
      <c r="H84" s="22">
        <f>1.05*F84</f>
        <v>26.029499999999999</v>
      </c>
      <c r="I84" s="22">
        <f>E84*F84</f>
        <v>123.94999999999999</v>
      </c>
      <c r="J84" s="22">
        <f>E84*H84</f>
        <v>130.14749999999998</v>
      </c>
      <c r="K84" s="20" t="s">
        <v>280</v>
      </c>
      <c r="L84" s="101"/>
    </row>
    <row r="85" spans="1:12" ht="41.4" x14ac:dyDescent="0.3">
      <c r="A85" s="19" t="s">
        <v>218</v>
      </c>
      <c r="B85" s="20" t="s">
        <v>190</v>
      </c>
      <c r="C85" s="13" t="s">
        <v>191</v>
      </c>
      <c r="D85" s="79" t="s">
        <v>29</v>
      </c>
      <c r="E85" s="21">
        <v>6</v>
      </c>
      <c r="F85" s="22">
        <v>10.199999999999999</v>
      </c>
      <c r="G85" s="86">
        <v>0.05</v>
      </c>
      <c r="H85" s="22">
        <f t="shared" ref="H85:H88" si="22">1.05*F85</f>
        <v>10.709999999999999</v>
      </c>
      <c r="I85" s="22">
        <f t="shared" ref="I85:I88" si="23">E85*F85</f>
        <v>61.199999999999996</v>
      </c>
      <c r="J85" s="22">
        <f t="shared" ref="J85:J88" si="24">E85*H85</f>
        <v>64.259999999999991</v>
      </c>
      <c r="K85" s="20" t="s">
        <v>281</v>
      </c>
      <c r="L85" s="101"/>
    </row>
    <row r="86" spans="1:12" ht="41.4" x14ac:dyDescent="0.3">
      <c r="A86" s="19" t="s">
        <v>219</v>
      </c>
      <c r="B86" s="20" t="s">
        <v>192</v>
      </c>
      <c r="C86" s="20" t="s">
        <v>193</v>
      </c>
      <c r="D86" s="79" t="s">
        <v>29</v>
      </c>
      <c r="E86" s="21">
        <v>12</v>
      </c>
      <c r="F86" s="22">
        <v>14.2</v>
      </c>
      <c r="G86" s="86">
        <v>0.05</v>
      </c>
      <c r="H86" s="22">
        <f t="shared" si="22"/>
        <v>14.91</v>
      </c>
      <c r="I86" s="22">
        <f t="shared" si="23"/>
        <v>170.39999999999998</v>
      </c>
      <c r="J86" s="22">
        <f t="shared" si="24"/>
        <v>178.92000000000002</v>
      </c>
      <c r="K86" s="20" t="s">
        <v>282</v>
      </c>
      <c r="L86" s="101"/>
    </row>
    <row r="87" spans="1:12" ht="22.5" customHeight="1" x14ac:dyDescent="0.3">
      <c r="A87" s="19" t="s">
        <v>220</v>
      </c>
      <c r="B87" s="20" t="s">
        <v>194</v>
      </c>
      <c r="C87" s="34" t="s">
        <v>195</v>
      </c>
      <c r="D87" s="79" t="s">
        <v>29</v>
      </c>
      <c r="E87" s="21">
        <v>2</v>
      </c>
      <c r="F87" s="22">
        <v>23.7</v>
      </c>
      <c r="G87" s="86">
        <v>0.05</v>
      </c>
      <c r="H87" s="22">
        <f t="shared" si="22"/>
        <v>24.885000000000002</v>
      </c>
      <c r="I87" s="22">
        <f t="shared" si="23"/>
        <v>47.4</v>
      </c>
      <c r="J87" s="22">
        <f t="shared" si="24"/>
        <v>49.77</v>
      </c>
      <c r="K87" s="20" t="s">
        <v>283</v>
      </c>
      <c r="L87" s="101"/>
    </row>
    <row r="88" spans="1:12" ht="27.6" x14ac:dyDescent="0.3">
      <c r="A88" s="19" t="s">
        <v>221</v>
      </c>
      <c r="B88" s="20" t="s">
        <v>196</v>
      </c>
      <c r="C88" s="34" t="s">
        <v>197</v>
      </c>
      <c r="D88" s="79" t="s">
        <v>29</v>
      </c>
      <c r="E88" s="21">
        <v>2</v>
      </c>
      <c r="F88" s="22">
        <v>9.4</v>
      </c>
      <c r="G88" s="86">
        <v>0.05</v>
      </c>
      <c r="H88" s="22">
        <f t="shared" si="22"/>
        <v>9.870000000000001</v>
      </c>
      <c r="I88" s="22">
        <f t="shared" si="23"/>
        <v>18.8</v>
      </c>
      <c r="J88" s="22">
        <f t="shared" si="24"/>
        <v>19.740000000000002</v>
      </c>
      <c r="K88" s="20" t="s">
        <v>284</v>
      </c>
      <c r="L88" s="102"/>
    </row>
    <row r="89" spans="1:12" x14ac:dyDescent="0.3">
      <c r="A89" s="97" t="s">
        <v>198</v>
      </c>
      <c r="B89" s="98"/>
      <c r="C89" s="98"/>
      <c r="D89" s="98"/>
      <c r="E89" s="98"/>
      <c r="F89" s="98"/>
      <c r="G89" s="98"/>
      <c r="H89" s="99"/>
      <c r="I89" s="90"/>
      <c r="J89" s="24">
        <f>SUM(J84:J88)</f>
        <v>442.83749999999998</v>
      </c>
      <c r="K89" s="20"/>
      <c r="L89" s="75">
        <v>421.75</v>
      </c>
    </row>
    <row r="90" spans="1:12" ht="13.8" x14ac:dyDescent="0.3">
      <c r="A90" s="69" t="s">
        <v>222</v>
      </c>
      <c r="B90" s="70"/>
      <c r="C90" s="70"/>
      <c r="D90" s="71"/>
      <c r="E90" s="71"/>
      <c r="F90" s="72"/>
      <c r="G90" s="71"/>
      <c r="H90" s="71"/>
      <c r="I90" s="72"/>
      <c r="J90" s="72"/>
      <c r="K90" s="70"/>
      <c r="L90" s="100"/>
    </row>
    <row r="91" spans="1:12" ht="41.4" x14ac:dyDescent="0.3">
      <c r="A91" s="76" t="s">
        <v>223</v>
      </c>
      <c r="B91" s="20" t="s">
        <v>199</v>
      </c>
      <c r="C91" s="66" t="s">
        <v>200</v>
      </c>
      <c r="D91" s="79" t="s">
        <v>29</v>
      </c>
      <c r="E91" s="21">
        <v>4</v>
      </c>
      <c r="F91" s="77">
        <v>38</v>
      </c>
      <c r="G91" s="89">
        <v>0.05</v>
      </c>
      <c r="H91" s="77">
        <f>1.05*F91</f>
        <v>39.9</v>
      </c>
      <c r="I91" s="77">
        <f>E91*F91</f>
        <v>152</v>
      </c>
      <c r="J91" s="77">
        <f>E91*H91</f>
        <v>159.6</v>
      </c>
      <c r="K91" s="20" t="s">
        <v>285</v>
      </c>
      <c r="L91" s="101"/>
    </row>
    <row r="92" spans="1:12" ht="41.4" x14ac:dyDescent="0.3">
      <c r="A92" s="76" t="s">
        <v>224</v>
      </c>
      <c r="B92" s="20" t="s">
        <v>201</v>
      </c>
      <c r="C92" s="34" t="s">
        <v>202</v>
      </c>
      <c r="D92" s="79" t="s">
        <v>29</v>
      </c>
      <c r="E92" s="21">
        <v>4</v>
      </c>
      <c r="F92" s="77">
        <v>24.8</v>
      </c>
      <c r="G92" s="89">
        <v>0.05</v>
      </c>
      <c r="H92" s="77">
        <f>1.05*F92</f>
        <v>26.040000000000003</v>
      </c>
      <c r="I92" s="77">
        <f>E92*F92</f>
        <v>99.2</v>
      </c>
      <c r="J92" s="77">
        <f>E92*H92</f>
        <v>104.16000000000001</v>
      </c>
      <c r="K92" s="20" t="s">
        <v>286</v>
      </c>
      <c r="L92" s="74"/>
    </row>
    <row r="93" spans="1:12" x14ac:dyDescent="0.3">
      <c r="A93" s="97" t="s">
        <v>198</v>
      </c>
      <c r="B93" s="98"/>
      <c r="C93" s="98"/>
      <c r="D93" s="98"/>
      <c r="E93" s="98"/>
      <c r="F93" s="98"/>
      <c r="G93" s="98"/>
      <c r="H93" s="99"/>
      <c r="I93" s="90"/>
      <c r="J93" s="24">
        <f>SUM(J91:J92)</f>
        <v>263.76</v>
      </c>
      <c r="K93" s="20"/>
      <c r="L93" s="75">
        <v>251.2</v>
      </c>
    </row>
    <row r="94" spans="1:12" ht="13.8" x14ac:dyDescent="0.3">
      <c r="A94" s="69" t="s">
        <v>225</v>
      </c>
      <c r="B94" s="70"/>
      <c r="C94" s="70"/>
      <c r="D94" s="71"/>
      <c r="E94" s="71"/>
      <c r="F94" s="72"/>
      <c r="G94" s="71"/>
      <c r="H94" s="71"/>
      <c r="I94" s="72"/>
      <c r="J94" s="72"/>
      <c r="K94" s="70"/>
      <c r="L94" s="100"/>
    </row>
    <row r="95" spans="1:12" ht="41.4" x14ac:dyDescent="0.3">
      <c r="A95" s="19" t="s">
        <v>226</v>
      </c>
      <c r="B95" s="20" t="s">
        <v>203</v>
      </c>
      <c r="C95" s="20" t="s">
        <v>204</v>
      </c>
      <c r="D95" s="21" t="s">
        <v>29</v>
      </c>
      <c r="E95" s="21">
        <v>10</v>
      </c>
      <c r="F95" s="22">
        <v>6.9</v>
      </c>
      <c r="G95" s="86">
        <v>0.05</v>
      </c>
      <c r="H95" s="22">
        <f>1.05*F95</f>
        <v>7.245000000000001</v>
      </c>
      <c r="I95" s="22">
        <f>E95*F95</f>
        <v>69</v>
      </c>
      <c r="J95" s="22">
        <f>E95*H95</f>
        <v>72.450000000000017</v>
      </c>
      <c r="K95" s="20" t="s">
        <v>287</v>
      </c>
      <c r="L95" s="102"/>
    </row>
    <row r="96" spans="1:12" x14ac:dyDescent="0.3">
      <c r="A96" s="97" t="s">
        <v>198</v>
      </c>
      <c r="B96" s="98"/>
      <c r="C96" s="98"/>
      <c r="D96" s="98"/>
      <c r="E96" s="98"/>
      <c r="F96" s="98"/>
      <c r="G96" s="98"/>
      <c r="H96" s="99"/>
      <c r="I96" s="61"/>
      <c r="J96" s="24">
        <f>SUM(J95)</f>
        <v>72.450000000000017</v>
      </c>
      <c r="K96" s="20"/>
      <c r="L96" s="75">
        <v>69</v>
      </c>
    </row>
    <row r="97" spans="1:12" ht="13.8" x14ac:dyDescent="0.3">
      <c r="A97" s="69" t="s">
        <v>227</v>
      </c>
      <c r="B97" s="70"/>
      <c r="C97" s="70"/>
      <c r="D97" s="71"/>
      <c r="E97" s="71"/>
      <c r="F97" s="72"/>
      <c r="G97" s="71"/>
      <c r="H97" s="71"/>
      <c r="I97" s="72"/>
      <c r="J97" s="72"/>
      <c r="K97" s="70"/>
      <c r="L97" s="100"/>
    </row>
    <row r="98" spans="1:12" ht="21" customHeight="1" x14ac:dyDescent="0.3">
      <c r="A98" s="76" t="s">
        <v>228</v>
      </c>
      <c r="B98" s="78" t="s">
        <v>205</v>
      </c>
      <c r="C98" s="30" t="s">
        <v>206</v>
      </c>
      <c r="D98" s="79" t="s">
        <v>13</v>
      </c>
      <c r="E98" s="79">
        <v>1</v>
      </c>
      <c r="F98" s="77">
        <v>39</v>
      </c>
      <c r="G98" s="89">
        <v>0.21</v>
      </c>
      <c r="H98" s="77">
        <f>1.21*F98</f>
        <v>47.19</v>
      </c>
      <c r="I98" s="77">
        <f>E98*F98</f>
        <v>39</v>
      </c>
      <c r="J98" s="77">
        <f>E98*H98</f>
        <v>47.19</v>
      </c>
      <c r="K98" s="85" t="s">
        <v>288</v>
      </c>
      <c r="L98" s="101"/>
    </row>
    <row r="99" spans="1:12" ht="27.6" x14ac:dyDescent="0.3">
      <c r="A99" s="76" t="s">
        <v>229</v>
      </c>
      <c r="B99" s="78" t="s">
        <v>207</v>
      </c>
      <c r="C99" s="78" t="s">
        <v>208</v>
      </c>
      <c r="D99" s="79" t="s">
        <v>29</v>
      </c>
      <c r="E99" s="79">
        <v>3</v>
      </c>
      <c r="F99" s="77">
        <v>8</v>
      </c>
      <c r="G99" s="89">
        <v>0.05</v>
      </c>
      <c r="H99" s="77">
        <f>1.05*F99</f>
        <v>8.4</v>
      </c>
      <c r="I99" s="77">
        <f>E99*F99</f>
        <v>24</v>
      </c>
      <c r="J99" s="77">
        <f>E99*H99</f>
        <v>25.200000000000003</v>
      </c>
      <c r="K99" s="85" t="s">
        <v>289</v>
      </c>
      <c r="L99" s="102"/>
    </row>
    <row r="100" spans="1:12" x14ac:dyDescent="0.3">
      <c r="A100" s="97" t="s">
        <v>198</v>
      </c>
      <c r="B100" s="98"/>
      <c r="C100" s="98"/>
      <c r="D100" s="98"/>
      <c r="E100" s="98"/>
      <c r="F100" s="98"/>
      <c r="G100" s="98"/>
      <c r="H100" s="99"/>
      <c r="I100" s="90"/>
      <c r="J100" s="24">
        <f>SUM(J98:J99)</f>
        <v>72.39</v>
      </c>
      <c r="K100" s="20"/>
      <c r="L100" s="75">
        <v>63</v>
      </c>
    </row>
    <row r="101" spans="1:12" x14ac:dyDescent="0.3">
      <c r="H101" s="3"/>
      <c r="L101" s="81"/>
    </row>
  </sheetData>
  <mergeCells count="28">
    <mergeCell ref="A93:H93"/>
    <mergeCell ref="A96:H96"/>
    <mergeCell ref="A100:H100"/>
    <mergeCell ref="L75:L81"/>
    <mergeCell ref="L83:L88"/>
    <mergeCell ref="L90:L91"/>
    <mergeCell ref="L97:L99"/>
    <mergeCell ref="L94:L95"/>
    <mergeCell ref="A82:H82"/>
    <mergeCell ref="A89:H89"/>
    <mergeCell ref="A2:L2"/>
    <mergeCell ref="A4:L4"/>
    <mergeCell ref="L8:L16"/>
    <mergeCell ref="L17:L20"/>
    <mergeCell ref="A21:H21"/>
    <mergeCell ref="A47:H47"/>
    <mergeCell ref="A53:H53"/>
    <mergeCell ref="A74:H74"/>
    <mergeCell ref="A67:H67"/>
    <mergeCell ref="L22:L23"/>
    <mergeCell ref="A25:H25"/>
    <mergeCell ref="L26:L34"/>
    <mergeCell ref="A38:H38"/>
    <mergeCell ref="L40:L42"/>
    <mergeCell ref="L48:L52"/>
    <mergeCell ref="A66:H66"/>
    <mergeCell ref="L58:L59"/>
    <mergeCell ref="L54:L57"/>
  </mergeCells>
  <pageMargins left="0.24027777777777801" right="0.22013888888888899" top="0.65972222222222199" bottom="0.2"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10</vt:i4>
      </vt:variant>
    </vt:vector>
  </HeadingPairs>
  <TitlesOfParts>
    <vt:vector size="11" baseType="lpstr">
      <vt:lpstr>1 priedas</vt:lpstr>
      <vt:lpstr>'1 priedas'!Print_Titles</vt:lpstr>
      <vt:lpstr>'1 priedas'!Print_Titles_0</vt:lpstr>
      <vt:lpstr>'1 priedas'!Print_Titles_0_0</vt:lpstr>
      <vt:lpstr>'1 priedas'!Print_Titles_0_0_0</vt:lpstr>
      <vt:lpstr>'1 priedas'!Print_Titles_0_0_0_0</vt:lpstr>
      <vt:lpstr>'1 priedas'!Print_Titles_0_0_0_0_0</vt:lpstr>
      <vt:lpstr>'1 priedas'!Print_Titles_0_0_0_0_0_0</vt:lpstr>
      <vt:lpstr>'1 priedas'!Print_Titles_0_0_0_0_0_0_0</vt:lpstr>
      <vt:lpstr>'1 priedas'!Print_Titles_0_0_0_0_0_0_0_0</vt:lpstr>
      <vt:lpstr>'1 priedas'!Print_Titles_0_0_0_0_0_0_0_0_0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Skaitymo rodinys Paspauskite ALT+SHIFT+A, jei norite atidaryti prieigos neįgaliesiems žinyną.</dc:title>
  <dc:subject/>
  <dc:creator>vartotojas</dc:creator>
  <dc:description/>
  <cp:lastModifiedBy>ausra vese</cp:lastModifiedBy>
  <cp:revision>3</cp:revision>
  <cp:lastPrinted>2025-10-14T17:28:22Z</cp:lastPrinted>
  <dcterms:created xsi:type="dcterms:W3CDTF">2006-09-15T21:00:00Z</dcterms:created>
  <dcterms:modified xsi:type="dcterms:W3CDTF">2025-11-05T08:12:32Z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ICV">
    <vt:lpwstr>f5f09b48c9884cf9a29b3565961b77c8</vt:lpwstr>
  </property>
  <property fmtid="{D5CDD505-2E9C-101B-9397-08002B2CF9AE}" pid="4" name="LinksUpToDate">
    <vt:bool>false</vt:bool>
  </property>
  <property fmtid="{D5CDD505-2E9C-101B-9397-08002B2CF9AE}" pid="5" name="ScaleCrop">
    <vt:bool>false</vt:bool>
  </property>
  <property fmtid="{D5CDD505-2E9C-101B-9397-08002B2CF9AE}" pid="6" name="ShareDoc">
    <vt:bool>false</vt:bool>
  </property>
</Properties>
</file>