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18" i="1"/>
  <c r="G20" i="1"/>
  <c r="K17" i="1"/>
  <c r="K16" i="1"/>
  <c r="I17" i="1"/>
  <c r="I16" i="1"/>
  <c r="G17" i="1"/>
  <c r="G16" i="1"/>
  <c r="I10" i="1"/>
  <c r="J10" i="1"/>
  <c r="G10" i="1"/>
  <c r="F10" i="1" l="1"/>
  <c r="G11" i="1" l="1"/>
  <c r="G12" i="1"/>
  <c r="G13" i="1"/>
  <c r="G14" i="1"/>
  <c r="G15" i="1"/>
  <c r="F11" i="1"/>
  <c r="J11" i="1" s="1"/>
  <c r="F12" i="1"/>
  <c r="J12" i="1" s="1"/>
  <c r="I12" i="1" s="1"/>
  <c r="F13" i="1"/>
  <c r="J13" i="1" s="1"/>
  <c r="F14" i="1"/>
  <c r="J14" i="1" s="1"/>
  <c r="F15" i="1"/>
  <c r="I14" i="1" l="1"/>
  <c r="J15" i="1"/>
  <c r="I15" i="1" s="1"/>
  <c r="I11" i="1"/>
  <c r="I13" i="1"/>
</calcChain>
</file>

<file path=xl/sharedStrings.xml><?xml version="1.0" encoding="utf-8"?>
<sst xmlns="http://schemas.openxmlformats.org/spreadsheetml/2006/main" count="50" uniqueCount="44">
  <si>
    <t>Eil. Nr.</t>
  </si>
  <si>
    <t>VIDAS QCV</t>
  </si>
  <si>
    <t>Termo popierius</t>
  </si>
  <si>
    <t>VIDAS OPT</t>
  </si>
  <si>
    <t>60 testų</t>
  </si>
  <si>
    <t>rink.</t>
  </si>
  <si>
    <t>vnt.</t>
  </si>
  <si>
    <t>3 pirkimo objekto dalis. Reagentai PSA tyrimui su automatinio imunologinio analizatoriaus nuoma.</t>
  </si>
  <si>
    <t>Vertinamas tik pilnas pasiūlymas, pilnai  atitinkantis kokybinius ir techninius reikalavimus.</t>
  </si>
  <si>
    <t>3 lentelė.</t>
  </si>
  <si>
    <t>Vienerių metų preliminarus PSA tyrimų skaičius – 2 100, ŽIV tyrimų -60.</t>
  </si>
  <si>
    <t>Mato vienetas ir išfasavimas</t>
  </si>
  <si>
    <t>Siūlomas kiekis 1 metams</t>
  </si>
  <si>
    <t>Pavadinimas sąskaitose -faktūrose</t>
  </si>
  <si>
    <t>Automatinio analizatoriaus nuomos paslaugos</t>
  </si>
  <si>
    <t>1 mėn.</t>
  </si>
  <si>
    <t>XXXXXX</t>
  </si>
  <si>
    <t>Tais atvejais, kai pagal galiojančius teisės aktus tiekėjui nereikia mokėti PVM jis nurodo priežastis, dėl kurių PVM nemoka.</t>
  </si>
  <si>
    <t>Laimėję šį pirkimą ir sudarę pirkimo sutartį, jos vykdymo laikotarpiu įsipareigojame neatlygintinai teikti perkančiajai organizacijai analizatoriaus techninės priežiūros, jo remonto bei pajungimo į LIS-ą paslaugas.</t>
  </si>
  <si>
    <t>VIDAS HIV Duo Quick</t>
  </si>
  <si>
    <t>VIDAS TPSA</t>
  </si>
  <si>
    <t>Pastabos</t>
  </si>
  <si>
    <t>110mm</t>
  </si>
  <si>
    <r>
      <t>Siūlome išnuomoti analizatorių (1 vnt.):</t>
    </r>
    <r>
      <rPr>
        <sz val="10"/>
        <color rgb="FF000000"/>
        <rFont val="Times New Roman"/>
        <family val="1"/>
        <charset val="186"/>
      </rPr>
      <t xml:space="preserve"> </t>
    </r>
    <r>
      <rPr>
        <u/>
        <sz val="10"/>
        <color rgb="FF000000"/>
        <rFont val="Times New Roman"/>
        <family val="1"/>
        <charset val="186"/>
      </rPr>
      <t>imunologinis analizatorius mini VIDAS, Biomerieux (Prancūzija)</t>
    </r>
  </si>
  <si>
    <r>
      <t xml:space="preserve">                                                                     (</t>
    </r>
    <r>
      <rPr>
        <i/>
        <sz val="10"/>
        <color rgb="FF000000"/>
        <rFont val="Times New Roman"/>
        <family val="1"/>
        <charset val="186"/>
      </rPr>
      <t>analizatorių pavadinimas, modelis, gamintojas, gamybos metai</t>
    </r>
    <r>
      <rPr>
        <sz val="10"/>
        <color rgb="FF000000"/>
        <rFont val="Times New Roman"/>
        <family val="1"/>
        <charset val="186"/>
      </rPr>
      <t>)</t>
    </r>
  </si>
  <si>
    <r>
      <t xml:space="preserve">Vieneto įkainis be PVM, </t>
    </r>
    <r>
      <rPr>
        <b/>
        <i/>
        <sz val="10"/>
        <color theme="1"/>
        <rFont val="Times New Roman"/>
        <family val="1"/>
        <charset val="186"/>
      </rPr>
      <t>€</t>
    </r>
  </si>
  <si>
    <r>
      <t xml:space="preserve">Vieneto įkainis su PVM, </t>
    </r>
    <r>
      <rPr>
        <b/>
        <i/>
        <sz val="10"/>
        <color theme="1"/>
        <rFont val="Times New Roman"/>
        <family val="1"/>
        <charset val="186"/>
      </rPr>
      <t>€</t>
    </r>
  </si>
  <si>
    <r>
      <t xml:space="preserve">PVM dydis % ir siūlomo kiekio PVM suma </t>
    </r>
    <r>
      <rPr>
        <b/>
        <i/>
        <sz val="10"/>
        <color theme="1"/>
        <rFont val="Times New Roman"/>
        <family val="1"/>
        <charset val="186"/>
      </rPr>
      <t>€</t>
    </r>
  </si>
  <si>
    <t>Prekių pavadinimas</t>
  </si>
  <si>
    <r>
      <t xml:space="preserve">Kiekio kaina be PVM, </t>
    </r>
    <r>
      <rPr>
        <b/>
        <i/>
        <sz val="10"/>
        <color theme="1"/>
        <rFont val="Times New Roman"/>
        <family val="1"/>
        <charset val="186"/>
      </rPr>
      <t>€</t>
    </r>
    <r>
      <rPr>
        <b/>
        <sz val="10"/>
        <color theme="1"/>
        <rFont val="Times New Roman"/>
        <family val="1"/>
        <charset val="186"/>
      </rPr>
      <t xml:space="preserve"> 
(4x5=7)</t>
    </r>
  </si>
  <si>
    <r>
      <t xml:space="preserve">Kiekio kaina su PVM, </t>
    </r>
    <r>
      <rPr>
        <b/>
        <i/>
        <sz val="10"/>
        <color theme="1"/>
        <rFont val="Times New Roman"/>
        <family val="1"/>
        <charset val="186"/>
      </rPr>
      <t>€</t>
    </r>
    <r>
      <rPr>
        <b/>
        <sz val="10"/>
        <color theme="1"/>
        <rFont val="Times New Roman"/>
        <family val="1"/>
        <charset val="186"/>
      </rPr>
      <t xml:space="preserve"> 
(4x6=9)</t>
    </r>
  </si>
  <si>
    <t xml:space="preserve">Su 5 % PVM - </t>
  </si>
  <si>
    <t xml:space="preserve">Su 21 % PVM - </t>
  </si>
  <si>
    <t>Pasiūlymo dalies, kuriai pritaikytas 5 % PVM, kaina viso:</t>
  </si>
  <si>
    <t>Pasiūlymo dalies, kuriai pritaikytas 21 % PVM, kaina viso:</t>
  </si>
  <si>
    <t xml:space="preserve">5 % PVM suma - </t>
  </si>
  <si>
    <t xml:space="preserve">21 %PVM suma - </t>
  </si>
  <si>
    <t>bendra kaina su bendru PVM – pasiūlymo kaina viso:</t>
  </si>
  <si>
    <t>bendra PVM suma:</t>
  </si>
  <si>
    <t>Bendra pasiūlymo kaina be PVM:</t>
  </si>
  <si>
    <r>
      <t xml:space="preserve">PVM tarifas ir jo suma 5% - 232,70 Eur </t>
    </r>
    <r>
      <rPr>
        <i/>
        <sz val="10"/>
        <color theme="1"/>
        <rFont val="Times New Roman"/>
        <family val="1"/>
        <charset val="186"/>
      </rPr>
      <t>(du šimtai trisdešimt du eurai ir septyniasdešimt centų)</t>
    </r>
  </si>
  <si>
    <r>
      <t xml:space="preserve">PVM tarifas ir jo suma 21% - 94,50 Eur </t>
    </r>
    <r>
      <rPr>
        <i/>
        <sz val="10"/>
        <color theme="1"/>
        <rFont val="Times New Roman"/>
        <family val="1"/>
        <charset val="186"/>
      </rPr>
      <t>(devyniasdešimt keturi eurai ir penkiasdešimt centų)</t>
    </r>
  </si>
  <si>
    <r>
      <t xml:space="preserve">Pasiūlymo kaina su PVM: 5 431,20 Eur </t>
    </r>
    <r>
      <rPr>
        <i/>
        <sz val="10"/>
        <color theme="1"/>
        <rFont val="Times New Roman"/>
        <family val="1"/>
        <charset val="186"/>
      </rPr>
      <t>(penki tūkstančiai keturi šimtai trisdešimt vienas euras ir dvidešimt centų)</t>
    </r>
  </si>
  <si>
    <r>
      <t xml:space="preserve">Pasiūlymo kaina be PVM: 5 104,00 Eur </t>
    </r>
    <r>
      <rPr>
        <i/>
        <sz val="10"/>
        <color theme="1"/>
        <rFont val="Times New Roman"/>
        <family val="1"/>
        <charset val="186"/>
      </rPr>
      <t>(penki tūkstančiai vienas šimtas keturi eurai ir 00 centų)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</si>
</sst>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u/>
      <sz val="10"/>
      <color rgb="FF00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N22" sqref="N22"/>
    </sheetView>
  </sheetViews>
  <sheetFormatPr defaultRowHeight="12.75" x14ac:dyDescent="0.2"/>
  <cols>
    <col min="1" max="1" width="5.85546875" style="1" customWidth="1"/>
    <col min="2" max="2" width="30.5703125" style="2" customWidth="1"/>
    <col min="3" max="3" width="12.5703125" style="2" customWidth="1"/>
    <col min="4" max="4" width="12.28515625" style="2" customWidth="1"/>
    <col min="5" max="5" width="10.28515625" style="2" customWidth="1"/>
    <col min="6" max="7" width="11" style="2" customWidth="1"/>
    <col min="8" max="9" width="10.28515625" style="2" customWidth="1"/>
    <col min="10" max="10" width="10" style="2" customWidth="1"/>
    <col min="11" max="11" width="12.140625" style="2" customWidth="1"/>
    <col min="12" max="12" width="24.28515625" style="2" customWidth="1"/>
    <col min="13" max="13" width="11.140625" style="2" customWidth="1"/>
    <col min="14" max="16384" width="9.140625" style="2"/>
  </cols>
  <sheetData>
    <row r="1" spans="1:14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 x14ac:dyDescent="0.2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x14ac:dyDescent="0.2">
      <c r="A4" s="22" t="s">
        <v>24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4" x14ac:dyDescent="0.2">
      <c r="A5" s="21" t="s">
        <v>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x14ac:dyDescent="0.2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4" ht="12.75" customHeight="1" x14ac:dyDescent="0.2">
      <c r="A7" s="33" t="s">
        <v>10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4" ht="66.75" customHeight="1" x14ac:dyDescent="0.2">
      <c r="A8" s="9" t="s">
        <v>0</v>
      </c>
      <c r="B8" s="9" t="s">
        <v>28</v>
      </c>
      <c r="C8" s="9" t="s">
        <v>11</v>
      </c>
      <c r="D8" s="9" t="s">
        <v>12</v>
      </c>
      <c r="E8" s="9" t="s">
        <v>25</v>
      </c>
      <c r="F8" s="9" t="s">
        <v>26</v>
      </c>
      <c r="G8" s="9" t="s">
        <v>29</v>
      </c>
      <c r="H8" s="16" t="s">
        <v>27</v>
      </c>
      <c r="I8" s="17"/>
      <c r="J8" s="16" t="s">
        <v>30</v>
      </c>
      <c r="K8" s="17"/>
      <c r="L8" s="9" t="s">
        <v>13</v>
      </c>
      <c r="M8" s="9" t="s">
        <v>21</v>
      </c>
    </row>
    <row r="9" spans="1:14" ht="15" customHeight="1" x14ac:dyDescent="0.2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18">
        <v>8</v>
      </c>
      <c r="I9" s="19"/>
      <c r="J9" s="18">
        <v>9</v>
      </c>
      <c r="K9" s="19"/>
      <c r="L9" s="3">
        <v>10</v>
      </c>
      <c r="M9" s="3">
        <v>11</v>
      </c>
    </row>
    <row r="10" spans="1:14" ht="15" customHeight="1" x14ac:dyDescent="0.2">
      <c r="A10" s="3">
        <v>1</v>
      </c>
      <c r="B10" s="12" t="s">
        <v>20</v>
      </c>
      <c r="C10" s="3" t="s">
        <v>4</v>
      </c>
      <c r="D10" s="3">
        <v>37</v>
      </c>
      <c r="E10" s="4">
        <v>112</v>
      </c>
      <c r="F10" s="4">
        <f>E10+E10*H10</f>
        <v>117.6</v>
      </c>
      <c r="G10" s="4">
        <f>E10*D10</f>
        <v>4144</v>
      </c>
      <c r="H10" s="5">
        <v>0.05</v>
      </c>
      <c r="I10" s="4">
        <f>J10-G10</f>
        <v>207.19999999999982</v>
      </c>
      <c r="J10" s="28">
        <f>F10*D10</f>
        <v>4351.2</v>
      </c>
      <c r="K10" s="29"/>
      <c r="L10" s="3"/>
      <c r="M10" s="3">
        <v>30428</v>
      </c>
    </row>
    <row r="11" spans="1:14" ht="15" customHeight="1" x14ac:dyDescent="0.2">
      <c r="A11" s="3">
        <v>2</v>
      </c>
      <c r="B11" s="12" t="s">
        <v>19</v>
      </c>
      <c r="C11" s="3" t="s">
        <v>4</v>
      </c>
      <c r="D11" s="3">
        <v>3</v>
      </c>
      <c r="E11" s="4">
        <v>98</v>
      </c>
      <c r="F11" s="4">
        <f t="shared" ref="F11:F15" si="0">E11+E11*H11</f>
        <v>102.9</v>
      </c>
      <c r="G11" s="4">
        <f t="shared" ref="G11:G15" si="1">E11*D11</f>
        <v>294</v>
      </c>
      <c r="H11" s="5">
        <v>0.05</v>
      </c>
      <c r="I11" s="4">
        <f t="shared" ref="I11:I15" si="2">J11-G11</f>
        <v>14.700000000000045</v>
      </c>
      <c r="J11" s="28">
        <f t="shared" ref="J11:J15" si="3">F11*D11</f>
        <v>308.70000000000005</v>
      </c>
      <c r="K11" s="29"/>
      <c r="L11" s="3"/>
      <c r="M11" s="3">
        <v>30447</v>
      </c>
    </row>
    <row r="12" spans="1:14" ht="15" customHeight="1" x14ac:dyDescent="0.2">
      <c r="A12" s="3">
        <v>3</v>
      </c>
      <c r="B12" s="13" t="s">
        <v>1</v>
      </c>
      <c r="C12" s="3" t="s">
        <v>4</v>
      </c>
      <c r="D12" s="3">
        <v>3</v>
      </c>
      <c r="E12" s="4">
        <v>72</v>
      </c>
      <c r="F12" s="4">
        <f t="shared" si="0"/>
        <v>75.599999999999994</v>
      </c>
      <c r="G12" s="4">
        <f t="shared" si="1"/>
        <v>216</v>
      </c>
      <c r="H12" s="5">
        <v>0.05</v>
      </c>
      <c r="I12" s="4">
        <f t="shared" si="2"/>
        <v>10.799999999999983</v>
      </c>
      <c r="J12" s="28">
        <f t="shared" si="3"/>
        <v>226.79999999999998</v>
      </c>
      <c r="K12" s="29"/>
      <c r="L12" s="3"/>
      <c r="M12" s="3">
        <v>30706</v>
      </c>
    </row>
    <row r="13" spans="1:14" ht="15" customHeight="1" x14ac:dyDescent="0.2">
      <c r="A13" s="3">
        <v>4</v>
      </c>
      <c r="B13" s="13" t="s">
        <v>2</v>
      </c>
      <c r="C13" s="6" t="s">
        <v>6</v>
      </c>
      <c r="D13" s="3">
        <v>20</v>
      </c>
      <c r="E13" s="4">
        <v>2</v>
      </c>
      <c r="F13" s="4">
        <f t="shared" si="0"/>
        <v>2.42</v>
      </c>
      <c r="G13" s="4">
        <f t="shared" si="1"/>
        <v>40</v>
      </c>
      <c r="H13" s="5">
        <v>0.21</v>
      </c>
      <c r="I13" s="4">
        <f t="shared" si="2"/>
        <v>8.3999999999999986</v>
      </c>
      <c r="J13" s="28">
        <f t="shared" si="3"/>
        <v>48.4</v>
      </c>
      <c r="K13" s="29"/>
      <c r="L13" s="3"/>
      <c r="M13" s="3" t="s">
        <v>22</v>
      </c>
    </row>
    <row r="14" spans="1:14" ht="15" customHeight="1" x14ac:dyDescent="0.2">
      <c r="A14" s="3">
        <v>5</v>
      </c>
      <c r="B14" s="13" t="s">
        <v>3</v>
      </c>
      <c r="C14" s="6" t="s">
        <v>5</v>
      </c>
      <c r="D14" s="3">
        <v>1</v>
      </c>
      <c r="E14" s="4">
        <v>350</v>
      </c>
      <c r="F14" s="4">
        <f t="shared" si="0"/>
        <v>423.5</v>
      </c>
      <c r="G14" s="4">
        <f t="shared" si="1"/>
        <v>350</v>
      </c>
      <c r="H14" s="5">
        <v>0.21</v>
      </c>
      <c r="I14" s="4">
        <f t="shared" si="2"/>
        <v>73.5</v>
      </c>
      <c r="J14" s="28">
        <f t="shared" si="3"/>
        <v>423.5</v>
      </c>
      <c r="K14" s="29"/>
      <c r="L14" s="3"/>
      <c r="M14" s="3">
        <v>30529</v>
      </c>
    </row>
    <row r="15" spans="1:14" ht="12.75" customHeight="1" x14ac:dyDescent="0.2">
      <c r="A15" s="3">
        <v>6</v>
      </c>
      <c r="B15" s="7" t="s">
        <v>14</v>
      </c>
      <c r="C15" s="3" t="s">
        <v>15</v>
      </c>
      <c r="D15" s="3">
        <v>12</v>
      </c>
      <c r="E15" s="4">
        <v>5</v>
      </c>
      <c r="F15" s="4">
        <f t="shared" si="0"/>
        <v>6.05</v>
      </c>
      <c r="G15" s="4">
        <f t="shared" si="1"/>
        <v>60</v>
      </c>
      <c r="H15" s="5">
        <v>0.21</v>
      </c>
      <c r="I15" s="4">
        <f t="shared" si="2"/>
        <v>12.599999999999994</v>
      </c>
      <c r="J15" s="28">
        <f t="shared" si="3"/>
        <v>72.599999999999994</v>
      </c>
      <c r="K15" s="29"/>
      <c r="L15" s="3"/>
      <c r="M15" s="3"/>
    </row>
    <row r="16" spans="1:14" ht="26.25" customHeight="1" x14ac:dyDescent="0.25">
      <c r="A16" s="15" t="s">
        <v>33</v>
      </c>
      <c r="B16" s="15"/>
      <c r="C16" s="15"/>
      <c r="D16" s="15"/>
      <c r="E16" s="15"/>
      <c r="F16" s="15"/>
      <c r="G16" s="4">
        <f>SUM(G10:G12)</f>
        <v>4654</v>
      </c>
      <c r="H16" s="9" t="s">
        <v>35</v>
      </c>
      <c r="I16" s="4">
        <f>SUM(I10:I12)</f>
        <v>232.69999999999985</v>
      </c>
      <c r="J16" s="8" t="s">
        <v>31</v>
      </c>
      <c r="K16" s="4">
        <f>J10+J11+J12</f>
        <v>4886.7</v>
      </c>
      <c r="L16" s="18" t="s">
        <v>16</v>
      </c>
      <c r="M16" s="19"/>
      <c r="N16"/>
    </row>
    <row r="17" spans="1:14" ht="26.25" customHeight="1" x14ac:dyDescent="0.25">
      <c r="A17" s="15" t="s">
        <v>34</v>
      </c>
      <c r="B17" s="15"/>
      <c r="C17" s="15"/>
      <c r="D17" s="15"/>
      <c r="E17" s="15"/>
      <c r="F17" s="15"/>
      <c r="G17" s="4">
        <f>SUM(G13:G15)</f>
        <v>450</v>
      </c>
      <c r="H17" s="9" t="s">
        <v>36</v>
      </c>
      <c r="I17" s="4">
        <f>SUM(I13:I15)</f>
        <v>94.5</v>
      </c>
      <c r="J17" s="8" t="s">
        <v>32</v>
      </c>
      <c r="K17" s="4">
        <f>J13+J14+J15</f>
        <v>544.5</v>
      </c>
      <c r="L17" s="18" t="s">
        <v>16</v>
      </c>
      <c r="M17" s="19"/>
      <c r="N17"/>
    </row>
    <row r="18" spans="1:14" ht="15" customHeight="1" x14ac:dyDescent="0.2">
      <c r="A18" s="15" t="s">
        <v>39</v>
      </c>
      <c r="B18" s="15"/>
      <c r="C18" s="15"/>
      <c r="D18" s="15"/>
      <c r="E18" s="15"/>
      <c r="F18" s="15"/>
      <c r="G18" s="23">
        <f>SUM(G10:G15)</f>
        <v>5104</v>
      </c>
      <c r="H18" s="24"/>
      <c r="I18" s="25"/>
      <c r="J18" s="18" t="s">
        <v>16</v>
      </c>
      <c r="K18" s="26"/>
      <c r="L18" s="26"/>
      <c r="M18" s="19"/>
    </row>
    <row r="19" spans="1:14" x14ac:dyDescent="0.2">
      <c r="A19" s="30" t="s">
        <v>38</v>
      </c>
      <c r="B19" s="31"/>
      <c r="C19" s="31"/>
      <c r="D19" s="31"/>
      <c r="E19" s="31"/>
      <c r="F19" s="32"/>
      <c r="G19" s="23">
        <f>G20-G18</f>
        <v>327.19999999999982</v>
      </c>
      <c r="H19" s="24"/>
      <c r="I19" s="25"/>
      <c r="J19" s="18" t="s">
        <v>16</v>
      </c>
      <c r="K19" s="26"/>
      <c r="L19" s="26"/>
      <c r="M19" s="19"/>
    </row>
    <row r="20" spans="1:14" x14ac:dyDescent="0.2">
      <c r="A20" s="30" t="s">
        <v>37</v>
      </c>
      <c r="B20" s="31"/>
      <c r="C20" s="31"/>
      <c r="D20" s="31"/>
      <c r="E20" s="31"/>
      <c r="F20" s="32"/>
      <c r="G20" s="23">
        <f>SUM(J10:K15)</f>
        <v>5431.2</v>
      </c>
      <c r="H20" s="24"/>
      <c r="I20" s="25"/>
      <c r="J20" s="18" t="s">
        <v>16</v>
      </c>
      <c r="K20" s="26"/>
      <c r="L20" s="26"/>
      <c r="M20" s="19"/>
    </row>
    <row r="21" spans="1:1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4" x14ac:dyDescent="0.2">
      <c r="A22" s="27" t="s">
        <v>43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4" x14ac:dyDescent="0.2">
      <c r="A23" s="27" t="s">
        <v>40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4" x14ac:dyDescent="0.2">
      <c r="A24" s="27" t="s">
        <v>41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4" ht="25.5" customHeight="1" x14ac:dyDescent="0.2">
      <c r="A25" s="27" t="s">
        <v>42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4" x14ac:dyDescent="0.2">
      <c r="A26" s="27" t="s">
        <v>17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4" x14ac:dyDescent="0.2">
      <c r="A27" s="14" t="s"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</sheetData>
  <mergeCells count="35">
    <mergeCell ref="A22:M22"/>
    <mergeCell ref="A23:M23"/>
    <mergeCell ref="A24:M24"/>
    <mergeCell ref="A25:M25"/>
    <mergeCell ref="A26:M26"/>
    <mergeCell ref="A27:M27"/>
    <mergeCell ref="J8:K8"/>
    <mergeCell ref="J9:K9"/>
    <mergeCell ref="J10:K10"/>
    <mergeCell ref="J11:K11"/>
    <mergeCell ref="J12:K12"/>
    <mergeCell ref="J13:K13"/>
    <mergeCell ref="J14:K14"/>
    <mergeCell ref="J15:K15"/>
    <mergeCell ref="A19:F19"/>
    <mergeCell ref="A20:F20"/>
    <mergeCell ref="G20:I20"/>
    <mergeCell ref="G19:I19"/>
    <mergeCell ref="J19:M19"/>
    <mergeCell ref="J20:M20"/>
    <mergeCell ref="A2:M2"/>
    <mergeCell ref="A16:F16"/>
    <mergeCell ref="A17:F17"/>
    <mergeCell ref="A18:F18"/>
    <mergeCell ref="H8:I8"/>
    <mergeCell ref="H9:I9"/>
    <mergeCell ref="A6:M6"/>
    <mergeCell ref="A5:M5"/>
    <mergeCell ref="A4:M4"/>
    <mergeCell ref="A3:M3"/>
    <mergeCell ref="G18:I18"/>
    <mergeCell ref="J18:M18"/>
    <mergeCell ref="L16:M16"/>
    <mergeCell ref="L17:M17"/>
    <mergeCell ref="A7:M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2020-04-23T08:59:56Z</dcterms:modified>
</cp:coreProperties>
</file>