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/>
  <mc:AlternateContent xmlns:mc="http://schemas.openxmlformats.org/markup-compatibility/2006">
    <mc:Choice Requires="x15">
      <x15ac:absPath xmlns:x15ac="http://schemas.microsoft.com/office/spreadsheetml/2010/11/ac" url="\\10.1.0.100\pirkimu_centras$\Sudėtingų_pirkimų_skyrius\Prekiu_ir_paslaugu_grupe\Pirkimai_vykdomi\Agne_S\Įvykę\2018\+8451 PCSP-1-7 Rysiu kabeliai ir ju produktai 2018\Atnaujintas varzymasis\2 metinis\Sutartis\"/>
    </mc:Choice>
  </mc:AlternateContent>
  <xr:revisionPtr revIDLastSave="0" documentId="13_ncr:1_{C44A113F-BF8A-4FEE-BB56-E71B35E9463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Kiekiai ir ikainiai" sheetId="1" r:id="rId1"/>
  </sheets>
  <definedNames>
    <definedName name="_xlnm.Print_Area" localSheetId="0">'Kiekiai ir ikainiai'!$A$1:$Q$108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32" i="1"/>
  <c r="H26" i="1" l="1"/>
  <c r="H25" i="1"/>
  <c r="H105" i="1" l="1"/>
  <c r="H104" i="1"/>
  <c r="H107" i="1" l="1"/>
  <c r="H106" i="1"/>
  <c r="H103" i="1"/>
  <c r="H102" i="1"/>
  <c r="H101" i="1"/>
  <c r="H99" i="1"/>
  <c r="H100" i="1"/>
  <c r="H27" i="1"/>
  <c r="H24" i="1"/>
  <c r="H22" i="1"/>
  <c r="H23" i="1"/>
  <c r="H56" i="1" l="1"/>
  <c r="H57" i="1"/>
  <c r="H55" i="1"/>
  <c r="H54" i="1"/>
  <c r="H94" i="1" l="1"/>
  <c r="H93" i="1"/>
  <c r="H92" i="1" l="1"/>
  <c r="H108" i="1" l="1"/>
  <c r="H98" i="1"/>
  <c r="H97" i="1"/>
  <c r="H96" i="1"/>
  <c r="H95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3" i="1"/>
  <c r="H52" i="1"/>
  <c r="H51" i="1"/>
  <c r="H50" i="1"/>
  <c r="H31" i="1"/>
  <c r="H30" i="1"/>
  <c r="H29" i="1"/>
  <c r="H28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O11" i="1" l="1"/>
  <c r="N11" i="1"/>
  <c r="M11" i="1"/>
  <c r="L11" i="1"/>
  <c r="K11" i="1"/>
  <c r="O10" i="1"/>
  <c r="N10" i="1"/>
  <c r="M10" i="1"/>
  <c r="L10" i="1"/>
  <c r="K10" i="1"/>
  <c r="O9" i="1"/>
  <c r="N9" i="1"/>
  <c r="M9" i="1"/>
  <c r="L9" i="1"/>
  <c r="K9" i="1"/>
  <c r="N8" i="1"/>
  <c r="O8" i="1"/>
  <c r="M8" i="1"/>
  <c r="L8" i="1"/>
  <c r="K8" i="1"/>
  <c r="V4" i="1"/>
  <c r="P10" i="1" l="1"/>
  <c r="P11" i="1"/>
  <c r="P9" i="1"/>
  <c r="P8" i="1"/>
  <c r="R7" i="1"/>
  <c r="R4" i="1" l="1"/>
  <c r="T4" i="1" s="1"/>
  <c r="U4" i="1" s="1"/>
  <c r="T7" i="1" l="1"/>
  <c r="U7" i="1" s="1"/>
</calcChain>
</file>

<file path=xl/sharedStrings.xml><?xml version="1.0" encoding="utf-8"?>
<sst xmlns="http://schemas.openxmlformats.org/spreadsheetml/2006/main" count="229" uniqueCount="129">
  <si>
    <t>Mato vnt.</t>
  </si>
  <si>
    <t>Vieneto kaina Eur be PVM</t>
  </si>
  <si>
    <t>IF-1</t>
  </si>
  <si>
    <t>IF-2</t>
  </si>
  <si>
    <t>IF-3</t>
  </si>
  <si>
    <t>IF-4</t>
  </si>
  <si>
    <t>Ipod</t>
  </si>
  <si>
    <t>Iš viso</t>
  </si>
  <si>
    <t>1 pod</t>
  </si>
  <si>
    <t>Sumos eur be PVM</t>
  </si>
  <si>
    <t>DC</t>
  </si>
  <si>
    <t>Eil. Nr.</t>
  </si>
  <si>
    <t>Vilniaus pogrupis</t>
  </si>
  <si>
    <t>Kauno pogrupis</t>
  </si>
  <si>
    <t>Šiaulių pogrupis</t>
  </si>
  <si>
    <t>Klaipėdos pogrupis</t>
  </si>
  <si>
    <t>Kompiuteristai</t>
  </si>
  <si>
    <t>Prekės pavadinimas</t>
  </si>
  <si>
    <t>Krosavimo kabelis RKK 2x0.5 (arba lygiavertis)</t>
  </si>
  <si>
    <t>Koaksialinis kabelis RG213 (arba lygiavertis)</t>
  </si>
  <si>
    <t>Kabelio remonto mova Raychem  XAGA 500-43/8-300-SU (arba lygiavertė)</t>
  </si>
  <si>
    <t>Kabelio remonto mova Raychem  XAGA 500-55/12-300-SU (arba lygiavertė)</t>
  </si>
  <si>
    <t>Kabelio remonto mova Raychem  XAGA 500-75/15-400-SU (arba lygiavertė)</t>
  </si>
  <si>
    <t>Įžeminimo strypas</t>
  </si>
  <si>
    <t>Įžeminimo strypų jungiamoji mova</t>
  </si>
  <si>
    <t>Įžeminimo strypo kalimo galvutė</t>
  </si>
  <si>
    <t>Įžeminimo strypo plieninis antgalis</t>
  </si>
  <si>
    <t>m</t>
  </si>
  <si>
    <t>vnt.</t>
  </si>
  <si>
    <t>FTP 4x2x0.5 mm 6-tos kat. ekranuotas kompiuterinis kabelis vidaus sąlygoms</t>
  </si>
  <si>
    <t>FTP 4x2x0.5 mm 5-tos kat. ekranuotas kompiuterinis kabelis lauko sąlygoms</t>
  </si>
  <si>
    <t>UTP 4x2x0.5 mm 5-tos kat. kompiuterinis kabelis lauko sąlygoms</t>
  </si>
  <si>
    <t>UTP 4x2x0.5 mm 5-tos kat. kompiuterinis kabelis vidaus sąlygoms</t>
  </si>
  <si>
    <t>UTP 4x2x0.5 mm 5-tos kat. kompiuterinis kabelis vidaus sąlygoms, lankstus</t>
  </si>
  <si>
    <t>Telefoninis kabelis STF4 4x0.2 mm² (arba lygiavertis)</t>
  </si>
  <si>
    <t>Koaksialinis kabelis RG58 (arba lygiavertis)</t>
  </si>
  <si>
    <t xml:space="preserve">Vamzdelio  formos antgalis 0,5 mm² laidui </t>
  </si>
  <si>
    <t xml:space="preserve">Vamzdelio  formos antgalis 1,0 mm² laidui </t>
  </si>
  <si>
    <t>Klijuojami laidų laikikliai</t>
  </si>
  <si>
    <t>Savaiminio susiklijavimo juosta Nitto 12FB (arba lygiavertė)</t>
  </si>
  <si>
    <t>Kabelio remonto mova Raychem  XAGA 500-75/15-500-SU (arba lygiavertė)</t>
  </si>
  <si>
    <t>Laidas HO7V-K 1x1,5 mm², raudonas (arba lygiavertis)</t>
  </si>
  <si>
    <t>Laidas HO7V-K 1x1,5 mm², mėlynas (arba lygiavertis)</t>
  </si>
  <si>
    <t>Laidas HO7V-K 1x1,5 mm², baltas (arba lygiavertis)</t>
  </si>
  <si>
    <t xml:space="preserve">Kilpos formos antgalis 1,5-2,5 mm laidui, Ø 6 mm </t>
  </si>
  <si>
    <t>Kabelio ekranavimo tinklelis Wrapshield, nerūdijantis plienas (arba lygiavertis)</t>
  </si>
  <si>
    <t>Kabelio ekranavimo tinklelis Wrapshield, alavuoto vario/plieno (TKS) (arba lygiavertis)</t>
  </si>
  <si>
    <t>Kabelis KSPZP  1x4x1,2  su užpildu ekranuotas (arba lygiavertis)</t>
  </si>
  <si>
    <t>Kabelis VMOHBU 10x2x0,5  su užpildu ekranuotas (arba lygiavertis)</t>
  </si>
  <si>
    <t>Kabelis VMOHBU 20x2x0,5  su užpildu ekranuotas (arba lygiavertis)</t>
  </si>
  <si>
    <t>Kabelis VMOHBU 30x2x0,5  su užpildu ekranuotas (arba lygiavertis)</t>
  </si>
  <si>
    <t>Kabelis VMOHBU 50x2x0,5  su užpildu ekranuotas (arba lygiavertis)</t>
  </si>
  <si>
    <r>
      <t>Vamzdelio  formos antgalis 1,5 mm</t>
    </r>
    <r>
      <rPr>
        <vertAlign val="superscript"/>
        <sz val="11"/>
        <rFont val="Times New Roman"/>
        <family val="1"/>
        <charset val="186"/>
      </rPr>
      <t>2</t>
    </r>
    <r>
      <rPr>
        <sz val="11"/>
        <rFont val="Times New Roman"/>
        <family val="1"/>
        <charset val="186"/>
      </rPr>
      <t xml:space="preserve"> laidui </t>
    </r>
  </si>
  <si>
    <r>
      <t>Vamzdelio  formos antgalis 2,5 mm</t>
    </r>
    <r>
      <rPr>
        <vertAlign val="superscript"/>
        <sz val="11"/>
        <rFont val="Times New Roman"/>
        <family val="1"/>
        <charset val="186"/>
      </rPr>
      <t>2</t>
    </r>
    <r>
      <rPr>
        <sz val="11"/>
        <rFont val="Times New Roman"/>
        <family val="1"/>
        <charset val="186"/>
      </rPr>
      <t xml:space="preserve"> laidui </t>
    </r>
  </si>
  <si>
    <r>
      <t>Vamzdelio  formos antgalis 6 mm</t>
    </r>
    <r>
      <rPr>
        <vertAlign val="superscript"/>
        <sz val="11"/>
        <rFont val="Times New Roman"/>
        <family val="1"/>
        <charset val="186"/>
      </rPr>
      <t>2</t>
    </r>
    <r>
      <rPr>
        <sz val="11"/>
        <rFont val="Times New Roman"/>
        <family val="1"/>
        <charset val="186"/>
      </rPr>
      <t xml:space="preserve"> laidui </t>
    </r>
  </si>
  <si>
    <r>
      <t>Vamzdelio  formos antgalis 10 mm</t>
    </r>
    <r>
      <rPr>
        <vertAlign val="superscript"/>
        <sz val="11"/>
        <rFont val="Times New Roman"/>
        <family val="1"/>
        <charset val="186"/>
      </rPr>
      <t>2</t>
    </r>
    <r>
      <rPr>
        <sz val="11"/>
        <rFont val="Times New Roman"/>
        <family val="1"/>
        <charset val="186"/>
      </rPr>
      <t xml:space="preserve"> laidui </t>
    </r>
  </si>
  <si>
    <r>
      <t>Vamzdelio  formos antgalis 16 mm</t>
    </r>
    <r>
      <rPr>
        <vertAlign val="superscript"/>
        <sz val="11"/>
        <rFont val="Times New Roman"/>
        <family val="1"/>
        <charset val="186"/>
      </rPr>
      <t>2</t>
    </r>
    <r>
      <rPr>
        <sz val="11"/>
        <rFont val="Times New Roman"/>
        <family val="1"/>
        <charset val="186"/>
      </rPr>
      <t xml:space="preserve"> laidui </t>
    </r>
  </si>
  <si>
    <r>
      <t>Strypinis antgalis 1,5-2,5 mm</t>
    </r>
    <r>
      <rPr>
        <vertAlign val="superscript"/>
        <sz val="11"/>
        <rFont val="Times New Roman"/>
        <family val="1"/>
        <charset val="186"/>
      </rPr>
      <t>2</t>
    </r>
    <r>
      <rPr>
        <sz val="11"/>
        <rFont val="Times New Roman"/>
        <family val="1"/>
        <charset val="186"/>
      </rPr>
      <t xml:space="preserve"> laidui</t>
    </r>
  </si>
  <si>
    <r>
      <t>Strypinis antgalis 4-6 mm</t>
    </r>
    <r>
      <rPr>
        <vertAlign val="superscript"/>
        <sz val="11"/>
        <rFont val="Times New Roman"/>
        <family val="1"/>
        <charset val="186"/>
      </rPr>
      <t>2</t>
    </r>
    <r>
      <rPr>
        <sz val="11"/>
        <rFont val="Times New Roman"/>
        <family val="1"/>
        <charset val="186"/>
      </rPr>
      <t xml:space="preserve"> laidui</t>
    </r>
  </si>
  <si>
    <r>
      <t>Strypinis antgalis 10 mm</t>
    </r>
    <r>
      <rPr>
        <vertAlign val="superscript"/>
        <sz val="11"/>
        <rFont val="Times New Roman"/>
        <family val="1"/>
        <charset val="186"/>
      </rPr>
      <t>2</t>
    </r>
    <r>
      <rPr>
        <sz val="11"/>
        <rFont val="Times New Roman"/>
        <family val="1"/>
        <charset val="186"/>
      </rPr>
      <t xml:space="preserve"> laidui</t>
    </r>
  </si>
  <si>
    <r>
      <t>Strypinis antgalis 16 mm</t>
    </r>
    <r>
      <rPr>
        <vertAlign val="superscript"/>
        <sz val="11"/>
        <rFont val="Times New Roman"/>
        <family val="1"/>
        <charset val="186"/>
      </rPr>
      <t>2</t>
    </r>
    <r>
      <rPr>
        <sz val="11"/>
        <rFont val="Times New Roman"/>
        <family val="1"/>
        <charset val="186"/>
      </rPr>
      <t xml:space="preserve"> laidui</t>
    </r>
  </si>
  <si>
    <t>Laidų tvirtinimo dirželis 2,5x100 mm</t>
  </si>
  <si>
    <t>Laidų tvirtinimo dirželis 2,5x150 mm</t>
  </si>
  <si>
    <t>Laidų tvirtinimo dirželis 3,6x140 mm</t>
  </si>
  <si>
    <t>Laidų tvirtinimo dirželis 3,6x200 mm</t>
  </si>
  <si>
    <t>Laidų tvirtinimo dirželis 4,8x200 mm</t>
  </si>
  <si>
    <t>Laidų tvirtinimo dirželis 4,8x280 mm</t>
  </si>
  <si>
    <t>Kabelio remonto mova Raychem  XAGA 500-100/25-500- SU (arba lygiavertė)</t>
  </si>
  <si>
    <t xml:space="preserve">Kilpos formos antgalis 1,5-2,5 mm² laidui, Ø 4 mm </t>
  </si>
  <si>
    <t xml:space="preserve">Kilpos formos antgalis 1,5-2,5 mm² laidui, Ø 5 mm </t>
  </si>
  <si>
    <t xml:space="preserve">Kilpos formos antgalis 4-6 mm² laidui, Ø 5 mm </t>
  </si>
  <si>
    <t xml:space="preserve">Kilpos formos antgalis 4-6 mm² laidui, Ø  8 mm </t>
  </si>
  <si>
    <t xml:space="preserve">Kilpos formos antgalis 10 mm² laidui, Ø  8 mm </t>
  </si>
  <si>
    <t xml:space="preserve">Kilpos formos antgalis 10 mm² laidui, Ø 10 mm </t>
  </si>
  <si>
    <t xml:space="preserve">Kilpos formos antgalis 16 mm² laidui, Ø  8 mm </t>
  </si>
  <si>
    <t xml:space="preserve">Kilpos formos antgalis 16 mm² laidui, Ø 10 mm </t>
  </si>
  <si>
    <t xml:space="preserve">Kilpos formos antgalis 25 mm² laidui, Ø 8 mm </t>
  </si>
  <si>
    <t xml:space="preserve">Kilpos formos antgalis 25 mm² laidui, Ø 10 mm </t>
  </si>
  <si>
    <t xml:space="preserve">U  formos antgalis 1,5-2,5 mm² laidui, Ø 3 mm </t>
  </si>
  <si>
    <t xml:space="preserve">U formos antgalis 1,5-2,5 mm² laidui, Ø 5 mm </t>
  </si>
  <si>
    <t xml:space="preserve">U formos antgalis 4-6 mm² laidui, Ø 6 mm </t>
  </si>
  <si>
    <t>3 pirkimo objekto dalis (toliau - pod). Kiti kabeliai ir priedai</t>
  </si>
  <si>
    <t>Laidas LgYc 1x0,35 mm², juodas (arba lygiavertis)</t>
  </si>
  <si>
    <t>Laidas LgYc 1x0,5 mm², juodas (arba lygiavertis)</t>
  </si>
  <si>
    <t>Laidas HO7V-K 1x25 mm², žalias-geltonas (arba lygiavertis)</t>
  </si>
  <si>
    <t>Laidas HO7V-K 1x50 mm², žalias-geltonas (arba lygiavertis)</t>
  </si>
  <si>
    <t>Laidas LgY 1x1,0 mm², juodas (arba lygiavertis)</t>
  </si>
  <si>
    <t>Kabelio dirželis lauko sąlygoms 2,5x100 mm</t>
  </si>
  <si>
    <t>Kabelio dirželis lauko sąlygoms 2,5x150 mm</t>
  </si>
  <si>
    <t>Kabelio dirželis lauko sąlygoms 3,6x200 mm</t>
  </si>
  <si>
    <t>1 pirkimo objekto dalis (toliau - pod). Kabeliai ir sujais susiję produktai</t>
  </si>
  <si>
    <t>Kabelis MCMO 7x1,5 (arba lygiavertis)</t>
  </si>
  <si>
    <t>Kabelis MCMO 7x2,5 (arba lygiavertis)</t>
  </si>
  <si>
    <t>Kabelis MCMO 19x1,5 (arba lygiavertis)</t>
  </si>
  <si>
    <t>Kabelis MCMO 48x1,5 (arba lygiavertis)</t>
  </si>
  <si>
    <t>Aliuminis jungiamasis vamzdelis 25 mm² laidui</t>
  </si>
  <si>
    <t>Aliuminis jungiamasis vamzdelis 35 mm² laidui</t>
  </si>
  <si>
    <t>Aliuminis jungiamasis vamzdelis 50 mm² laidui</t>
  </si>
  <si>
    <t>Aliuminis jungiamasis vamzdelis 70 mm² laidui</t>
  </si>
  <si>
    <t>Aliuminis jungiamasis vamzdelis 95 mm² laidui</t>
  </si>
  <si>
    <t>Variuotas jungiamasis vamzdelis 25 mm² laidui</t>
  </si>
  <si>
    <t>Variuotas jungiamasis vamzdelis 35 mm² laidui</t>
  </si>
  <si>
    <t>Variuotas jungiamasis vamzdelis 50 mm² laidui</t>
  </si>
  <si>
    <t>Variuotas jungiamasis vamzdelis 70 mm² laidui</t>
  </si>
  <si>
    <t>Kabelis FLEX-JZ/OZ 0,6/1kV 7x1,5 (arba lygiavertis)</t>
  </si>
  <si>
    <t>Kabelių žymėjimo etiketė MT-3819 (arba lygiavertis)</t>
  </si>
  <si>
    <t>Vilniaus regionas</t>
  </si>
  <si>
    <t>Kauno regionas</t>
  </si>
  <si>
    <t>Šiaulių regionas</t>
  </si>
  <si>
    <t>Klaipėdos regionas</t>
  </si>
  <si>
    <t>Preliminarus Prekių poreikis pagal regionus</t>
  </si>
  <si>
    <t>Kabelių ir su jais susijusių produktų pirkimo preliminarių kiekių ir kainų lentelė</t>
  </si>
  <si>
    <t>Preliminarus Prekių poreikis iš viso</t>
  </si>
  <si>
    <t>Magistralinis kabelis 5x4x0.9 mm</t>
  </si>
  <si>
    <t>Magistralinis kabelis 7x4x0.9 mm</t>
  </si>
  <si>
    <t>Magistralinis šviesolaidis kabelis, 24 sk. SM, lauko sąlygoms</t>
  </si>
  <si>
    <t xml:space="preserve">Optinė panelė 12 SC simplex </t>
  </si>
  <si>
    <t>Optinė krosavimo dėžutė 48 sk</t>
  </si>
  <si>
    <t>Optinė krosavimo dėžutė 24 sk</t>
  </si>
  <si>
    <t xml:space="preserve">Optinė panelė 24 SC duplex </t>
  </si>
  <si>
    <t>Optinė panelė 12 SC duplex</t>
  </si>
  <si>
    <t xml:space="preserve">Optinė panelė 24 SC simplex </t>
  </si>
  <si>
    <t>Magistralinis šviesolaidinis kabelis, 36 sk. SM, lauko sąlygoms</t>
  </si>
  <si>
    <t>Magistralinis šviesolaidinis kabelis, 48 sk. SM, lauko sąlygoms</t>
  </si>
  <si>
    <t>Magistralinis šviesolaidinis kabelis, 36 sk. SM, lauko sąlygoms, ADSS</t>
  </si>
  <si>
    <t>Šviesolaidinis kabelis, 8 sk. SM, vidaus sąlygoms</t>
  </si>
  <si>
    <t>Šviesolaidinis kabelis,  12 sk. SM, vidaus sąlygoms</t>
  </si>
  <si>
    <t>Šviesolaidinis kabelis, 48 sk. SM, vidaus sąlygoms</t>
  </si>
  <si>
    <t>Magistralinis šviesolaidinis kabelis, 12 sk. SM, lauko sąlygoms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</si>
</sst>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Calibri"/>
      <family val="2"/>
      <charset val="186"/>
    </font>
    <font>
      <sz val="10"/>
      <name val="Arial"/>
      <family val="2"/>
      <charset val="186"/>
    </font>
    <font>
      <vertAlign val="superscript"/>
      <sz val="11"/>
      <name val="Times New Roman"/>
      <family val="1"/>
      <charset val="186"/>
    </font>
    <font>
      <sz val="8"/>
      <name val="Calibri"/>
      <family val="2"/>
      <charset val="186"/>
    </font>
    <font>
      <sz val="11"/>
      <color rgb="FF9C0006"/>
      <name val="Calibri"/>
      <family val="2"/>
      <charset val="186"/>
    </font>
    <font>
      <sz val="11"/>
      <color rgb="FF006100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name val="Calibri"/>
      <family val="2"/>
      <charset val="186"/>
    </font>
    <font>
      <i/>
      <sz val="11"/>
      <name val="Calibri"/>
      <family val="2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sz val="11"/>
      <name val="Calibri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5"/>
      </patternFill>
    </fill>
    <fill>
      <patternFill patternType="solid">
        <fgColor theme="0"/>
        <bgColor indexed="42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0" borderId="0"/>
    <xf numFmtId="0" fontId="1" fillId="0" borderId="0"/>
  </cellStyleXfs>
  <cellXfs count="45">
    <xf numFmtId="0" fontId="0" fillId="0" borderId="0" xfId="0"/>
    <xf numFmtId="0" fontId="8" fillId="4" borderId="1" xfId="0" applyFont="1" applyFill="1" applyBorder="1" applyAlignment="1">
      <alignment horizontal="center" vertical="center" wrapText="1"/>
    </xf>
    <xf numFmtId="0" fontId="8" fillId="4" borderId="0" xfId="0" applyFont="1" applyFill="1"/>
    <xf numFmtId="0" fontId="7" fillId="4" borderId="0" xfId="0" applyFont="1" applyFill="1"/>
    <xf numFmtId="0" fontId="9" fillId="4" borderId="0" xfId="0" applyFont="1" applyFill="1"/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4" borderId="0" xfId="0" applyFont="1" applyFill="1"/>
    <xf numFmtId="0" fontId="9" fillId="5" borderId="0" xfId="1" applyFont="1" applyFill="1"/>
    <xf numFmtId="0" fontId="9" fillId="6" borderId="0" xfId="2" applyFont="1" applyFill="1"/>
    <xf numFmtId="0" fontId="10" fillId="4" borderId="0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right"/>
    </xf>
    <xf numFmtId="0" fontId="13" fillId="4" borderId="0" xfId="0" applyFont="1" applyFill="1"/>
    <xf numFmtId="0" fontId="7" fillId="0" borderId="2" xfId="3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 applyProtection="1">
      <alignment vertical="top" wrapText="1"/>
      <protection locked="0"/>
    </xf>
    <xf numFmtId="0" fontId="7" fillId="0" borderId="0" xfId="0" applyFont="1" applyFill="1"/>
    <xf numFmtId="0" fontId="8" fillId="0" borderId="0" xfId="0" applyFont="1" applyFill="1"/>
    <xf numFmtId="0" fontId="7" fillId="0" borderId="2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vertical="top" wrapText="1"/>
      <protection locked="0"/>
    </xf>
    <xf numFmtId="0" fontId="7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 applyProtection="1">
      <alignment vertical="center" wrapText="1"/>
      <protection locked="0"/>
    </xf>
    <xf numFmtId="0" fontId="15" fillId="4" borderId="0" xfId="0" applyFont="1" applyFill="1"/>
    <xf numFmtId="0" fontId="12" fillId="0" borderId="1" xfId="0" applyFont="1" applyFill="1" applyBorder="1" applyAlignment="1">
      <alignment horizontal="center" vertical="center" wrapText="1"/>
    </xf>
    <xf numFmtId="2" fontId="7" fillId="4" borderId="2" xfId="0" applyNumberFormat="1" applyFont="1" applyFill="1" applyBorder="1" applyAlignment="1">
      <alignment horizontal="center"/>
    </xf>
    <xf numFmtId="2" fontId="7" fillId="4" borderId="9" xfId="0" applyNumberFormat="1" applyFont="1" applyFill="1" applyBorder="1" applyAlignment="1">
      <alignment horizontal="center"/>
    </xf>
    <xf numFmtId="2" fontId="7" fillId="4" borderId="10" xfId="0" applyNumberFormat="1" applyFont="1" applyFill="1" applyBorder="1" applyAlignment="1">
      <alignment horizontal="center"/>
    </xf>
    <xf numFmtId="0" fontId="11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2" fontId="7" fillId="4" borderId="0" xfId="0" applyNumberFormat="1" applyFont="1" applyFill="1" applyAlignment="1">
      <alignment horizontal="center" vertical="center" wrapText="1"/>
    </xf>
    <xf numFmtId="2" fontId="7" fillId="4" borderId="0" xfId="0" applyNumberFormat="1" applyFont="1" applyFill="1"/>
    <xf numFmtId="2" fontId="12" fillId="4" borderId="1" xfId="0" applyNumberFormat="1" applyFont="1" applyFill="1" applyBorder="1" applyAlignment="1">
      <alignment horizontal="center" vertical="center" wrapText="1"/>
    </xf>
    <xf numFmtId="1" fontId="12" fillId="4" borderId="1" xfId="0" applyNumberFormat="1" applyFont="1" applyFill="1" applyBorder="1" applyAlignment="1">
      <alignment horizontal="center" vertical="center" wrapText="1"/>
    </xf>
  </cellXfs>
  <cellStyles count="5">
    <cellStyle name="Bad" xfId="1" builtinId="27" customBuiltin="1"/>
    <cellStyle name="Good" xfId="2" builtinId="26" customBuiltin="1"/>
    <cellStyle name="Normal" xfId="0" builtinId="0" customBuiltin="1"/>
    <cellStyle name="Normal 2" xfId="3" xr:uid="{00000000-0005-0000-0000-000003000000}"/>
    <cellStyle name="Normal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8"/>
  <sheetViews>
    <sheetView tabSelected="1" view="pageBreakPreview" zoomScaleNormal="100" zoomScaleSheetLayoutView="100" workbookViewId="0">
      <pane ySplit="6" topLeftCell="A7" activePane="bottomLeft" state="frozen"/>
      <selection pane="bottomLeft" activeCell="B106" sqref="B106"/>
    </sheetView>
  </sheetViews>
  <sheetFormatPr defaultColWidth="9.140625" defaultRowHeight="15" outlineLevelCol="1" x14ac:dyDescent="0.25"/>
  <cols>
    <col min="1" max="1" width="5.28515625" style="20" customWidth="1"/>
    <col min="2" max="2" width="52.28515625" style="17" customWidth="1"/>
    <col min="3" max="3" width="6.5703125" style="17" customWidth="1"/>
    <col min="4" max="6" width="8.140625" style="18" customWidth="1" outlineLevel="1"/>
    <col min="7" max="7" width="9.5703125" style="18" customWidth="1" outlineLevel="1"/>
    <col min="8" max="8" width="12.5703125" style="17" customWidth="1"/>
    <col min="9" max="9" width="8.42578125" style="42" customWidth="1"/>
    <col min="10" max="10" width="10.28515625" style="4" hidden="1" customWidth="1" outlineLevel="1"/>
    <col min="11" max="11" width="9.85546875" style="4" hidden="1" customWidth="1" outlineLevel="1"/>
    <col min="12" max="12" width="10" style="4" hidden="1" customWidth="1" outlineLevel="1"/>
    <col min="13" max="13" width="10.7109375" style="4" hidden="1" customWidth="1" outlineLevel="1"/>
    <col min="14" max="15" width="10" style="4" hidden="1" customWidth="1" outlineLevel="1"/>
    <col min="16" max="16" width="11.140625" style="7" hidden="1" customWidth="1" outlineLevel="1"/>
    <col min="17" max="17" width="9.42578125" style="4" hidden="1" customWidth="1" outlineLevel="1"/>
    <col min="18" max="18" width="16.42578125" style="4" hidden="1" customWidth="1" outlineLevel="1"/>
    <col min="19" max="19" width="9.140625" style="4" hidden="1" customWidth="1" outlineLevel="1"/>
    <col min="20" max="20" width="10" style="4" hidden="1" customWidth="1" outlineLevel="1"/>
    <col min="21" max="21" width="9.140625" style="4" hidden="1" customWidth="1" outlineLevel="1"/>
    <col min="22" max="25" width="8.85546875" style="4" hidden="1" customWidth="1" outlineLevel="1"/>
    <col min="26" max="26" width="9.140625" style="4" collapsed="1"/>
    <col min="27" max="16384" width="9.140625" style="4"/>
  </cols>
  <sheetData>
    <row r="1" spans="1:23" ht="12.75" customHeight="1" x14ac:dyDescent="0.25">
      <c r="D1" s="21"/>
      <c r="E1" s="21"/>
      <c r="F1" s="21"/>
      <c r="G1" s="21"/>
      <c r="H1" s="20"/>
      <c r="I1" s="41"/>
      <c r="K1" s="5" t="s">
        <v>2</v>
      </c>
      <c r="L1" s="5" t="s">
        <v>3</v>
      </c>
      <c r="M1" s="5" t="s">
        <v>4</v>
      </c>
      <c r="N1" s="5" t="s">
        <v>5</v>
      </c>
      <c r="O1" s="5" t="s">
        <v>10</v>
      </c>
      <c r="P1" s="6" t="s">
        <v>7</v>
      </c>
    </row>
    <row r="2" spans="1:23" ht="19.5" customHeight="1" x14ac:dyDescent="0.25">
      <c r="A2" s="33" t="s">
        <v>111</v>
      </c>
      <c r="B2" s="34"/>
      <c r="C2" s="34"/>
      <c r="D2" s="34"/>
      <c r="E2" s="34"/>
      <c r="F2" s="34"/>
      <c r="G2" s="34"/>
      <c r="H2" s="34"/>
      <c r="I2" s="34"/>
    </row>
    <row r="3" spans="1:23" ht="9" customHeight="1" x14ac:dyDescent="0.25"/>
    <row r="4" spans="1:23" ht="31.5" customHeight="1" x14ac:dyDescent="0.25">
      <c r="A4" s="37" t="s">
        <v>11</v>
      </c>
      <c r="B4" s="35" t="s">
        <v>17</v>
      </c>
      <c r="C4" s="35" t="s">
        <v>0</v>
      </c>
      <c r="D4" s="39" t="s">
        <v>110</v>
      </c>
      <c r="E4" s="39"/>
      <c r="F4" s="39"/>
      <c r="G4" s="40"/>
      <c r="H4" s="35" t="s">
        <v>112</v>
      </c>
      <c r="I4" s="43" t="s">
        <v>1</v>
      </c>
      <c r="K4" s="4" t="s">
        <v>9</v>
      </c>
      <c r="R4" s="8" t="e">
        <f>SUM(R7:R11)</f>
        <v>#REF!</v>
      </c>
      <c r="S4" s="4">
        <v>106395.6</v>
      </c>
      <c r="T4" s="4" t="e">
        <f>R4/R4*100</f>
        <v>#REF!</v>
      </c>
      <c r="U4" s="4" t="e">
        <f>106395.6*T4/100</f>
        <v>#REF!</v>
      </c>
      <c r="V4" s="9">
        <f>SUM(V7:V11)</f>
        <v>590.6</v>
      </c>
    </row>
    <row r="5" spans="1:23" ht="30" customHeight="1" x14ac:dyDescent="0.25">
      <c r="A5" s="38"/>
      <c r="B5" s="35"/>
      <c r="C5" s="35"/>
      <c r="D5" s="22" t="s">
        <v>106</v>
      </c>
      <c r="E5" s="22" t="s">
        <v>107</v>
      </c>
      <c r="F5" s="22" t="s">
        <v>108</v>
      </c>
      <c r="G5" s="23" t="s">
        <v>109</v>
      </c>
      <c r="H5" s="35"/>
      <c r="I5" s="43"/>
      <c r="K5" s="1" t="s">
        <v>12</v>
      </c>
      <c r="L5" s="1" t="s">
        <v>13</v>
      </c>
      <c r="M5" s="1" t="s">
        <v>14</v>
      </c>
      <c r="N5" s="1" t="s">
        <v>15</v>
      </c>
      <c r="O5" s="1" t="s">
        <v>16</v>
      </c>
      <c r="P5" s="10" t="s">
        <v>7</v>
      </c>
    </row>
    <row r="6" spans="1:23" s="28" customFormat="1" x14ac:dyDescent="0.25">
      <c r="A6" s="24">
        <v>1</v>
      </c>
      <c r="B6" s="24">
        <v>2</v>
      </c>
      <c r="C6" s="24">
        <v>3</v>
      </c>
      <c r="D6" s="24">
        <v>4</v>
      </c>
      <c r="E6" s="24">
        <v>5</v>
      </c>
      <c r="F6" s="24">
        <v>6</v>
      </c>
      <c r="G6" s="24">
        <v>7</v>
      </c>
      <c r="H6" s="24">
        <v>8</v>
      </c>
      <c r="I6" s="44">
        <v>9</v>
      </c>
      <c r="V6" s="28" t="s">
        <v>6</v>
      </c>
    </row>
    <row r="7" spans="1:23" ht="26.25" customHeight="1" thickBot="1" x14ac:dyDescent="0.3">
      <c r="A7" s="36" t="s">
        <v>90</v>
      </c>
      <c r="B7" s="36"/>
      <c r="C7" s="36"/>
      <c r="D7" s="36"/>
      <c r="E7" s="36"/>
      <c r="F7" s="36"/>
      <c r="G7" s="36"/>
      <c r="H7" s="36"/>
      <c r="I7" s="36"/>
      <c r="L7" s="4" t="s">
        <v>8</v>
      </c>
      <c r="R7" s="9" t="e">
        <f xml:space="preserve"> SUM(#REF!)</f>
        <v>#REF!</v>
      </c>
      <c r="T7" s="4" t="e">
        <f>R7/R4*100</f>
        <v>#REF!</v>
      </c>
      <c r="U7" s="4" t="e">
        <f>106395.6*T7/100</f>
        <v>#REF!</v>
      </c>
      <c r="V7" s="9">
        <v>590.6</v>
      </c>
      <c r="W7" s="11" t="s">
        <v>2</v>
      </c>
    </row>
    <row r="8" spans="1:23" s="3" customFormat="1" ht="30" x14ac:dyDescent="0.25">
      <c r="A8" s="15">
        <v>1</v>
      </c>
      <c r="B8" s="25" t="s">
        <v>29</v>
      </c>
      <c r="C8" s="13" t="s">
        <v>27</v>
      </c>
      <c r="D8" s="13">
        <v>950</v>
      </c>
      <c r="E8" s="15">
        <v>100</v>
      </c>
      <c r="F8" s="15">
        <v>900</v>
      </c>
      <c r="G8" s="15">
        <v>1000</v>
      </c>
      <c r="H8" s="14">
        <f t="shared" ref="H8:H31" si="0">SUM(D8:G8)</f>
        <v>2950</v>
      </c>
      <c r="I8" s="31">
        <v>0.36</v>
      </c>
      <c r="K8" s="3">
        <f>D8*I8</f>
        <v>342</v>
      </c>
      <c r="L8" s="3">
        <f>E8*I8</f>
        <v>36</v>
      </c>
      <c r="M8" s="3">
        <f>F8*I8</f>
        <v>324</v>
      </c>
      <c r="N8" s="3">
        <f>G8*I8</f>
        <v>360</v>
      </c>
      <c r="O8" s="3" t="e">
        <f>#REF!*I8</f>
        <v>#REF!</v>
      </c>
      <c r="P8" s="12" t="e">
        <f>SUM(K8:O8)</f>
        <v>#REF!</v>
      </c>
      <c r="W8" s="3">
        <v>60</v>
      </c>
    </row>
    <row r="9" spans="1:23" s="3" customFormat="1" ht="30" x14ac:dyDescent="0.25">
      <c r="A9" s="15">
        <v>2</v>
      </c>
      <c r="B9" s="25" t="s">
        <v>30</v>
      </c>
      <c r="C9" s="13" t="s">
        <v>27</v>
      </c>
      <c r="D9" s="13">
        <v>900</v>
      </c>
      <c r="E9" s="15">
        <v>600</v>
      </c>
      <c r="F9" s="15">
        <v>900</v>
      </c>
      <c r="G9" s="15">
        <v>1000</v>
      </c>
      <c r="H9" s="14">
        <f t="shared" si="0"/>
        <v>3400</v>
      </c>
      <c r="I9" s="30">
        <v>0.3</v>
      </c>
      <c r="K9" s="3">
        <f>D9*I9</f>
        <v>270</v>
      </c>
      <c r="L9" s="3">
        <f>E9*I9</f>
        <v>180</v>
      </c>
      <c r="M9" s="3">
        <f>F9*I9</f>
        <v>270</v>
      </c>
      <c r="N9" s="3">
        <f>G9*I9</f>
        <v>300</v>
      </c>
      <c r="O9" s="3" t="e">
        <f>#REF!*I9</f>
        <v>#REF!</v>
      </c>
      <c r="P9" s="2" t="e">
        <f>SUM(K9:O9)</f>
        <v>#REF!</v>
      </c>
    </row>
    <row r="10" spans="1:23" s="3" customFormat="1" ht="30" x14ac:dyDescent="0.25">
      <c r="A10" s="15">
        <v>3</v>
      </c>
      <c r="B10" s="25" t="s">
        <v>31</v>
      </c>
      <c r="C10" s="13" t="s">
        <v>27</v>
      </c>
      <c r="D10" s="13">
        <v>1800</v>
      </c>
      <c r="E10" s="15"/>
      <c r="F10" s="15">
        <v>1000</v>
      </c>
      <c r="G10" s="15">
        <v>1000</v>
      </c>
      <c r="H10" s="14">
        <f t="shared" si="0"/>
        <v>3800</v>
      </c>
      <c r="I10" s="30">
        <v>0.24</v>
      </c>
      <c r="K10" s="3">
        <f>D10*I10</f>
        <v>432</v>
      </c>
      <c r="L10" s="3">
        <f>E10*I10</f>
        <v>0</v>
      </c>
      <c r="M10" s="3">
        <f>F10*I10</f>
        <v>240</v>
      </c>
      <c r="N10" s="3">
        <f>G10*I10</f>
        <v>240</v>
      </c>
      <c r="O10" s="3" t="e">
        <f>#REF!*I10</f>
        <v>#REF!</v>
      </c>
      <c r="P10" s="2" t="e">
        <f>SUM(K10:O10)</f>
        <v>#REF!</v>
      </c>
    </row>
    <row r="11" spans="1:23" s="3" customFormat="1" ht="30" customHeight="1" x14ac:dyDescent="0.25">
      <c r="A11" s="15">
        <v>4</v>
      </c>
      <c r="B11" s="25" t="s">
        <v>32</v>
      </c>
      <c r="C11" s="13" t="s">
        <v>27</v>
      </c>
      <c r="D11" s="13">
        <v>3000</v>
      </c>
      <c r="E11" s="15">
        <v>900</v>
      </c>
      <c r="F11" s="15">
        <v>300</v>
      </c>
      <c r="G11" s="15">
        <v>1500</v>
      </c>
      <c r="H11" s="14">
        <f t="shared" si="0"/>
        <v>5700</v>
      </c>
      <c r="I11" s="30">
        <v>0.22</v>
      </c>
      <c r="K11" s="3">
        <f>D11*I11</f>
        <v>660</v>
      </c>
      <c r="L11" s="3">
        <f>E11*I11</f>
        <v>198</v>
      </c>
      <c r="M11" s="3">
        <f>F11*I11</f>
        <v>66</v>
      </c>
      <c r="N11" s="3">
        <f>G11*I11</f>
        <v>330</v>
      </c>
      <c r="O11" s="3" t="e">
        <f>#REF!*I11</f>
        <v>#REF!</v>
      </c>
      <c r="P11" s="2" t="e">
        <f>SUM(K11:O11)</f>
        <v>#REF!</v>
      </c>
    </row>
    <row r="12" spans="1:23" s="3" customFormat="1" ht="30" x14ac:dyDescent="0.25">
      <c r="A12" s="15">
        <v>5</v>
      </c>
      <c r="B12" s="25" t="s">
        <v>33</v>
      </c>
      <c r="C12" s="13" t="s">
        <v>27</v>
      </c>
      <c r="D12" s="13">
        <v>1800</v>
      </c>
      <c r="E12" s="15">
        <v>1200</v>
      </c>
      <c r="F12" s="15">
        <v>400</v>
      </c>
      <c r="G12" s="15">
        <v>700</v>
      </c>
      <c r="H12" s="14">
        <f t="shared" si="0"/>
        <v>4100</v>
      </c>
      <c r="I12" s="30">
        <v>0.45</v>
      </c>
      <c r="P12" s="2"/>
    </row>
    <row r="13" spans="1:23" s="3" customFormat="1" ht="15.75" customHeight="1" x14ac:dyDescent="0.25">
      <c r="A13" s="15">
        <v>6</v>
      </c>
      <c r="B13" s="25" t="s">
        <v>34</v>
      </c>
      <c r="C13" s="13" t="s">
        <v>27</v>
      </c>
      <c r="D13" s="13">
        <v>1500</v>
      </c>
      <c r="E13" s="15">
        <v>300</v>
      </c>
      <c r="F13" s="15">
        <v>300</v>
      </c>
      <c r="G13" s="15">
        <v>300</v>
      </c>
      <c r="H13" s="14">
        <f t="shared" si="0"/>
        <v>2400</v>
      </c>
      <c r="I13" s="30">
        <v>0.17</v>
      </c>
      <c r="P13" s="2"/>
    </row>
    <row r="14" spans="1:23" s="3" customFormat="1" ht="15.75" customHeight="1" x14ac:dyDescent="0.25">
      <c r="A14" s="15">
        <v>7</v>
      </c>
      <c r="B14" s="25" t="s">
        <v>18</v>
      </c>
      <c r="C14" s="13" t="s">
        <v>27</v>
      </c>
      <c r="D14" s="13">
        <v>900</v>
      </c>
      <c r="E14" s="15">
        <v>300</v>
      </c>
      <c r="F14" s="15">
        <v>550</v>
      </c>
      <c r="G14" s="15">
        <v>900</v>
      </c>
      <c r="H14" s="14">
        <f t="shared" si="0"/>
        <v>2650</v>
      </c>
      <c r="I14" s="30">
        <v>0.14000000000000001</v>
      </c>
      <c r="P14" s="2"/>
    </row>
    <row r="15" spans="1:23" s="3" customFormat="1" ht="30" x14ac:dyDescent="0.25">
      <c r="A15" s="15">
        <v>8</v>
      </c>
      <c r="B15" s="25" t="s">
        <v>47</v>
      </c>
      <c r="C15" s="13" t="s">
        <v>27</v>
      </c>
      <c r="D15" s="13">
        <v>900</v>
      </c>
      <c r="E15" s="15">
        <v>300</v>
      </c>
      <c r="F15" s="15">
        <v>1000</v>
      </c>
      <c r="G15" s="15">
        <v>300</v>
      </c>
      <c r="H15" s="14">
        <f t="shared" si="0"/>
        <v>2500</v>
      </c>
      <c r="I15" s="30">
        <v>1.1200000000000001</v>
      </c>
      <c r="P15" s="2"/>
    </row>
    <row r="16" spans="1:23" s="3" customFormat="1" ht="30" x14ac:dyDescent="0.25">
      <c r="A16" s="15">
        <v>9</v>
      </c>
      <c r="B16" s="25" t="s">
        <v>48</v>
      </c>
      <c r="C16" s="13" t="s">
        <v>27</v>
      </c>
      <c r="D16" s="13">
        <v>300</v>
      </c>
      <c r="E16" s="15">
        <v>300</v>
      </c>
      <c r="F16" s="15">
        <v>200</v>
      </c>
      <c r="G16" s="15">
        <v>300</v>
      </c>
      <c r="H16" s="14">
        <f t="shared" si="0"/>
        <v>1100</v>
      </c>
      <c r="I16" s="30">
        <v>0.86</v>
      </c>
      <c r="P16" s="2"/>
    </row>
    <row r="17" spans="1:16" s="3" customFormat="1" ht="30" x14ac:dyDescent="0.25">
      <c r="A17" s="15">
        <v>10</v>
      </c>
      <c r="B17" s="25" t="s">
        <v>49</v>
      </c>
      <c r="C17" s="13" t="s">
        <v>27</v>
      </c>
      <c r="D17" s="13">
        <v>300</v>
      </c>
      <c r="E17" s="15">
        <v>100</v>
      </c>
      <c r="F17" s="15">
        <v>200</v>
      </c>
      <c r="G17" s="15">
        <v>200</v>
      </c>
      <c r="H17" s="14">
        <f t="shared" si="0"/>
        <v>800</v>
      </c>
      <c r="I17" s="30">
        <v>1.42</v>
      </c>
      <c r="P17" s="2"/>
    </row>
    <row r="18" spans="1:16" s="3" customFormat="1" ht="30" x14ac:dyDescent="0.25">
      <c r="A18" s="15">
        <v>11</v>
      </c>
      <c r="B18" s="25" t="s">
        <v>50</v>
      </c>
      <c r="C18" s="13" t="s">
        <v>27</v>
      </c>
      <c r="D18" s="13">
        <v>300</v>
      </c>
      <c r="E18" s="15">
        <v>100</v>
      </c>
      <c r="F18" s="15">
        <v>200</v>
      </c>
      <c r="G18" s="15">
        <v>200</v>
      </c>
      <c r="H18" s="14">
        <f t="shared" si="0"/>
        <v>800</v>
      </c>
      <c r="I18" s="30">
        <v>2.0499999999999998</v>
      </c>
      <c r="P18" s="2"/>
    </row>
    <row r="19" spans="1:16" s="3" customFormat="1" ht="30" x14ac:dyDescent="0.25">
      <c r="A19" s="15">
        <v>12</v>
      </c>
      <c r="B19" s="25" t="s">
        <v>51</v>
      </c>
      <c r="C19" s="13" t="s">
        <v>27</v>
      </c>
      <c r="D19" s="13">
        <v>300</v>
      </c>
      <c r="E19" s="15">
        <v>100</v>
      </c>
      <c r="F19" s="15">
        <v>100</v>
      </c>
      <c r="G19" s="15">
        <v>100</v>
      </c>
      <c r="H19" s="14">
        <f t="shared" si="0"/>
        <v>600</v>
      </c>
      <c r="I19" s="30">
        <v>3.2</v>
      </c>
      <c r="P19" s="2"/>
    </row>
    <row r="20" spans="1:16" s="3" customFormat="1" ht="15.75" customHeight="1" x14ac:dyDescent="0.25">
      <c r="A20" s="15">
        <v>13</v>
      </c>
      <c r="B20" s="25" t="s">
        <v>19</v>
      </c>
      <c r="C20" s="26" t="s">
        <v>27</v>
      </c>
      <c r="D20" s="13">
        <v>300</v>
      </c>
      <c r="E20" s="15">
        <v>100</v>
      </c>
      <c r="F20" s="15">
        <v>100</v>
      </c>
      <c r="G20" s="15"/>
      <c r="H20" s="14">
        <f t="shared" si="0"/>
        <v>500</v>
      </c>
      <c r="I20" s="30">
        <v>1.45</v>
      </c>
      <c r="P20" s="2"/>
    </row>
    <row r="21" spans="1:16" s="3" customFormat="1" ht="15.75" customHeight="1" x14ac:dyDescent="0.25">
      <c r="A21" s="15">
        <v>14</v>
      </c>
      <c r="B21" s="25" t="s">
        <v>35</v>
      </c>
      <c r="C21" s="26" t="s">
        <v>27</v>
      </c>
      <c r="D21" s="13">
        <v>900</v>
      </c>
      <c r="E21" s="15">
        <v>100</v>
      </c>
      <c r="F21" s="15">
        <v>100</v>
      </c>
      <c r="G21" s="15">
        <v>100</v>
      </c>
      <c r="H21" s="14">
        <f t="shared" si="0"/>
        <v>1200</v>
      </c>
      <c r="I21" s="30">
        <v>0.45</v>
      </c>
      <c r="P21" s="2"/>
    </row>
    <row r="22" spans="1:16" s="3" customFormat="1" x14ac:dyDescent="0.25">
      <c r="A22" s="15">
        <v>15</v>
      </c>
      <c r="B22" s="25" t="s">
        <v>91</v>
      </c>
      <c r="C22" s="13" t="s">
        <v>27</v>
      </c>
      <c r="D22" s="13">
        <v>1000</v>
      </c>
      <c r="E22" s="15"/>
      <c r="F22" s="15"/>
      <c r="G22" s="15"/>
      <c r="H22" s="14">
        <f t="shared" si="0"/>
        <v>1000</v>
      </c>
      <c r="I22" s="30">
        <v>1.55</v>
      </c>
      <c r="P22" s="2"/>
    </row>
    <row r="23" spans="1:16" s="3" customFormat="1" x14ac:dyDescent="0.25">
      <c r="A23" s="15">
        <v>16</v>
      </c>
      <c r="B23" s="25" t="s">
        <v>92</v>
      </c>
      <c r="C23" s="13" t="s">
        <v>27</v>
      </c>
      <c r="D23" s="13">
        <v>1000</v>
      </c>
      <c r="E23" s="15"/>
      <c r="F23" s="15"/>
      <c r="G23" s="15"/>
      <c r="H23" s="14">
        <f t="shared" si="0"/>
        <v>1000</v>
      </c>
      <c r="I23" s="30">
        <v>2.2999999999999998</v>
      </c>
      <c r="P23" s="2"/>
    </row>
    <row r="24" spans="1:16" s="3" customFormat="1" x14ac:dyDescent="0.25">
      <c r="A24" s="15">
        <v>17</v>
      </c>
      <c r="B24" s="25" t="s">
        <v>93</v>
      </c>
      <c r="C24" s="13" t="s">
        <v>27</v>
      </c>
      <c r="D24" s="13">
        <v>400</v>
      </c>
      <c r="E24" s="15"/>
      <c r="F24" s="15"/>
      <c r="G24" s="15"/>
      <c r="H24" s="14">
        <f t="shared" si="0"/>
        <v>400</v>
      </c>
      <c r="I24" s="30">
        <v>4.25</v>
      </c>
      <c r="P24" s="2"/>
    </row>
    <row r="25" spans="1:16" s="3" customFormat="1" x14ac:dyDescent="0.25">
      <c r="A25" s="15">
        <v>18</v>
      </c>
      <c r="B25" s="25" t="s">
        <v>94</v>
      </c>
      <c r="C25" s="13" t="s">
        <v>27</v>
      </c>
      <c r="D25" s="13">
        <v>400</v>
      </c>
      <c r="E25" s="15"/>
      <c r="F25" s="15"/>
      <c r="G25" s="15"/>
      <c r="H25" s="14">
        <f t="shared" si="0"/>
        <v>400</v>
      </c>
      <c r="I25" s="30">
        <v>8</v>
      </c>
      <c r="P25" s="2"/>
    </row>
    <row r="26" spans="1:16" s="3" customFormat="1" x14ac:dyDescent="0.25">
      <c r="A26" s="15">
        <v>19</v>
      </c>
      <c r="B26" s="25" t="s">
        <v>104</v>
      </c>
      <c r="C26" s="13" t="s">
        <v>27</v>
      </c>
      <c r="D26" s="13"/>
      <c r="E26" s="15"/>
      <c r="F26" s="15">
        <v>300</v>
      </c>
      <c r="G26" s="15"/>
      <c r="H26" s="14">
        <f t="shared" si="0"/>
        <v>300</v>
      </c>
      <c r="I26" s="30">
        <v>1.26</v>
      </c>
      <c r="P26" s="2"/>
    </row>
    <row r="27" spans="1:16" s="3" customFormat="1" x14ac:dyDescent="0.25">
      <c r="A27" s="15">
        <v>20</v>
      </c>
      <c r="B27" s="25" t="s">
        <v>105</v>
      </c>
      <c r="C27" s="13" t="s">
        <v>27</v>
      </c>
      <c r="D27" s="13"/>
      <c r="E27" s="15"/>
      <c r="F27" s="15">
        <v>800</v>
      </c>
      <c r="G27" s="15"/>
      <c r="H27" s="14">
        <f t="shared" si="0"/>
        <v>800</v>
      </c>
      <c r="I27" s="30">
        <v>7.0000000000000007E-2</v>
      </c>
      <c r="P27" s="2"/>
    </row>
    <row r="28" spans="1:16" s="3" customFormat="1" ht="30" x14ac:dyDescent="0.25">
      <c r="A28" s="15">
        <v>21</v>
      </c>
      <c r="B28" s="25" t="s">
        <v>20</v>
      </c>
      <c r="C28" s="13" t="s">
        <v>28</v>
      </c>
      <c r="D28" s="13">
        <v>64</v>
      </c>
      <c r="E28" s="15">
        <v>40</v>
      </c>
      <c r="F28" s="15">
        <v>45</v>
      </c>
      <c r="G28" s="15">
        <v>70</v>
      </c>
      <c r="H28" s="14">
        <f t="shared" si="0"/>
        <v>219</v>
      </c>
      <c r="I28" s="30">
        <v>18.8</v>
      </c>
      <c r="P28" s="2"/>
    </row>
    <row r="29" spans="1:16" s="3" customFormat="1" ht="30" x14ac:dyDescent="0.25">
      <c r="A29" s="15">
        <v>22</v>
      </c>
      <c r="B29" s="25" t="s">
        <v>21</v>
      </c>
      <c r="C29" s="13" t="s">
        <v>28</v>
      </c>
      <c r="D29" s="13">
        <v>64</v>
      </c>
      <c r="E29" s="15">
        <v>35</v>
      </c>
      <c r="F29" s="15">
        <v>20</v>
      </c>
      <c r="G29" s="15">
        <v>70</v>
      </c>
      <c r="H29" s="14">
        <f t="shared" si="0"/>
        <v>189</v>
      </c>
      <c r="I29" s="30">
        <v>19.75</v>
      </c>
      <c r="P29" s="2"/>
    </row>
    <row r="30" spans="1:16" s="3" customFormat="1" ht="30" x14ac:dyDescent="0.25">
      <c r="A30" s="15">
        <v>23</v>
      </c>
      <c r="B30" s="25" t="s">
        <v>22</v>
      </c>
      <c r="C30" s="13" t="s">
        <v>28</v>
      </c>
      <c r="D30" s="13">
        <v>64</v>
      </c>
      <c r="E30" s="15">
        <v>30</v>
      </c>
      <c r="F30" s="15">
        <v>10</v>
      </c>
      <c r="G30" s="15">
        <v>35</v>
      </c>
      <c r="H30" s="14">
        <f t="shared" si="0"/>
        <v>139</v>
      </c>
      <c r="I30" s="30">
        <v>26.75</v>
      </c>
      <c r="P30" s="2"/>
    </row>
    <row r="31" spans="1:16" s="3" customFormat="1" ht="30" x14ac:dyDescent="0.25">
      <c r="A31" s="15">
        <v>24</v>
      </c>
      <c r="B31" s="16" t="s">
        <v>40</v>
      </c>
      <c r="C31" s="13" t="s">
        <v>28</v>
      </c>
      <c r="D31" s="13">
        <v>2</v>
      </c>
      <c r="E31" s="15">
        <v>15</v>
      </c>
      <c r="F31" s="15"/>
      <c r="G31" s="15">
        <v>40</v>
      </c>
      <c r="H31" s="14">
        <f t="shared" si="0"/>
        <v>57</v>
      </c>
      <c r="I31" s="30">
        <v>30.5</v>
      </c>
      <c r="P31" s="2"/>
    </row>
    <row r="32" spans="1:16" s="3" customFormat="1" ht="30" x14ac:dyDescent="0.25">
      <c r="A32" s="15">
        <v>25</v>
      </c>
      <c r="B32" s="16" t="s">
        <v>67</v>
      </c>
      <c r="C32" s="13" t="s">
        <v>28</v>
      </c>
      <c r="D32" s="13"/>
      <c r="E32" s="15">
        <v>15</v>
      </c>
      <c r="F32" s="15"/>
      <c r="G32" s="15">
        <v>20</v>
      </c>
      <c r="H32" s="29">
        <f t="shared" ref="H32:H48" si="1">SUM(D32:G32)</f>
        <v>35</v>
      </c>
      <c r="I32" s="30">
        <v>38</v>
      </c>
      <c r="P32" s="2"/>
    </row>
    <row r="33" spans="1:16" s="3" customFormat="1" x14ac:dyDescent="0.25">
      <c r="A33" s="15">
        <v>26</v>
      </c>
      <c r="B33" s="16" t="s">
        <v>113</v>
      </c>
      <c r="C33" s="13" t="s">
        <v>27</v>
      </c>
      <c r="D33" s="13">
        <v>300</v>
      </c>
      <c r="E33" s="15">
        <v>200</v>
      </c>
      <c r="F33" s="15">
        <v>200</v>
      </c>
      <c r="G33" s="15">
        <v>200</v>
      </c>
      <c r="H33" s="29">
        <f t="shared" si="1"/>
        <v>900</v>
      </c>
      <c r="I33" s="30">
        <v>4.3899999999999997</v>
      </c>
      <c r="P33" s="2"/>
    </row>
    <row r="34" spans="1:16" s="3" customFormat="1" x14ac:dyDescent="0.25">
      <c r="A34" s="15">
        <v>27</v>
      </c>
      <c r="B34" s="16" t="s">
        <v>114</v>
      </c>
      <c r="C34" s="13" t="s">
        <v>27</v>
      </c>
      <c r="D34" s="13">
        <v>300</v>
      </c>
      <c r="E34" s="15">
        <v>200</v>
      </c>
      <c r="F34" s="15">
        <v>200</v>
      </c>
      <c r="G34" s="15">
        <v>200</v>
      </c>
      <c r="H34" s="29">
        <f t="shared" si="1"/>
        <v>900</v>
      </c>
      <c r="I34" s="30">
        <v>5.55</v>
      </c>
      <c r="P34" s="2"/>
    </row>
    <row r="35" spans="1:16" s="3" customFormat="1" ht="30" x14ac:dyDescent="0.25">
      <c r="A35" s="15">
        <v>28</v>
      </c>
      <c r="B35" s="16" t="s">
        <v>128</v>
      </c>
      <c r="C35" s="13" t="s">
        <v>27</v>
      </c>
      <c r="D35" s="13">
        <v>300</v>
      </c>
      <c r="E35" s="15">
        <v>200</v>
      </c>
      <c r="F35" s="15">
        <v>200</v>
      </c>
      <c r="G35" s="15">
        <v>200</v>
      </c>
      <c r="H35" s="29">
        <f t="shared" si="1"/>
        <v>900</v>
      </c>
      <c r="I35" s="30">
        <v>0.45</v>
      </c>
      <c r="P35" s="2"/>
    </row>
    <row r="36" spans="1:16" s="3" customFormat="1" ht="30" x14ac:dyDescent="0.25">
      <c r="A36" s="15">
        <v>29</v>
      </c>
      <c r="B36" s="16" t="s">
        <v>115</v>
      </c>
      <c r="C36" s="13" t="s">
        <v>27</v>
      </c>
      <c r="D36" s="13">
        <v>300</v>
      </c>
      <c r="E36" s="15">
        <v>200</v>
      </c>
      <c r="F36" s="15">
        <v>200</v>
      </c>
      <c r="G36" s="15">
        <v>200</v>
      </c>
      <c r="H36" s="29">
        <f t="shared" si="1"/>
        <v>900</v>
      </c>
      <c r="I36" s="30">
        <v>0.63</v>
      </c>
      <c r="P36" s="2"/>
    </row>
    <row r="37" spans="1:16" s="3" customFormat="1" ht="30" x14ac:dyDescent="0.25">
      <c r="A37" s="15">
        <v>30</v>
      </c>
      <c r="B37" s="16" t="s">
        <v>122</v>
      </c>
      <c r="C37" s="13" t="s">
        <v>27</v>
      </c>
      <c r="D37" s="13">
        <v>300</v>
      </c>
      <c r="E37" s="15">
        <v>200</v>
      </c>
      <c r="F37" s="15">
        <v>200</v>
      </c>
      <c r="G37" s="15">
        <v>200</v>
      </c>
      <c r="H37" s="29">
        <f t="shared" si="1"/>
        <v>900</v>
      </c>
      <c r="I37" s="30">
        <v>0.86</v>
      </c>
      <c r="P37" s="2"/>
    </row>
    <row r="38" spans="1:16" s="3" customFormat="1" ht="30" x14ac:dyDescent="0.25">
      <c r="A38" s="15">
        <v>31</v>
      </c>
      <c r="B38" s="16" t="s">
        <v>123</v>
      </c>
      <c r="C38" s="13" t="s">
        <v>27</v>
      </c>
      <c r="D38" s="13">
        <v>300</v>
      </c>
      <c r="E38" s="15">
        <v>200</v>
      </c>
      <c r="F38" s="15">
        <v>200</v>
      </c>
      <c r="G38" s="15">
        <v>200</v>
      </c>
      <c r="H38" s="29">
        <f t="shared" si="1"/>
        <v>900</v>
      </c>
      <c r="I38" s="30">
        <v>0.86</v>
      </c>
      <c r="P38" s="2"/>
    </row>
    <row r="39" spans="1:16" s="3" customFormat="1" ht="30" x14ac:dyDescent="0.25">
      <c r="A39" s="15">
        <v>32</v>
      </c>
      <c r="B39" s="16" t="s">
        <v>124</v>
      </c>
      <c r="C39" s="13" t="s">
        <v>27</v>
      </c>
      <c r="D39" s="13">
        <v>300</v>
      </c>
      <c r="E39" s="15">
        <v>200</v>
      </c>
      <c r="F39" s="15">
        <v>200</v>
      </c>
      <c r="G39" s="15">
        <v>200</v>
      </c>
      <c r="H39" s="29">
        <f t="shared" si="1"/>
        <v>900</v>
      </c>
      <c r="I39" s="30">
        <v>1.38</v>
      </c>
      <c r="P39" s="2"/>
    </row>
    <row r="40" spans="1:16" s="3" customFormat="1" x14ac:dyDescent="0.25">
      <c r="A40" s="15">
        <v>33</v>
      </c>
      <c r="B40" s="16" t="s">
        <v>125</v>
      </c>
      <c r="C40" s="13" t="s">
        <v>27</v>
      </c>
      <c r="D40" s="13">
        <v>300</v>
      </c>
      <c r="E40" s="15">
        <v>100</v>
      </c>
      <c r="F40" s="15">
        <v>100</v>
      </c>
      <c r="G40" s="15">
        <v>100</v>
      </c>
      <c r="H40" s="29">
        <f t="shared" si="1"/>
        <v>600</v>
      </c>
      <c r="I40" s="30">
        <v>0.34</v>
      </c>
      <c r="P40" s="2"/>
    </row>
    <row r="41" spans="1:16" s="3" customFormat="1" x14ac:dyDescent="0.25">
      <c r="A41" s="15">
        <v>34</v>
      </c>
      <c r="B41" s="16" t="s">
        <v>126</v>
      </c>
      <c r="C41" s="13" t="s">
        <v>27</v>
      </c>
      <c r="D41" s="13">
        <v>300</v>
      </c>
      <c r="E41" s="15">
        <v>100</v>
      </c>
      <c r="F41" s="15">
        <v>100</v>
      </c>
      <c r="G41" s="15">
        <v>100</v>
      </c>
      <c r="H41" s="29">
        <f t="shared" si="1"/>
        <v>600</v>
      </c>
      <c r="I41" s="30">
        <v>0.39</v>
      </c>
      <c r="P41" s="2"/>
    </row>
    <row r="42" spans="1:16" s="3" customFormat="1" x14ac:dyDescent="0.25">
      <c r="A42" s="15">
        <v>35</v>
      </c>
      <c r="B42" s="16" t="s">
        <v>127</v>
      </c>
      <c r="C42" s="13" t="s">
        <v>27</v>
      </c>
      <c r="D42" s="13">
        <v>300</v>
      </c>
      <c r="E42" s="15">
        <v>100</v>
      </c>
      <c r="F42" s="15">
        <v>100</v>
      </c>
      <c r="G42" s="15">
        <v>100</v>
      </c>
      <c r="H42" s="29">
        <f t="shared" si="1"/>
        <v>600</v>
      </c>
      <c r="I42" s="30">
        <v>1.26</v>
      </c>
      <c r="P42" s="2"/>
    </row>
    <row r="43" spans="1:16" s="3" customFormat="1" x14ac:dyDescent="0.25">
      <c r="A43" s="15">
        <v>36</v>
      </c>
      <c r="B43" s="16" t="s">
        <v>116</v>
      </c>
      <c r="C43" s="13" t="s">
        <v>28</v>
      </c>
      <c r="D43" s="13">
        <v>2</v>
      </c>
      <c r="E43" s="15">
        <v>1</v>
      </c>
      <c r="F43" s="15">
        <v>1</v>
      </c>
      <c r="G43" s="15">
        <v>1</v>
      </c>
      <c r="H43" s="29">
        <f t="shared" si="1"/>
        <v>5</v>
      </c>
      <c r="I43" s="30">
        <v>25</v>
      </c>
      <c r="P43" s="2"/>
    </row>
    <row r="44" spans="1:16" s="3" customFormat="1" x14ac:dyDescent="0.25">
      <c r="A44" s="15">
        <v>37</v>
      </c>
      <c r="B44" s="16" t="s">
        <v>121</v>
      </c>
      <c r="C44" s="13" t="s">
        <v>28</v>
      </c>
      <c r="D44" s="13">
        <v>2</v>
      </c>
      <c r="E44" s="15">
        <v>1</v>
      </c>
      <c r="F44" s="15">
        <v>1</v>
      </c>
      <c r="G44" s="15">
        <v>1</v>
      </c>
      <c r="H44" s="29">
        <f t="shared" si="1"/>
        <v>5</v>
      </c>
      <c r="I44" s="30">
        <v>26</v>
      </c>
      <c r="P44" s="2"/>
    </row>
    <row r="45" spans="1:16" s="3" customFormat="1" x14ac:dyDescent="0.25">
      <c r="A45" s="15">
        <v>38</v>
      </c>
      <c r="B45" s="16" t="s">
        <v>120</v>
      </c>
      <c r="C45" s="13" t="s">
        <v>28</v>
      </c>
      <c r="D45" s="13">
        <v>2</v>
      </c>
      <c r="E45" s="15">
        <v>1</v>
      </c>
      <c r="F45" s="15">
        <v>1</v>
      </c>
      <c r="G45" s="15">
        <v>1</v>
      </c>
      <c r="H45" s="29">
        <f t="shared" si="1"/>
        <v>5</v>
      </c>
      <c r="I45" s="30">
        <v>26</v>
      </c>
      <c r="P45" s="2"/>
    </row>
    <row r="46" spans="1:16" s="3" customFormat="1" x14ac:dyDescent="0.25">
      <c r="A46" s="15">
        <v>39</v>
      </c>
      <c r="B46" s="16" t="s">
        <v>119</v>
      </c>
      <c r="C46" s="13" t="s">
        <v>28</v>
      </c>
      <c r="D46" s="13">
        <v>2</v>
      </c>
      <c r="E46" s="15">
        <v>1</v>
      </c>
      <c r="F46" s="15">
        <v>1</v>
      </c>
      <c r="G46" s="15">
        <v>1</v>
      </c>
      <c r="H46" s="29">
        <f t="shared" si="1"/>
        <v>5</v>
      </c>
      <c r="I46" s="30">
        <v>29</v>
      </c>
      <c r="P46" s="2"/>
    </row>
    <row r="47" spans="1:16" s="3" customFormat="1" x14ac:dyDescent="0.25">
      <c r="A47" s="15">
        <v>40</v>
      </c>
      <c r="B47" s="16" t="s">
        <v>118</v>
      </c>
      <c r="C47" s="13" t="s">
        <v>28</v>
      </c>
      <c r="D47" s="13">
        <v>2</v>
      </c>
      <c r="E47" s="15">
        <v>1</v>
      </c>
      <c r="F47" s="15">
        <v>1</v>
      </c>
      <c r="G47" s="15">
        <v>1</v>
      </c>
      <c r="H47" s="29">
        <f t="shared" si="1"/>
        <v>5</v>
      </c>
      <c r="I47" s="30">
        <v>40.1</v>
      </c>
      <c r="P47" s="2"/>
    </row>
    <row r="48" spans="1:16" s="3" customFormat="1" ht="15.75" thickBot="1" x14ac:dyDescent="0.3">
      <c r="A48" s="15">
        <v>41</v>
      </c>
      <c r="B48" s="16" t="s">
        <v>117</v>
      </c>
      <c r="C48" s="13" t="s">
        <v>28</v>
      </c>
      <c r="D48" s="13">
        <v>2</v>
      </c>
      <c r="E48" s="15">
        <v>1</v>
      </c>
      <c r="F48" s="15">
        <v>1</v>
      </c>
      <c r="G48" s="15">
        <v>1</v>
      </c>
      <c r="H48" s="29">
        <f t="shared" si="1"/>
        <v>5</v>
      </c>
      <c r="I48" s="32">
        <v>45.1</v>
      </c>
      <c r="P48" s="2"/>
    </row>
    <row r="49" spans="1:16" s="3" customFormat="1" ht="27" customHeight="1" x14ac:dyDescent="0.25">
      <c r="A49" s="36" t="s">
        <v>81</v>
      </c>
      <c r="B49" s="36"/>
      <c r="C49" s="36"/>
      <c r="D49" s="36"/>
      <c r="E49" s="36"/>
      <c r="F49" s="36"/>
      <c r="G49" s="36"/>
      <c r="H49" s="36"/>
      <c r="I49" s="36"/>
      <c r="P49" s="2"/>
    </row>
    <row r="50" spans="1:16" s="3" customFormat="1" ht="15.75" customHeight="1" x14ac:dyDescent="0.25">
      <c r="A50" s="15">
        <v>1</v>
      </c>
      <c r="B50" s="16" t="s">
        <v>41</v>
      </c>
      <c r="C50" s="13" t="s">
        <v>27</v>
      </c>
      <c r="D50" s="13">
        <v>300</v>
      </c>
      <c r="E50" s="15">
        <v>150</v>
      </c>
      <c r="F50" s="15">
        <v>150</v>
      </c>
      <c r="G50" s="15">
        <v>600</v>
      </c>
      <c r="H50" s="14">
        <f t="shared" ref="H50:H72" si="2">SUM(D50:G50)</f>
        <v>1200</v>
      </c>
      <c r="I50" s="30">
        <v>0.18</v>
      </c>
      <c r="P50" s="2"/>
    </row>
    <row r="51" spans="1:16" s="3" customFormat="1" ht="15.75" customHeight="1" x14ac:dyDescent="0.25">
      <c r="A51" s="15">
        <v>2</v>
      </c>
      <c r="B51" s="16" t="s">
        <v>42</v>
      </c>
      <c r="C51" s="13" t="s">
        <v>27</v>
      </c>
      <c r="D51" s="13">
        <v>200</v>
      </c>
      <c r="E51" s="15">
        <v>200</v>
      </c>
      <c r="F51" s="15">
        <v>250</v>
      </c>
      <c r="G51" s="15">
        <v>600</v>
      </c>
      <c r="H51" s="14">
        <f t="shared" si="2"/>
        <v>1250</v>
      </c>
      <c r="I51" s="30">
        <v>0.18</v>
      </c>
      <c r="P51" s="2"/>
    </row>
    <row r="52" spans="1:16" s="3" customFormat="1" ht="15.75" customHeight="1" x14ac:dyDescent="0.25">
      <c r="A52" s="15">
        <v>3</v>
      </c>
      <c r="B52" s="16" t="s">
        <v>43</v>
      </c>
      <c r="C52" s="13" t="s">
        <v>27</v>
      </c>
      <c r="D52" s="13">
        <v>250</v>
      </c>
      <c r="E52" s="15">
        <v>200</v>
      </c>
      <c r="F52" s="15">
        <v>300</v>
      </c>
      <c r="G52" s="15">
        <v>600</v>
      </c>
      <c r="H52" s="14">
        <f t="shared" si="2"/>
        <v>1350</v>
      </c>
      <c r="I52" s="30">
        <v>0.2</v>
      </c>
      <c r="P52" s="2"/>
    </row>
    <row r="53" spans="1:16" s="3" customFormat="1" ht="15.75" customHeight="1" x14ac:dyDescent="0.25">
      <c r="A53" s="15">
        <v>4</v>
      </c>
      <c r="B53" s="19" t="s">
        <v>84</v>
      </c>
      <c r="C53" s="13" t="s">
        <v>27</v>
      </c>
      <c r="D53" s="13">
        <v>1000</v>
      </c>
      <c r="E53" s="15">
        <v>500</v>
      </c>
      <c r="F53" s="15">
        <v>300</v>
      </c>
      <c r="G53" s="15">
        <v>600</v>
      </c>
      <c r="H53" s="14">
        <f t="shared" si="2"/>
        <v>2400</v>
      </c>
      <c r="I53" s="30">
        <v>1.95</v>
      </c>
      <c r="P53" s="2"/>
    </row>
    <row r="54" spans="1:16" s="3" customFormat="1" ht="15.75" customHeight="1" x14ac:dyDescent="0.25">
      <c r="A54" s="15">
        <v>5</v>
      </c>
      <c r="B54" s="19" t="s">
        <v>85</v>
      </c>
      <c r="C54" s="13" t="s">
        <v>27</v>
      </c>
      <c r="D54" s="13">
        <v>300</v>
      </c>
      <c r="E54" s="15">
        <v>200</v>
      </c>
      <c r="F54" s="15">
        <v>300</v>
      </c>
      <c r="G54" s="15">
        <v>350</v>
      </c>
      <c r="H54" s="14">
        <f t="shared" si="2"/>
        <v>1150</v>
      </c>
      <c r="I54" s="30">
        <v>3.9</v>
      </c>
      <c r="P54" s="2"/>
    </row>
    <row r="55" spans="1:16" s="17" customFormat="1" ht="15.75" customHeight="1" x14ac:dyDescent="0.25">
      <c r="A55" s="15">
        <v>6</v>
      </c>
      <c r="B55" s="19" t="s">
        <v>82</v>
      </c>
      <c r="C55" s="13" t="s">
        <v>27</v>
      </c>
      <c r="D55" s="13"/>
      <c r="E55" s="15"/>
      <c r="F55" s="15"/>
      <c r="G55" s="15">
        <v>500</v>
      </c>
      <c r="H55" s="14">
        <f t="shared" si="2"/>
        <v>500</v>
      </c>
      <c r="I55" s="30">
        <v>0.12</v>
      </c>
      <c r="P55" s="18"/>
    </row>
    <row r="56" spans="1:16" s="17" customFormat="1" ht="15.75" customHeight="1" x14ac:dyDescent="0.25">
      <c r="A56" s="15">
        <v>7</v>
      </c>
      <c r="B56" s="19" t="s">
        <v>83</v>
      </c>
      <c r="C56" s="13" t="s">
        <v>27</v>
      </c>
      <c r="D56" s="13"/>
      <c r="E56" s="15"/>
      <c r="F56" s="15"/>
      <c r="G56" s="15">
        <v>500</v>
      </c>
      <c r="H56" s="14">
        <f t="shared" si="2"/>
        <v>500</v>
      </c>
      <c r="I56" s="30">
        <v>0.14000000000000001</v>
      </c>
      <c r="P56" s="18"/>
    </row>
    <row r="57" spans="1:16" s="17" customFormat="1" ht="15.75" customHeight="1" x14ac:dyDescent="0.25">
      <c r="A57" s="15">
        <v>8</v>
      </c>
      <c r="B57" s="19" t="s">
        <v>86</v>
      </c>
      <c r="C57" s="13" t="s">
        <v>27</v>
      </c>
      <c r="D57" s="13"/>
      <c r="E57" s="15"/>
      <c r="F57" s="15"/>
      <c r="G57" s="15">
        <v>500</v>
      </c>
      <c r="H57" s="14">
        <f t="shared" si="2"/>
        <v>500</v>
      </c>
      <c r="I57" s="30">
        <v>0.18</v>
      </c>
      <c r="P57" s="18"/>
    </row>
    <row r="58" spans="1:16" s="3" customFormat="1" ht="15.75" customHeight="1" x14ac:dyDescent="0.25">
      <c r="A58" s="15">
        <v>9</v>
      </c>
      <c r="B58" s="19" t="s">
        <v>68</v>
      </c>
      <c r="C58" s="13" t="s">
        <v>28</v>
      </c>
      <c r="D58" s="13">
        <v>350</v>
      </c>
      <c r="E58" s="15">
        <v>350</v>
      </c>
      <c r="F58" s="15">
        <v>300</v>
      </c>
      <c r="G58" s="15">
        <v>600</v>
      </c>
      <c r="H58" s="14">
        <f t="shared" si="2"/>
        <v>1600</v>
      </c>
      <c r="I58" s="30">
        <v>0.06</v>
      </c>
      <c r="P58" s="2"/>
    </row>
    <row r="59" spans="1:16" s="3" customFormat="1" ht="15.75" customHeight="1" x14ac:dyDescent="0.25">
      <c r="A59" s="15">
        <v>10</v>
      </c>
      <c r="B59" s="19" t="s">
        <v>69</v>
      </c>
      <c r="C59" s="13" t="s">
        <v>28</v>
      </c>
      <c r="D59" s="13">
        <v>400</v>
      </c>
      <c r="E59" s="15">
        <v>350</v>
      </c>
      <c r="F59" s="15">
        <v>350</v>
      </c>
      <c r="G59" s="15">
        <v>600</v>
      </c>
      <c r="H59" s="14">
        <f t="shared" si="2"/>
        <v>1700</v>
      </c>
      <c r="I59" s="30">
        <v>7.0000000000000007E-2</v>
      </c>
      <c r="P59" s="2"/>
    </row>
    <row r="60" spans="1:16" s="3" customFormat="1" ht="15.75" customHeight="1" x14ac:dyDescent="0.25">
      <c r="A60" s="15">
        <v>11</v>
      </c>
      <c r="B60" s="19" t="s">
        <v>44</v>
      </c>
      <c r="C60" s="13" t="s">
        <v>28</v>
      </c>
      <c r="D60" s="13">
        <v>400</v>
      </c>
      <c r="E60" s="15">
        <v>350</v>
      </c>
      <c r="F60" s="15">
        <v>350</v>
      </c>
      <c r="G60" s="15">
        <v>1300</v>
      </c>
      <c r="H60" s="14">
        <f t="shared" si="2"/>
        <v>2400</v>
      </c>
      <c r="I60" s="30">
        <v>0.08</v>
      </c>
      <c r="P60" s="2"/>
    </row>
    <row r="61" spans="1:16" s="3" customFormat="1" ht="15.75" customHeight="1" x14ac:dyDescent="0.25">
      <c r="A61" s="15">
        <v>12</v>
      </c>
      <c r="B61" s="19" t="s">
        <v>70</v>
      </c>
      <c r="C61" s="13" t="s">
        <v>28</v>
      </c>
      <c r="D61" s="13">
        <v>750</v>
      </c>
      <c r="E61" s="15">
        <v>370</v>
      </c>
      <c r="F61" s="15">
        <v>250</v>
      </c>
      <c r="G61" s="15">
        <v>700</v>
      </c>
      <c r="H61" s="14">
        <f t="shared" si="2"/>
        <v>2070</v>
      </c>
      <c r="I61" s="30">
        <v>0.09</v>
      </c>
      <c r="P61" s="2"/>
    </row>
    <row r="62" spans="1:16" s="3" customFormat="1" ht="15.75" customHeight="1" x14ac:dyDescent="0.25">
      <c r="A62" s="15">
        <v>13</v>
      </c>
      <c r="B62" s="19" t="s">
        <v>71</v>
      </c>
      <c r="C62" s="13" t="s">
        <v>28</v>
      </c>
      <c r="D62" s="13">
        <v>600</v>
      </c>
      <c r="E62" s="15">
        <v>300</v>
      </c>
      <c r="F62" s="15">
        <v>350</v>
      </c>
      <c r="G62" s="15">
        <v>700</v>
      </c>
      <c r="H62" s="14">
        <f t="shared" si="2"/>
        <v>1950</v>
      </c>
      <c r="I62" s="30">
        <v>0.1</v>
      </c>
      <c r="P62" s="2"/>
    </row>
    <row r="63" spans="1:16" s="3" customFormat="1" ht="15.75" customHeight="1" x14ac:dyDescent="0.25">
      <c r="A63" s="15">
        <v>14</v>
      </c>
      <c r="B63" s="19" t="s">
        <v>72</v>
      </c>
      <c r="C63" s="13" t="s">
        <v>28</v>
      </c>
      <c r="D63" s="13">
        <v>400</v>
      </c>
      <c r="E63" s="15">
        <v>280</v>
      </c>
      <c r="F63" s="15">
        <v>250</v>
      </c>
      <c r="G63" s="15">
        <v>700</v>
      </c>
      <c r="H63" s="14">
        <f t="shared" si="2"/>
        <v>1630</v>
      </c>
      <c r="I63" s="30">
        <v>0.24</v>
      </c>
      <c r="P63" s="2"/>
    </row>
    <row r="64" spans="1:16" s="3" customFormat="1" ht="15.75" customHeight="1" x14ac:dyDescent="0.25">
      <c r="A64" s="15">
        <v>15</v>
      </c>
      <c r="B64" s="19" t="s">
        <v>73</v>
      </c>
      <c r="C64" s="13" t="s">
        <v>28</v>
      </c>
      <c r="D64" s="13">
        <v>700</v>
      </c>
      <c r="E64" s="15">
        <v>300</v>
      </c>
      <c r="F64" s="15">
        <v>150</v>
      </c>
      <c r="G64" s="15">
        <v>700</v>
      </c>
      <c r="H64" s="14">
        <f t="shared" si="2"/>
        <v>1850</v>
      </c>
      <c r="I64" s="30">
        <v>0.43</v>
      </c>
      <c r="P64" s="2"/>
    </row>
    <row r="65" spans="1:16" s="3" customFormat="1" ht="15.75" customHeight="1" x14ac:dyDescent="0.25">
      <c r="A65" s="15">
        <v>16</v>
      </c>
      <c r="B65" s="19" t="s">
        <v>74</v>
      </c>
      <c r="C65" s="13" t="s">
        <v>28</v>
      </c>
      <c r="D65" s="13">
        <v>150</v>
      </c>
      <c r="E65" s="15">
        <v>450</v>
      </c>
      <c r="F65" s="15">
        <v>200</v>
      </c>
      <c r="G65" s="15">
        <v>600</v>
      </c>
      <c r="H65" s="14">
        <f t="shared" si="2"/>
        <v>1400</v>
      </c>
      <c r="I65" s="30">
        <v>0.24</v>
      </c>
      <c r="P65" s="2"/>
    </row>
    <row r="66" spans="1:16" s="3" customFormat="1" ht="15.75" customHeight="1" x14ac:dyDescent="0.25">
      <c r="A66" s="15">
        <v>17</v>
      </c>
      <c r="B66" s="19" t="s">
        <v>75</v>
      </c>
      <c r="C66" s="13" t="s">
        <v>28</v>
      </c>
      <c r="D66" s="13">
        <v>550</v>
      </c>
      <c r="E66" s="15">
        <v>450</v>
      </c>
      <c r="F66" s="15">
        <v>350</v>
      </c>
      <c r="G66" s="15">
        <v>600</v>
      </c>
      <c r="H66" s="14">
        <f t="shared" si="2"/>
        <v>1950</v>
      </c>
      <c r="I66" s="30">
        <v>0.6</v>
      </c>
      <c r="P66" s="2"/>
    </row>
    <row r="67" spans="1:16" s="3" customFormat="1" ht="15.75" customHeight="1" x14ac:dyDescent="0.25">
      <c r="A67" s="15">
        <v>18</v>
      </c>
      <c r="B67" s="19" t="s">
        <v>76</v>
      </c>
      <c r="C67" s="13" t="s">
        <v>28</v>
      </c>
      <c r="D67" s="13">
        <v>160</v>
      </c>
      <c r="E67" s="15">
        <v>350</v>
      </c>
      <c r="F67" s="15">
        <v>250</v>
      </c>
      <c r="G67" s="15">
        <v>500</v>
      </c>
      <c r="H67" s="14">
        <f t="shared" si="2"/>
        <v>1260</v>
      </c>
      <c r="I67" s="30">
        <v>0.7</v>
      </c>
      <c r="P67" s="2"/>
    </row>
    <row r="68" spans="1:16" s="3" customFormat="1" ht="15.75" customHeight="1" x14ac:dyDescent="0.25">
      <c r="A68" s="15">
        <v>19</v>
      </c>
      <c r="B68" s="19" t="s">
        <v>77</v>
      </c>
      <c r="C68" s="13" t="s">
        <v>28</v>
      </c>
      <c r="D68" s="13">
        <v>900</v>
      </c>
      <c r="E68" s="15">
        <v>350</v>
      </c>
      <c r="F68" s="15">
        <v>250</v>
      </c>
      <c r="G68" s="15">
        <v>500</v>
      </c>
      <c r="H68" s="14">
        <f t="shared" si="2"/>
        <v>2000</v>
      </c>
      <c r="I68" s="30">
        <v>0.8</v>
      </c>
      <c r="P68" s="2"/>
    </row>
    <row r="69" spans="1:16" s="3" customFormat="1" ht="15.75" customHeight="1" x14ac:dyDescent="0.25">
      <c r="A69" s="15">
        <v>20</v>
      </c>
      <c r="B69" s="19" t="s">
        <v>78</v>
      </c>
      <c r="C69" s="13" t="s">
        <v>28</v>
      </c>
      <c r="D69" s="13">
        <v>300</v>
      </c>
      <c r="E69" s="15">
        <v>280</v>
      </c>
      <c r="F69" s="15">
        <v>250</v>
      </c>
      <c r="G69" s="15">
        <v>500</v>
      </c>
      <c r="H69" s="14">
        <f t="shared" si="2"/>
        <v>1330</v>
      </c>
      <c r="I69" s="30">
        <v>0.1</v>
      </c>
      <c r="P69" s="2"/>
    </row>
    <row r="70" spans="1:16" s="3" customFormat="1" ht="15.75" customHeight="1" x14ac:dyDescent="0.25">
      <c r="A70" s="15">
        <v>21</v>
      </c>
      <c r="B70" s="19" t="s">
        <v>79</v>
      </c>
      <c r="C70" s="13" t="s">
        <v>28</v>
      </c>
      <c r="D70" s="13">
        <v>300</v>
      </c>
      <c r="E70" s="15">
        <v>280</v>
      </c>
      <c r="F70" s="15">
        <v>150</v>
      </c>
      <c r="G70" s="15">
        <v>400</v>
      </c>
      <c r="H70" s="14">
        <f t="shared" si="2"/>
        <v>1130</v>
      </c>
      <c r="I70" s="30">
        <v>0.12</v>
      </c>
      <c r="P70" s="2"/>
    </row>
    <row r="71" spans="1:16" s="3" customFormat="1" ht="15.75" customHeight="1" x14ac:dyDescent="0.25">
      <c r="A71" s="15">
        <v>22</v>
      </c>
      <c r="B71" s="19" t="s">
        <v>80</v>
      </c>
      <c r="C71" s="13" t="s">
        <v>28</v>
      </c>
      <c r="D71" s="13">
        <v>400</v>
      </c>
      <c r="E71" s="15">
        <v>300</v>
      </c>
      <c r="F71" s="15">
        <v>150</v>
      </c>
      <c r="G71" s="15">
        <v>400</v>
      </c>
      <c r="H71" s="14">
        <f t="shared" si="2"/>
        <v>1250</v>
      </c>
      <c r="I71" s="30">
        <v>0.24</v>
      </c>
      <c r="P71" s="2"/>
    </row>
    <row r="72" spans="1:16" s="3" customFormat="1" ht="15.75" customHeight="1" x14ac:dyDescent="0.25">
      <c r="A72" s="15">
        <v>23</v>
      </c>
      <c r="B72" s="16" t="s">
        <v>36</v>
      </c>
      <c r="C72" s="13" t="s">
        <v>28</v>
      </c>
      <c r="D72" s="13">
        <v>100</v>
      </c>
      <c r="E72" s="15">
        <v>100</v>
      </c>
      <c r="F72" s="15">
        <v>100</v>
      </c>
      <c r="G72" s="15">
        <v>500</v>
      </c>
      <c r="H72" s="14">
        <f t="shared" si="2"/>
        <v>800</v>
      </c>
      <c r="I72" s="30">
        <v>0.05</v>
      </c>
      <c r="P72" s="2"/>
    </row>
    <row r="73" spans="1:16" s="3" customFormat="1" ht="15.75" customHeight="1" x14ac:dyDescent="0.25">
      <c r="A73" s="15">
        <v>24</v>
      </c>
      <c r="B73" s="16" t="s">
        <v>37</v>
      </c>
      <c r="C73" s="13" t="s">
        <v>28</v>
      </c>
      <c r="D73" s="13">
        <v>100</v>
      </c>
      <c r="E73" s="15">
        <v>100</v>
      </c>
      <c r="F73" s="15">
        <v>100</v>
      </c>
      <c r="G73" s="15">
        <v>500</v>
      </c>
      <c r="H73" s="14">
        <f t="shared" ref="H73:H104" si="3">SUM(D73:G73)</f>
        <v>800</v>
      </c>
      <c r="I73" s="30">
        <v>7.0000000000000007E-2</v>
      </c>
      <c r="P73" s="2"/>
    </row>
    <row r="74" spans="1:16" s="3" customFormat="1" ht="15.75" customHeight="1" x14ac:dyDescent="0.25">
      <c r="A74" s="15">
        <v>25</v>
      </c>
      <c r="B74" s="19" t="s">
        <v>52</v>
      </c>
      <c r="C74" s="13" t="s">
        <v>28</v>
      </c>
      <c r="D74" s="13">
        <v>300</v>
      </c>
      <c r="E74" s="15">
        <v>300</v>
      </c>
      <c r="F74" s="15">
        <v>100</v>
      </c>
      <c r="G74" s="15">
        <v>570</v>
      </c>
      <c r="H74" s="14">
        <f t="shared" si="3"/>
        <v>1270</v>
      </c>
      <c r="I74" s="30">
        <v>0.08</v>
      </c>
      <c r="P74" s="2"/>
    </row>
    <row r="75" spans="1:16" s="3" customFormat="1" ht="15.75" customHeight="1" x14ac:dyDescent="0.25">
      <c r="A75" s="15">
        <v>26</v>
      </c>
      <c r="B75" s="19" t="s">
        <v>53</v>
      </c>
      <c r="C75" s="13" t="s">
        <v>28</v>
      </c>
      <c r="D75" s="13">
        <v>300</v>
      </c>
      <c r="E75" s="15">
        <v>400</v>
      </c>
      <c r="F75" s="15">
        <v>150</v>
      </c>
      <c r="G75" s="15">
        <v>570</v>
      </c>
      <c r="H75" s="14">
        <f t="shared" si="3"/>
        <v>1420</v>
      </c>
      <c r="I75" s="30">
        <v>0.1</v>
      </c>
      <c r="P75" s="2"/>
    </row>
    <row r="76" spans="1:16" s="3" customFormat="1" ht="15.75" customHeight="1" x14ac:dyDescent="0.25">
      <c r="A76" s="15">
        <v>27</v>
      </c>
      <c r="B76" s="19" t="s">
        <v>54</v>
      </c>
      <c r="C76" s="13" t="s">
        <v>28</v>
      </c>
      <c r="D76" s="13">
        <v>400</v>
      </c>
      <c r="E76" s="15">
        <v>280</v>
      </c>
      <c r="F76" s="15">
        <v>150</v>
      </c>
      <c r="G76" s="15">
        <v>420</v>
      </c>
      <c r="H76" s="14">
        <f t="shared" si="3"/>
        <v>1250</v>
      </c>
      <c r="I76" s="30">
        <v>0.18</v>
      </c>
      <c r="P76" s="2"/>
    </row>
    <row r="77" spans="1:16" s="3" customFormat="1" ht="15.75" customHeight="1" x14ac:dyDescent="0.25">
      <c r="A77" s="15">
        <v>28</v>
      </c>
      <c r="B77" s="19" t="s">
        <v>55</v>
      </c>
      <c r="C77" s="13" t="s">
        <v>28</v>
      </c>
      <c r="D77" s="13">
        <v>380</v>
      </c>
      <c r="E77" s="15">
        <v>250</v>
      </c>
      <c r="F77" s="15">
        <v>100</v>
      </c>
      <c r="G77" s="15">
        <v>420</v>
      </c>
      <c r="H77" s="14">
        <f t="shared" si="3"/>
        <v>1150</v>
      </c>
      <c r="I77" s="30">
        <v>0.38</v>
      </c>
      <c r="P77" s="2"/>
    </row>
    <row r="78" spans="1:16" s="3" customFormat="1" ht="15.75" customHeight="1" x14ac:dyDescent="0.25">
      <c r="A78" s="15">
        <v>29</v>
      </c>
      <c r="B78" s="19" t="s">
        <v>56</v>
      </c>
      <c r="C78" s="13" t="s">
        <v>28</v>
      </c>
      <c r="D78" s="13">
        <v>250</v>
      </c>
      <c r="E78" s="15">
        <v>280</v>
      </c>
      <c r="F78" s="15">
        <v>100</v>
      </c>
      <c r="G78" s="15">
        <v>420</v>
      </c>
      <c r="H78" s="14">
        <f t="shared" si="3"/>
        <v>1050</v>
      </c>
      <c r="I78" s="30">
        <v>0.55000000000000004</v>
      </c>
      <c r="P78" s="2"/>
    </row>
    <row r="79" spans="1:16" s="3" customFormat="1" ht="15.75" customHeight="1" x14ac:dyDescent="0.25">
      <c r="A79" s="15">
        <v>30</v>
      </c>
      <c r="B79" s="19" t="s">
        <v>57</v>
      </c>
      <c r="C79" s="13" t="s">
        <v>28</v>
      </c>
      <c r="D79" s="13">
        <v>440</v>
      </c>
      <c r="E79" s="15">
        <v>280</v>
      </c>
      <c r="F79" s="15">
        <v>250</v>
      </c>
      <c r="G79" s="15">
        <v>450</v>
      </c>
      <c r="H79" s="14">
        <f t="shared" si="3"/>
        <v>1420</v>
      </c>
      <c r="I79" s="30">
        <v>0.15</v>
      </c>
      <c r="P79" s="2"/>
    </row>
    <row r="80" spans="1:16" s="3" customFormat="1" ht="15.75" customHeight="1" x14ac:dyDescent="0.25">
      <c r="A80" s="15">
        <v>31</v>
      </c>
      <c r="B80" s="19" t="s">
        <v>58</v>
      </c>
      <c r="C80" s="13" t="s">
        <v>28</v>
      </c>
      <c r="D80" s="13">
        <v>430</v>
      </c>
      <c r="E80" s="15">
        <v>280</v>
      </c>
      <c r="F80" s="15">
        <v>250</v>
      </c>
      <c r="G80" s="15">
        <v>350</v>
      </c>
      <c r="H80" s="14">
        <f t="shared" si="3"/>
        <v>1310</v>
      </c>
      <c r="I80" s="30">
        <v>0.2</v>
      </c>
      <c r="P80" s="2"/>
    </row>
    <row r="81" spans="1:16" s="3" customFormat="1" ht="15.75" customHeight="1" x14ac:dyDescent="0.25">
      <c r="A81" s="15">
        <v>32</v>
      </c>
      <c r="B81" s="19" t="s">
        <v>59</v>
      </c>
      <c r="C81" s="13" t="s">
        <v>28</v>
      </c>
      <c r="D81" s="13">
        <v>440</v>
      </c>
      <c r="E81" s="15">
        <v>280</v>
      </c>
      <c r="F81" s="15">
        <v>150</v>
      </c>
      <c r="G81" s="15">
        <v>300</v>
      </c>
      <c r="H81" s="14">
        <f t="shared" si="3"/>
        <v>1170</v>
      </c>
      <c r="I81" s="30">
        <v>0.25</v>
      </c>
      <c r="P81" s="2"/>
    </row>
    <row r="82" spans="1:16" s="3" customFormat="1" ht="15.75" customHeight="1" x14ac:dyDescent="0.25">
      <c r="A82" s="15">
        <v>33</v>
      </c>
      <c r="B82" s="19" t="s">
        <v>60</v>
      </c>
      <c r="C82" s="13" t="s">
        <v>28</v>
      </c>
      <c r="D82" s="13">
        <v>290</v>
      </c>
      <c r="E82" s="15">
        <v>250</v>
      </c>
      <c r="F82" s="15">
        <v>150</v>
      </c>
      <c r="G82" s="15">
        <v>300</v>
      </c>
      <c r="H82" s="14">
        <f t="shared" si="3"/>
        <v>990</v>
      </c>
      <c r="I82" s="30">
        <v>0.3</v>
      </c>
      <c r="P82" s="2"/>
    </row>
    <row r="83" spans="1:16" s="3" customFormat="1" ht="15.75" customHeight="1" x14ac:dyDescent="0.25">
      <c r="A83" s="15">
        <v>34</v>
      </c>
      <c r="B83" s="19" t="s">
        <v>23</v>
      </c>
      <c r="C83" s="13" t="s">
        <v>28</v>
      </c>
      <c r="D83" s="13">
        <v>550</v>
      </c>
      <c r="E83" s="15">
        <v>150</v>
      </c>
      <c r="F83" s="15">
        <v>180</v>
      </c>
      <c r="G83" s="15">
        <v>180</v>
      </c>
      <c r="H83" s="14">
        <f t="shared" si="3"/>
        <v>1060</v>
      </c>
      <c r="I83" s="30">
        <v>6.5</v>
      </c>
      <c r="P83" s="2"/>
    </row>
    <row r="84" spans="1:16" s="3" customFormat="1" ht="15.75" customHeight="1" x14ac:dyDescent="0.25">
      <c r="A84" s="15">
        <v>35</v>
      </c>
      <c r="B84" s="19" t="s">
        <v>24</v>
      </c>
      <c r="C84" s="13" t="s">
        <v>28</v>
      </c>
      <c r="D84" s="13">
        <v>490</v>
      </c>
      <c r="E84" s="15">
        <v>70</v>
      </c>
      <c r="F84" s="15">
        <v>130</v>
      </c>
      <c r="G84" s="15">
        <v>90</v>
      </c>
      <c r="H84" s="14">
        <f t="shared" si="3"/>
        <v>780</v>
      </c>
      <c r="I84" s="30">
        <v>3.05</v>
      </c>
      <c r="P84" s="2"/>
    </row>
    <row r="85" spans="1:16" s="3" customFormat="1" ht="15.75" customHeight="1" x14ac:dyDescent="0.25">
      <c r="A85" s="15">
        <v>36</v>
      </c>
      <c r="B85" s="19" t="s">
        <v>25</v>
      </c>
      <c r="C85" s="13" t="s">
        <v>28</v>
      </c>
      <c r="D85" s="13">
        <v>130</v>
      </c>
      <c r="E85" s="15">
        <v>50</v>
      </c>
      <c r="F85" s="15">
        <v>30</v>
      </c>
      <c r="G85" s="15">
        <v>20</v>
      </c>
      <c r="H85" s="14">
        <f t="shared" si="3"/>
        <v>230</v>
      </c>
      <c r="I85" s="30">
        <v>2</v>
      </c>
      <c r="P85" s="2"/>
    </row>
    <row r="86" spans="1:16" s="3" customFormat="1" ht="15.75" customHeight="1" x14ac:dyDescent="0.25">
      <c r="A86" s="15">
        <v>37</v>
      </c>
      <c r="B86" s="19" t="s">
        <v>26</v>
      </c>
      <c r="C86" s="13" t="s">
        <v>28</v>
      </c>
      <c r="D86" s="13">
        <v>130</v>
      </c>
      <c r="E86" s="15">
        <v>35</v>
      </c>
      <c r="F86" s="15">
        <v>70</v>
      </c>
      <c r="G86" s="15">
        <v>75</v>
      </c>
      <c r="H86" s="14">
        <f t="shared" si="3"/>
        <v>310</v>
      </c>
      <c r="I86" s="30">
        <v>3</v>
      </c>
      <c r="P86" s="2"/>
    </row>
    <row r="87" spans="1:16" s="3" customFormat="1" ht="15.75" customHeight="1" x14ac:dyDescent="0.25">
      <c r="A87" s="15">
        <v>38</v>
      </c>
      <c r="B87" s="16" t="s">
        <v>61</v>
      </c>
      <c r="C87" s="13" t="s">
        <v>28</v>
      </c>
      <c r="D87" s="13">
        <v>1000</v>
      </c>
      <c r="E87" s="15">
        <v>2100</v>
      </c>
      <c r="F87" s="15">
        <v>1000</v>
      </c>
      <c r="G87" s="15">
        <v>1500</v>
      </c>
      <c r="H87" s="14">
        <f t="shared" si="3"/>
        <v>5600</v>
      </c>
      <c r="I87" s="30">
        <v>0.02</v>
      </c>
      <c r="P87" s="2"/>
    </row>
    <row r="88" spans="1:16" s="3" customFormat="1" ht="15.75" customHeight="1" x14ac:dyDescent="0.25">
      <c r="A88" s="15">
        <v>39</v>
      </c>
      <c r="B88" s="16" t="s">
        <v>62</v>
      </c>
      <c r="C88" s="13" t="s">
        <v>28</v>
      </c>
      <c r="D88" s="13">
        <v>2000</v>
      </c>
      <c r="E88" s="15">
        <v>4300</v>
      </c>
      <c r="F88" s="13">
        <v>2000</v>
      </c>
      <c r="G88" s="15">
        <v>1500</v>
      </c>
      <c r="H88" s="14">
        <f t="shared" si="3"/>
        <v>9800</v>
      </c>
      <c r="I88" s="30">
        <v>0.03</v>
      </c>
      <c r="P88" s="2"/>
    </row>
    <row r="89" spans="1:16" s="3" customFormat="1" ht="15.75" customHeight="1" x14ac:dyDescent="0.25">
      <c r="A89" s="15">
        <v>40</v>
      </c>
      <c r="B89" s="16" t="s">
        <v>63</v>
      </c>
      <c r="C89" s="13" t="s">
        <v>28</v>
      </c>
      <c r="D89" s="13">
        <v>2000</v>
      </c>
      <c r="E89" s="15">
        <v>2100</v>
      </c>
      <c r="F89" s="13">
        <v>2000</v>
      </c>
      <c r="G89" s="15">
        <v>1500</v>
      </c>
      <c r="H89" s="14">
        <f t="shared" si="3"/>
        <v>7600</v>
      </c>
      <c r="I89" s="30">
        <v>0.04</v>
      </c>
      <c r="P89" s="2"/>
    </row>
    <row r="90" spans="1:16" s="3" customFormat="1" ht="15.75" customHeight="1" x14ac:dyDescent="0.25">
      <c r="A90" s="15">
        <v>41</v>
      </c>
      <c r="B90" s="16" t="s">
        <v>64</v>
      </c>
      <c r="C90" s="13" t="s">
        <v>28</v>
      </c>
      <c r="D90" s="13">
        <v>2000</v>
      </c>
      <c r="E90" s="15">
        <v>4100</v>
      </c>
      <c r="F90" s="13">
        <v>2000</v>
      </c>
      <c r="G90" s="15">
        <v>2000</v>
      </c>
      <c r="H90" s="14">
        <f t="shared" si="3"/>
        <v>10100</v>
      </c>
      <c r="I90" s="30">
        <v>0.05</v>
      </c>
      <c r="P90" s="2"/>
    </row>
    <row r="91" spans="1:16" s="3" customFormat="1" ht="15.75" customHeight="1" x14ac:dyDescent="0.25">
      <c r="A91" s="15">
        <v>42</v>
      </c>
      <c r="B91" s="16" t="s">
        <v>65</v>
      </c>
      <c r="C91" s="13" t="s">
        <v>28</v>
      </c>
      <c r="D91" s="13">
        <v>2000</v>
      </c>
      <c r="E91" s="15">
        <v>2500</v>
      </c>
      <c r="F91" s="15">
        <v>2000</v>
      </c>
      <c r="G91" s="15">
        <v>2000</v>
      </c>
      <c r="H91" s="14">
        <f t="shared" si="3"/>
        <v>8500</v>
      </c>
      <c r="I91" s="30">
        <v>0.06</v>
      </c>
      <c r="P91" s="2"/>
    </row>
    <row r="92" spans="1:16" s="3" customFormat="1" ht="15.75" customHeight="1" x14ac:dyDescent="0.25">
      <c r="A92" s="15">
        <v>43</v>
      </c>
      <c r="B92" s="16" t="s">
        <v>66</v>
      </c>
      <c r="C92" s="13" t="s">
        <v>28</v>
      </c>
      <c r="D92" s="13">
        <v>2000</v>
      </c>
      <c r="E92" s="15">
        <v>4500</v>
      </c>
      <c r="F92" s="15">
        <v>2000</v>
      </c>
      <c r="G92" s="15">
        <v>2000</v>
      </c>
      <c r="H92" s="14">
        <f t="shared" si="3"/>
        <v>10500</v>
      </c>
      <c r="I92" s="30">
        <v>7.0000000000000007E-2</v>
      </c>
      <c r="P92" s="2"/>
    </row>
    <row r="93" spans="1:16" s="17" customFormat="1" ht="15.75" customHeight="1" x14ac:dyDescent="0.25">
      <c r="A93" s="15">
        <v>44</v>
      </c>
      <c r="B93" s="16" t="s">
        <v>87</v>
      </c>
      <c r="C93" s="13" t="s">
        <v>28</v>
      </c>
      <c r="D93" s="13">
        <v>2000</v>
      </c>
      <c r="E93" s="15">
        <v>2500</v>
      </c>
      <c r="F93" s="15">
        <v>2000</v>
      </c>
      <c r="G93" s="15">
        <v>6000</v>
      </c>
      <c r="H93" s="14">
        <f t="shared" si="3"/>
        <v>12500</v>
      </c>
      <c r="I93" s="30">
        <v>0.02</v>
      </c>
      <c r="P93" s="18"/>
    </row>
    <row r="94" spans="1:16" s="17" customFormat="1" ht="15.75" customHeight="1" x14ac:dyDescent="0.25">
      <c r="A94" s="15">
        <v>45</v>
      </c>
      <c r="B94" s="16" t="s">
        <v>88</v>
      </c>
      <c r="C94" s="13" t="s">
        <v>28</v>
      </c>
      <c r="D94" s="13">
        <v>3000</v>
      </c>
      <c r="E94" s="15">
        <v>5000</v>
      </c>
      <c r="F94" s="15">
        <v>2500</v>
      </c>
      <c r="G94" s="15">
        <v>6000</v>
      </c>
      <c r="H94" s="14">
        <f t="shared" si="3"/>
        <v>16500</v>
      </c>
      <c r="I94" s="30">
        <v>0.03</v>
      </c>
      <c r="P94" s="18"/>
    </row>
    <row r="95" spans="1:16" s="17" customFormat="1" ht="15.75" customHeight="1" x14ac:dyDescent="0.25">
      <c r="A95" s="15">
        <v>46</v>
      </c>
      <c r="B95" s="16" t="s">
        <v>89</v>
      </c>
      <c r="C95" s="13" t="s">
        <v>28</v>
      </c>
      <c r="D95" s="13">
        <v>3000</v>
      </c>
      <c r="E95" s="15">
        <v>5000</v>
      </c>
      <c r="F95" s="15">
        <v>2500</v>
      </c>
      <c r="G95" s="15">
        <v>6000</v>
      </c>
      <c r="H95" s="14">
        <f t="shared" si="3"/>
        <v>16500</v>
      </c>
      <c r="I95" s="30">
        <v>0.05</v>
      </c>
      <c r="P95" s="18"/>
    </row>
    <row r="96" spans="1:16" s="3" customFormat="1" ht="15.75" customHeight="1" x14ac:dyDescent="0.25">
      <c r="A96" s="15">
        <v>47</v>
      </c>
      <c r="B96" s="16" t="s">
        <v>38</v>
      </c>
      <c r="C96" s="13" t="s">
        <v>28</v>
      </c>
      <c r="D96" s="13">
        <v>300</v>
      </c>
      <c r="E96" s="15">
        <v>500</v>
      </c>
      <c r="F96" s="15">
        <v>400</v>
      </c>
      <c r="G96" s="15">
        <v>1500</v>
      </c>
      <c r="H96" s="14">
        <f t="shared" si="3"/>
        <v>2700</v>
      </c>
      <c r="I96" s="30">
        <v>0.15</v>
      </c>
      <c r="P96" s="2"/>
    </row>
    <row r="97" spans="1:16" s="3" customFormat="1" ht="30" x14ac:dyDescent="0.25">
      <c r="A97" s="15">
        <v>48</v>
      </c>
      <c r="B97" s="27" t="s">
        <v>46</v>
      </c>
      <c r="C97" s="13" t="s">
        <v>28</v>
      </c>
      <c r="D97" s="13">
        <v>15</v>
      </c>
      <c r="E97" s="15">
        <v>40</v>
      </c>
      <c r="F97" s="15"/>
      <c r="G97" s="15">
        <v>20</v>
      </c>
      <c r="H97" s="14">
        <f t="shared" si="3"/>
        <v>75</v>
      </c>
      <c r="I97" s="30">
        <v>24</v>
      </c>
      <c r="P97" s="2"/>
    </row>
    <row r="98" spans="1:16" s="3" customFormat="1" ht="33" customHeight="1" x14ac:dyDescent="0.25">
      <c r="A98" s="15">
        <v>49</v>
      </c>
      <c r="B98" s="27" t="s">
        <v>45</v>
      </c>
      <c r="C98" s="13" t="s">
        <v>28</v>
      </c>
      <c r="D98" s="13">
        <v>15</v>
      </c>
      <c r="E98" s="15">
        <v>45</v>
      </c>
      <c r="F98" s="15"/>
      <c r="G98" s="15">
        <v>20</v>
      </c>
      <c r="H98" s="14">
        <f t="shared" si="3"/>
        <v>80</v>
      </c>
      <c r="I98" s="30">
        <v>26</v>
      </c>
      <c r="P98" s="2"/>
    </row>
    <row r="99" spans="1:16" s="3" customFormat="1" ht="15" customHeight="1" x14ac:dyDescent="0.25">
      <c r="A99" s="15">
        <v>50</v>
      </c>
      <c r="B99" s="27" t="s">
        <v>39</v>
      </c>
      <c r="C99" s="13" t="s">
        <v>28</v>
      </c>
      <c r="D99" s="13"/>
      <c r="E99" s="15">
        <v>45</v>
      </c>
      <c r="F99" s="15">
        <v>5</v>
      </c>
      <c r="G99" s="15">
        <v>30</v>
      </c>
      <c r="H99" s="14">
        <f t="shared" si="3"/>
        <v>80</v>
      </c>
      <c r="I99" s="30">
        <v>10.5</v>
      </c>
      <c r="P99" s="2"/>
    </row>
    <row r="100" spans="1:16" s="3" customFormat="1" ht="15" customHeight="1" x14ac:dyDescent="0.25">
      <c r="A100" s="15">
        <v>51</v>
      </c>
      <c r="B100" s="27" t="s">
        <v>95</v>
      </c>
      <c r="C100" s="13" t="s">
        <v>28</v>
      </c>
      <c r="D100" s="13"/>
      <c r="E100" s="15"/>
      <c r="F100" s="15"/>
      <c r="G100" s="15">
        <v>180</v>
      </c>
      <c r="H100" s="14">
        <f t="shared" si="3"/>
        <v>180</v>
      </c>
      <c r="I100" s="30">
        <v>0.7</v>
      </c>
      <c r="P100" s="2"/>
    </row>
    <row r="101" spans="1:16" s="3" customFormat="1" ht="15" customHeight="1" x14ac:dyDescent="0.25">
      <c r="A101" s="15">
        <v>52</v>
      </c>
      <c r="B101" s="27" t="s">
        <v>96</v>
      </c>
      <c r="C101" s="13" t="s">
        <v>28</v>
      </c>
      <c r="D101" s="13"/>
      <c r="E101" s="15"/>
      <c r="F101" s="15"/>
      <c r="G101" s="15">
        <v>180</v>
      </c>
      <c r="H101" s="14">
        <f t="shared" si="3"/>
        <v>180</v>
      </c>
      <c r="I101" s="30">
        <v>0.95</v>
      </c>
      <c r="P101" s="2"/>
    </row>
    <row r="102" spans="1:16" s="3" customFormat="1" ht="15" customHeight="1" x14ac:dyDescent="0.25">
      <c r="A102" s="15">
        <v>53</v>
      </c>
      <c r="B102" s="27" t="s">
        <v>97</v>
      </c>
      <c r="C102" s="13" t="s">
        <v>28</v>
      </c>
      <c r="D102" s="13"/>
      <c r="E102" s="15"/>
      <c r="F102" s="15"/>
      <c r="G102" s="15">
        <v>180</v>
      </c>
      <c r="H102" s="14">
        <f t="shared" si="3"/>
        <v>180</v>
      </c>
      <c r="I102" s="30">
        <v>1.1000000000000001</v>
      </c>
      <c r="P102" s="2"/>
    </row>
    <row r="103" spans="1:16" s="3" customFormat="1" ht="15" customHeight="1" x14ac:dyDescent="0.25">
      <c r="A103" s="15">
        <v>54</v>
      </c>
      <c r="B103" s="27" t="s">
        <v>98</v>
      </c>
      <c r="C103" s="13" t="s">
        <v>28</v>
      </c>
      <c r="D103" s="13"/>
      <c r="E103" s="15"/>
      <c r="F103" s="15"/>
      <c r="G103" s="15">
        <v>180</v>
      </c>
      <c r="H103" s="14">
        <f t="shared" si="3"/>
        <v>180</v>
      </c>
      <c r="I103" s="30">
        <v>1.7</v>
      </c>
      <c r="P103" s="2"/>
    </row>
    <row r="104" spans="1:16" s="3" customFormat="1" ht="15" customHeight="1" x14ac:dyDescent="0.25">
      <c r="A104" s="15">
        <v>55</v>
      </c>
      <c r="B104" s="27" t="s">
        <v>99</v>
      </c>
      <c r="C104" s="13" t="s">
        <v>28</v>
      </c>
      <c r="D104" s="13"/>
      <c r="E104" s="15"/>
      <c r="F104" s="15"/>
      <c r="G104" s="15">
        <v>150</v>
      </c>
      <c r="H104" s="14">
        <f t="shared" si="3"/>
        <v>150</v>
      </c>
      <c r="I104" s="30">
        <v>1.95</v>
      </c>
      <c r="P104" s="2"/>
    </row>
    <row r="105" spans="1:16" s="3" customFormat="1" ht="15" customHeight="1" x14ac:dyDescent="0.25">
      <c r="A105" s="15">
        <v>56</v>
      </c>
      <c r="B105" s="27" t="s">
        <v>100</v>
      </c>
      <c r="C105" s="13" t="s">
        <v>28</v>
      </c>
      <c r="D105" s="13"/>
      <c r="E105" s="15"/>
      <c r="F105" s="15"/>
      <c r="G105" s="15">
        <v>180</v>
      </c>
      <c r="H105" s="14">
        <f t="shared" ref="H105:H108" si="4">SUM(D105:G105)</f>
        <v>180</v>
      </c>
      <c r="I105" s="30">
        <v>0.7</v>
      </c>
      <c r="P105" s="2"/>
    </row>
    <row r="106" spans="1:16" s="3" customFormat="1" ht="15" customHeight="1" x14ac:dyDescent="0.25">
      <c r="A106" s="15">
        <v>57</v>
      </c>
      <c r="B106" s="27" t="s">
        <v>101</v>
      </c>
      <c r="C106" s="13" t="s">
        <v>28</v>
      </c>
      <c r="D106" s="13"/>
      <c r="E106" s="15"/>
      <c r="F106" s="15"/>
      <c r="G106" s="15">
        <v>180</v>
      </c>
      <c r="H106" s="14">
        <f t="shared" si="4"/>
        <v>180</v>
      </c>
      <c r="I106" s="30">
        <v>0.9</v>
      </c>
      <c r="P106" s="2"/>
    </row>
    <row r="107" spans="1:16" s="3" customFormat="1" ht="15" customHeight="1" x14ac:dyDescent="0.25">
      <c r="A107" s="15">
        <v>58</v>
      </c>
      <c r="B107" s="27" t="s">
        <v>102</v>
      </c>
      <c r="C107" s="13" t="s">
        <v>28</v>
      </c>
      <c r="D107" s="13"/>
      <c r="E107" s="15"/>
      <c r="F107" s="15"/>
      <c r="G107" s="15">
        <v>150</v>
      </c>
      <c r="H107" s="14">
        <f t="shared" si="4"/>
        <v>150</v>
      </c>
      <c r="I107" s="30">
        <v>1.35</v>
      </c>
      <c r="P107" s="2"/>
    </row>
    <row r="108" spans="1:16" s="3" customFormat="1" ht="15" customHeight="1" x14ac:dyDescent="0.25">
      <c r="A108" s="15">
        <v>59</v>
      </c>
      <c r="B108" s="27" t="s">
        <v>103</v>
      </c>
      <c r="C108" s="13" t="s">
        <v>28</v>
      </c>
      <c r="D108" s="13"/>
      <c r="E108" s="15"/>
      <c r="F108" s="15"/>
      <c r="G108" s="15">
        <v>150</v>
      </c>
      <c r="H108" s="14">
        <f t="shared" si="4"/>
        <v>150</v>
      </c>
      <c r="I108" s="30">
        <v>1.75</v>
      </c>
      <c r="P108" s="2"/>
    </row>
  </sheetData>
  <mergeCells count="9">
    <mergeCell ref="A2:I2"/>
    <mergeCell ref="B4:B5"/>
    <mergeCell ref="C4:C5"/>
    <mergeCell ref="H4:H5"/>
    <mergeCell ref="I4:I5"/>
    <mergeCell ref="A7:I7"/>
    <mergeCell ref="A4:A5"/>
    <mergeCell ref="A49:I49"/>
    <mergeCell ref="D4:G4"/>
  </mergeCells>
  <phoneticPr fontId="3" type="noConversion"/>
  <pageMargins left="1.1023622047244095" right="0.70866141732283472" top="0.6692913385826772" bottom="0.6692913385826772" header="0.31496062992125984" footer="0.31496062992125984"/>
  <pageSetup paperSize="9" scale="9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Kiekiai ir ikainiai</vt:lpstr>
      <vt:lpstr>'Kiekiai ir ikainiai'!Print_Area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A.Buivydas</dc:creator>
  <cp:lastModifiedBy>Agnė Stulginskienė</cp:lastModifiedBy>
  <cp:lastPrinted>2018-07-23T05:47:11Z</cp:lastPrinted>
  <dcterms:created xsi:type="dcterms:W3CDTF">2017-04-10T06:00:53Z</dcterms:created>
  <dcterms:modified xsi:type="dcterms:W3CDTF">2020-05-12T09:02:51Z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iteId">
    <vt:lpwstr>d91d5b65-9d38-4908-9bd1-ebc28a01cade</vt:lpwstr>
  </property>
  <property fmtid="{D5CDD505-2E9C-101B-9397-08002B2CF9AE}" pid="4" name="MSIP_Label_cfcb905c-755b-4fd4-bd20-0d682d4f1d27_Owner">
    <vt:lpwstr>agne.stulginskiene@litrail.lt</vt:lpwstr>
  </property>
  <property fmtid="{D5CDD505-2E9C-101B-9397-08002B2CF9AE}" pid="5" name="MSIP_Label_cfcb905c-755b-4fd4-bd20-0d682d4f1d27_SetDate">
    <vt:lpwstr>2020-03-30T13:30:11.1963263Z</vt:lpwstr>
  </property>
  <property fmtid="{D5CDD505-2E9C-101B-9397-08002B2CF9AE}" pid="6" name="MSIP_Label_cfcb905c-755b-4fd4-bd20-0d682d4f1d27_Name">
    <vt:lpwstr>General</vt:lpwstr>
  </property>
  <property fmtid="{D5CDD505-2E9C-101B-9397-08002B2CF9AE}" pid="7" name="MSIP_Label_cfcb905c-755b-4fd4-bd20-0d682d4f1d27_Application">
    <vt:lpwstr>Microsoft Azure Information Protection</vt:lpwstr>
  </property>
  <property fmtid="{D5CDD505-2E9C-101B-9397-08002B2CF9AE}" pid="8" name="MSIP_Label_cfcb905c-755b-4fd4-bd20-0d682d4f1d27_ActionId">
    <vt:lpwstr>ad587e09-f4fc-4792-9594-83de40124be2</vt:lpwstr>
  </property>
  <property fmtid="{D5CDD505-2E9C-101B-9397-08002B2CF9AE}" pid="9" name="MSIP_Label_cfcb905c-755b-4fd4-bd20-0d682d4f1d27_Extended_MSFT_Method">
    <vt:lpwstr>Automatic</vt:lpwstr>
  </property>
  <property fmtid="{D5CDD505-2E9C-101B-9397-08002B2CF9AE}" pid="10" name="Sensitivity">
    <vt:lpwstr>General</vt:lpwstr>
  </property>
</Properties>
</file>