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Alergomedica\PHADIA\KUL\2020 konkursas\"/>
    </mc:Choice>
  </mc:AlternateContent>
  <bookViews>
    <workbookView xWindow="0" yWindow="0" windowWidth="20490" windowHeight="7755"/>
  </bookViews>
  <sheets>
    <sheet name="Sheet1" sheetId="1" r:id="rId1"/>
    <sheet name="Sheet2" sheetId="2" r:id="rId2"/>
    <sheet name="Sheet3" sheetId="3" r:id="rId3"/>
  </sheets>
  <calcPr calcId="152511"/>
</workbook>
</file>

<file path=xl/calcChain.xml><?xml version="1.0" encoding="utf-8"?>
<calcChain xmlns="http://schemas.openxmlformats.org/spreadsheetml/2006/main">
  <c r="H1141" i="1" l="1"/>
  <c r="I1141" i="1" s="1"/>
  <c r="H1120" i="1"/>
  <c r="I1120" i="1" s="1"/>
  <c r="H1097" i="1"/>
  <c r="I1097" i="1" s="1"/>
  <c r="I1074" i="1"/>
  <c r="H1074" i="1"/>
  <c r="H1051" i="1"/>
  <c r="I1051" i="1" s="1"/>
  <c r="H1028" i="1"/>
  <c r="I1028" i="1" s="1"/>
  <c r="H1005" i="1"/>
  <c r="I1005" i="1" s="1"/>
  <c r="H982" i="1"/>
  <c r="I982" i="1" s="1"/>
  <c r="H959" i="1"/>
  <c r="I959" i="1" s="1"/>
  <c r="I936" i="1"/>
  <c r="H936" i="1"/>
  <c r="H914" i="1"/>
  <c r="I914" i="1" s="1"/>
  <c r="H891" i="1"/>
  <c r="I891" i="1" s="1"/>
  <c r="H868" i="1"/>
  <c r="I868" i="1" s="1"/>
  <c r="H845" i="1"/>
  <c r="I845" i="1" s="1"/>
  <c r="H822" i="1"/>
  <c r="I822" i="1" s="1"/>
  <c r="H799" i="1"/>
  <c r="I799" i="1" s="1"/>
  <c r="H670" i="1"/>
  <c r="I670" i="1" s="1"/>
  <c r="H579" i="1"/>
  <c r="I579" i="1" s="1"/>
  <c r="H104" i="1"/>
  <c r="I104" i="1" s="1"/>
  <c r="I79" i="1"/>
  <c r="I105" i="1"/>
  <c r="L105" i="1" s="1"/>
  <c r="E1154" i="1" l="1"/>
  <c r="E1153" i="1"/>
  <c r="I1122" i="1"/>
  <c r="I1121" i="1"/>
  <c r="E1111" i="1"/>
  <c r="F1110" i="1"/>
  <c r="I1099" i="1"/>
  <c r="I1098" i="1"/>
  <c r="E1088" i="1"/>
  <c r="F1087" i="1"/>
  <c r="I1076" i="1"/>
  <c r="I1075" i="1"/>
  <c r="E1065" i="1"/>
  <c r="F1064" i="1"/>
  <c r="F1041" i="1"/>
  <c r="I1053" i="1"/>
  <c r="I1052" i="1"/>
  <c r="E1042" i="1"/>
  <c r="I1030" i="1"/>
  <c r="I1029" i="1"/>
  <c r="E1019" i="1"/>
  <c r="F1018" i="1"/>
  <c r="I1007" i="1"/>
  <c r="I1006" i="1"/>
  <c r="F995" i="1"/>
  <c r="I984" i="1"/>
  <c r="I983" i="1"/>
  <c r="F972" i="1"/>
  <c r="E973" i="1"/>
  <c r="I961" i="1"/>
  <c r="I960" i="1"/>
  <c r="F949" i="1"/>
  <c r="E950" i="1"/>
  <c r="E927" i="1"/>
  <c r="I938" i="1"/>
  <c r="I937" i="1"/>
  <c r="F926" i="1"/>
  <c r="F904" i="1"/>
  <c r="I916" i="1"/>
  <c r="I915" i="1"/>
  <c r="I790" i="1"/>
  <c r="I813" i="1"/>
  <c r="I836" i="1"/>
  <c r="E859" i="1"/>
  <c r="E882" i="1"/>
  <c r="F881" i="1"/>
  <c r="I893" i="1"/>
  <c r="I892" i="1"/>
  <c r="I870" i="1"/>
  <c r="I869" i="1"/>
  <c r="F835" i="1"/>
  <c r="I835" i="1" s="1"/>
  <c r="I847" i="1"/>
  <c r="I846" i="1"/>
  <c r="F812" i="1"/>
  <c r="I824" i="1"/>
  <c r="I823" i="1"/>
  <c r="I801" i="1"/>
  <c r="F789" i="1" s="1"/>
  <c r="I789" i="1" s="1"/>
  <c r="E800" i="1"/>
  <c r="I656" i="1"/>
  <c r="I565" i="1"/>
  <c r="I562" i="1"/>
  <c r="I559" i="1"/>
  <c r="I556" i="1"/>
  <c r="I553" i="1"/>
  <c r="I550" i="1"/>
  <c r="I547" i="1"/>
  <c r="I544" i="1"/>
  <c r="I541" i="1"/>
  <c r="E98" i="1"/>
  <c r="E99" i="1"/>
  <c r="E100" i="1"/>
  <c r="E97" i="1"/>
  <c r="E72" i="1"/>
  <c r="E74" i="1"/>
  <c r="F72" i="1" l="1"/>
  <c r="I1152" i="1"/>
  <c r="I1163" i="1"/>
  <c r="I1133" i="1"/>
  <c r="I1110" i="1"/>
  <c r="I1087" i="1"/>
  <c r="I1064" i="1"/>
  <c r="I1041" i="1"/>
  <c r="I1020" i="1"/>
  <c r="I1018" i="1"/>
  <c r="I995" i="1"/>
  <c r="I972" i="1"/>
  <c r="I949" i="1"/>
  <c r="I926" i="1"/>
  <c r="I904" i="1"/>
  <c r="I881" i="1"/>
  <c r="I858" i="1"/>
  <c r="I860" i="1"/>
  <c r="I812" i="1"/>
  <c r="I817" i="1"/>
  <c r="I808" i="1"/>
  <c r="I807" i="1"/>
  <c r="I806" i="1"/>
  <c r="I805" i="1"/>
  <c r="I804" i="1"/>
  <c r="I795" i="1"/>
  <c r="I794" i="1"/>
  <c r="I793" i="1"/>
  <c r="I792" i="1"/>
  <c r="I791" i="1"/>
  <c r="I90" i="1"/>
  <c r="H677" i="1"/>
  <c r="H676" i="1"/>
  <c r="H675" i="1"/>
  <c r="H674" i="1"/>
  <c r="H673" i="1"/>
  <c r="H672" i="1"/>
  <c r="H669" i="1"/>
  <c r="H668" i="1"/>
  <c r="H667" i="1"/>
  <c r="H662" i="1"/>
  <c r="I662" i="1" s="1"/>
  <c r="H661" i="1"/>
  <c r="I661" i="1" s="1"/>
  <c r="H660" i="1"/>
  <c r="I660" i="1" s="1"/>
  <c r="H659" i="1"/>
  <c r="I659" i="1" s="1"/>
  <c r="H658" i="1"/>
  <c r="I658" i="1" s="1"/>
  <c r="H657" i="1"/>
  <c r="I657" i="1" s="1"/>
  <c r="H586" i="1"/>
  <c r="H585" i="1"/>
  <c r="H584" i="1"/>
  <c r="H583" i="1"/>
  <c r="H582" i="1"/>
  <c r="H581" i="1"/>
  <c r="H578" i="1"/>
  <c r="H577" i="1"/>
  <c r="H576" i="1"/>
  <c r="H571" i="1"/>
  <c r="I571" i="1" s="1"/>
  <c r="H570" i="1"/>
  <c r="I570" i="1" s="1"/>
  <c r="H569" i="1"/>
  <c r="I569" i="1" s="1"/>
  <c r="H568" i="1"/>
  <c r="I568" i="1" s="1"/>
  <c r="H567" i="1"/>
  <c r="I567" i="1" s="1"/>
  <c r="H566" i="1"/>
  <c r="I566" i="1" s="1"/>
  <c r="H112" i="1"/>
  <c r="H111" i="1"/>
  <c r="H110" i="1"/>
  <c r="H109" i="1"/>
  <c r="H108" i="1"/>
  <c r="H107" i="1"/>
  <c r="H103" i="1"/>
  <c r="H102" i="1"/>
  <c r="H101" i="1"/>
  <c r="H96" i="1"/>
  <c r="I96" i="1" s="1"/>
  <c r="H95" i="1"/>
  <c r="I95" i="1" s="1"/>
  <c r="H94" i="1"/>
  <c r="I94" i="1" s="1"/>
  <c r="H93" i="1"/>
  <c r="I93" i="1" s="1"/>
  <c r="H92" i="1"/>
  <c r="I92" i="1" s="1"/>
  <c r="H91" i="1"/>
  <c r="I91" i="1" s="1"/>
  <c r="H80" i="1"/>
  <c r="I80" i="1" s="1"/>
  <c r="H78" i="1"/>
  <c r="I78" i="1" s="1"/>
  <c r="H77" i="1"/>
  <c r="I77" i="1" s="1"/>
  <c r="H76" i="1"/>
  <c r="I76" i="1" s="1"/>
  <c r="H73" i="1"/>
  <c r="I73" i="1" s="1"/>
  <c r="H71" i="1"/>
  <c r="I71" i="1" s="1"/>
  <c r="H70" i="1"/>
  <c r="I70" i="1" s="1"/>
  <c r="H69" i="1"/>
  <c r="I69" i="1" s="1"/>
  <c r="I68" i="1" l="1"/>
  <c r="I1173" i="1" s="1"/>
</calcChain>
</file>

<file path=xl/sharedStrings.xml><?xml version="1.0" encoding="utf-8"?>
<sst xmlns="http://schemas.openxmlformats.org/spreadsheetml/2006/main" count="4433" uniqueCount="2568">
  <si>
    <t>Bendrieji reikalavimai</t>
  </si>
  <si>
    <t>1.</t>
  </si>
  <si>
    <t>Įranga turi būti sertifikuota naudojimui Europos sąjungoje, ženklinta CE žyme. Pateikti gamintojo atitikties deklaracijų kopijas (CE ženklinimas pagal in-vitro diagnostikos prietaisų direktyvą 98/79 /EC).</t>
  </si>
  <si>
    <t>2.</t>
  </si>
  <si>
    <t xml:space="preserve">Tiekėjai privalo tinkamai pagrįsti atitikimą techninėje specifikacijoje nurodytiems techniniams parametrams.  </t>
  </si>
  <si>
    <t>3.</t>
  </si>
  <si>
    <t>4.</t>
  </si>
  <si>
    <t>Tiekėjai turi pateikti tyrimų protokolus, aprašymus, naudojimo instrukcijas, saugos duomenų lapus ir kitą su tyrimo procesu susijusią svarbią informaciją, esant gamintojo pakeitimams - informuoti, bei skubiai atnaujinti: analizatoriuje, kartu su gaunamais reagentais, kompaktiniuose diskuose, nuotoliniu/elektroniniu būdu ir kita.</t>
  </si>
  <si>
    <t>5.</t>
  </si>
  <si>
    <t>Tiekėjai turi  kuo skubiau informuoti vartotoją  ir atlikti  gamintojo pateiktus/numatytus programinės įrangos versijų pakeitimus/atnaujinimus, bei pateikti detalią informaciją apie pakeitimus, atnaujinimus, įtaką pacientų tyrimų rezultatams ir kita.</t>
  </si>
  <si>
    <t>6.</t>
  </si>
  <si>
    <t>Tiekėjai ar gamintojų atstovai turi pravesti detalų personalo mokymą darbui su analizatoriais, turi būti pateiktas išsamus, patogus naudojimui darbo/vartotojo vadovas lietuvių/anglų kalbomis (išsamus klaidų, perspėjimų paaiškinimas ir būtinų veiksmų atlikimas; aptarnavimo procedūrų paaiškinimas ir vaizdinis pateikimas, bei kita), bei turi būti garantuotas personalo konsultavimas techniniais, metodiniais, bei  reagentų, kontrolinių medžiagų ir kitų eksploatacinių medžiagų naudojimo, klausimais visą sutarties laikotarpį.</t>
  </si>
  <si>
    <t>Turi būti garantuotas ( darbo dienomis  8- 17 val.)  personalo konsultavimas techniniais, metodiniais, bei  reagentų, eksploatacinių medžiagų ir kitais  aktualiais klausimais. Tiekėjai turi garantuoti nuolatinį personalo ir gydytojų klinicistų mokymą ir konsultavimą aktualiais tyrimų atlikimo eigoje iškilusiais klausimais, pristatyti gamintojo ar kitų vartotojų naujausią mokslinę informaciją, susijusią su nurodytų tyrimų atlikimu, rezultatų interpretavimu,  ikianalizinių veiksnių įtaką tyrimų kokybei. Sudaryti galimybę dalyvauti gamintojo organizuojamuose specializuotuose seminaruose, konferencijose (pvz. nuotoliniu būdu).</t>
  </si>
  <si>
    <t>7.</t>
  </si>
  <si>
    <t>Tiekėjai turi garantuoti kvalifikuotą techninį įrangos aptarnavimą, remontą, atliekamą gamintojo įgaliotų serviso inžinierių, vadovaujantis Lietuvos Respublikos Sveikatos apsaugos ministro įsakymais bei kitais galiojančiais teisės aktais.</t>
  </si>
  <si>
    <t>Turi būti ryšys su nuotoliniu pagalbos teikimo centru, leidžiančiu greičiau nustatyti ir pašalinti gedimus, įvertinti įrangos būklę.</t>
  </si>
  <si>
    <t>8.</t>
  </si>
  <si>
    <t xml:space="preserve">Turi būti pateiktas detalus, personalui priskirtas atlikti analizatorių priežiūros planas, atliekamos procedūros - kasdieninės, savaitinės, mėnesinės, kitos ir joms atlikti sunaudojamos priemonės (pagal gamintojo instrukcijas) bei joms atlikti nustatytas/skiriamas laikas. </t>
  </si>
  <si>
    <t>9.</t>
  </si>
  <si>
    <t>Automatinė analizinė  sistema turi integruotis į ligoninės turimą laboratorijos informacinę sistemą (LIS). Turi būti paciento ėminių duomenų įvedimas tyrimų atlikimui ir rezultatų perdavimas užsakovui: per HIS/LIS ir tradiciniu būdu (įvedimas: ėminio/paciento/užsakovo identifikacija ir kita; perdavimas/ataskaitos: spausdintas variantas). Tyrimams gauti iš LIS / tyrimų rezultatus nusiųsti į LIS turi palaikyti ASTM arba HL7 v2 standartus.</t>
  </si>
  <si>
    <t>PIRKIMO OBJEKTO DALIS -DIAGNOSTINIAI REAGENTAI, PRIEMONĖS  IR EKSPLOATACINĖS MEDŽIAGOS  PILNAI AUTOMATIZUOTAI ALERGOLOGINIŲ IR AUTOIMUNINIŲ  TYRIMŲ SISTEMAI,  ĮSIGYJANT PILNAI AUTOMATIZUOTĄ ALERGOLOGINIŲ IR AUTOIMUNINIŲ TYRIMŲ SISTEMĄ PANAUDAI</t>
  </si>
  <si>
    <t>I. TECHNINIAI REIKALAVIMAI AUTOMATINEI ALERGOLOGINIŲ IR AUTOIMUNINIŲ TYRIMŲ ANALIZINEI SISTEMAI</t>
  </si>
  <si>
    <t>TECHNINĖ SPECIFIKACIJA</t>
  </si>
  <si>
    <t>Techninis parametras</t>
  </si>
  <si>
    <t>Reikalaujama techninio parametro reikšmė</t>
  </si>
  <si>
    <t>Siūlomo parametro atitikimas, konkreti parametro reikšmė ir atitikimo patvirtinimas (psl. pasiūlyme, puslapyje pabraukiant kiekvienos pozicijos kiekvieną atitikimą, nurodant pozicijos numerį pagal prašomas specifikacijas)</t>
  </si>
  <si>
    <t>Sistemos paskirtis</t>
  </si>
  <si>
    <t>Tyrimo  metodas</t>
  </si>
  <si>
    <t>Turi būti pasiūlyta   lygiavertė automatinė  analizinė sistema, pilnai atitinkanti visus techninius parametrus, galinti atlikti visus išvardintus tyrimus ir atitinkanti jiems nurodytus reikalavimus. Tiekėjai teikiantys lygiavertį pasiūlymą privalo numatyti ir pasirūpinti visomis papildomomis priemonėmis, darbui būtina  įranga ir kita (pvz. vandens gryninimo sistemos, nepertraukiamas maitinimo šaltinis, atliekų talpos ir t.t.), reikalingomis pilnam sistemos veikimo užtikrinimui.</t>
  </si>
  <si>
    <t>Kokybiniai techniniai reikalavimai analizatoriui</t>
  </si>
  <si>
    <t>Brūkšninių kodų identifikavimo sistema</t>
  </si>
  <si>
    <t>Turi būti brūkšninių kodų identifikavimo sistema (reagentų, pacientų ėminių)</t>
  </si>
  <si>
    <t>Našumas</t>
  </si>
  <si>
    <t>Reikalavimas mėgintuvėliams</t>
  </si>
  <si>
    <t>Automatinė praskiedimo sistema</t>
  </si>
  <si>
    <t>Susietų tyrimų sistema</t>
  </si>
  <si>
    <t>Būtina. Turi būti susietų tyrimų galimybė, užsakyti keletą tyrimų vienu kartu.</t>
  </si>
  <si>
    <t>Darbo vadovas</t>
  </si>
  <si>
    <t>Kalibravimo sistema</t>
  </si>
  <si>
    <t>Kokybės kontrolės sistema</t>
  </si>
  <si>
    <t>Kontrolinės medžiagos</t>
  </si>
  <si>
    <t>Programinė įranga</t>
  </si>
  <si>
    <t xml:space="preserve">Programinė įranga turi būti sukonfiguruota vartotojui naudotis patogiu, bei informatyviu formatu: kasdieniniam darbui, duomenų atnaujinimui, reagentų ir visų priemonių valdymui, pacientų ir tyrimų rezultatų valdymui, kalibravimo ir kokybės kontrolės valdymui, klaidų/pranešimų/sutrikimų valdymui ir kita (ženkliniais mygtukais, įspėjamaisiais simboliais, moduliais). </t>
  </si>
  <si>
    <t>Analizatorių priežiūra</t>
  </si>
  <si>
    <t>Turi būti pateiktas detalus, laboratorijos personalui priskirtas atlikti, analizatorių priežiūros planas, atliekamos procedūros - kasdieninės, savaitinės, mėnesinės, kitos ir joms atlikti sunaudojamos priemonės (pagal gamintojo instrukcijas), nustatytas/ skiriamas laikas .</t>
  </si>
  <si>
    <t>Automatinis alergologinių autoimuninių tyrimų analizatorius - 1 vnt. (pavadinimas, tipas/modelis, gamintojas)</t>
  </si>
  <si>
    <t>Pilnai automatizuota sistema, skirta atlikti alergologinius ir auto imuninius tyrimus.</t>
  </si>
  <si>
    <t>Fluorenzimimunofermentinis arba lygiavertis</t>
  </si>
  <si>
    <t>Automatinio alergologinių ir autoimuninių tyrimų analizatoriaus komplektacija ir papildoma įranga, užtikrinanti nepertraukiamą alergologinių ir autoimunininių tyrimų atlikimą</t>
  </si>
  <si>
    <t>Jei yra siūlomas lygiavertis tyrimo metodas automatinis alergologinių ir autoimuninių tyrimų analizatorius</t>
  </si>
  <si>
    <t>Alergologiniai ir autoimuniniai tyrimai, atliekami automatiniu analizatoriumi</t>
  </si>
  <si>
    <t xml:space="preserve">Būtina. Turi būti pateiktas išsamus, patogus naudojimui darbo/vartotojo vadovas anglų ir lietuvių kalbomis:  išsamus klaidų, perspėjimų paaiškinimas ir būtinų veiksmų atlikimas; aptarnavimo procedūrų paaiškinimas ir vaizdinis pateikimas, bei kita. </t>
  </si>
  <si>
    <t>Būtina. Turi būti mėginių automatinio praskiedimo sistema.</t>
  </si>
  <si>
    <r>
      <t>Reagentai, kalibracinės, kontrolinės ir kitos eksploatacinės medžiagos -</t>
    </r>
    <r>
      <rPr>
        <sz val="10"/>
        <rFont val="Times New Roman"/>
        <family val="1"/>
        <charset val="186"/>
      </rPr>
      <t xml:space="preserve"> turi būti vieno gamintojo ir vieno tiekėjo, medicinos priemonių gamintojo rekomenduoti arba adaptuoti (pateikti tai įrodančius dokumentus). </t>
    </r>
  </si>
  <si>
    <t>Pasiūlyme turi būti pateiktos visos tyrimui atlikti būtinos eksploatacinės medžiagos, pagal numatytas gamintojo rekomendacijas.</t>
  </si>
  <si>
    <t>Tiekėjai turi pasiūlyti tokias reagentų, kalibracinių, kontrolinių medžiagų ir visų kitų priemonių pakuotes (įvertinant atliekamų testų skaičių iš pakuotės, sunaudojamas priemones ir kita), kuriuos būtų racionaliai/ekonomiškai panaudotos, garantuojant stabilumą nuo atidarymo. Turi būti pateikta: pakuotės fasuotė (galimų atlikti tyrimų skaičius; pakuotės talpa (ml, L, vnt. ir kt.), stabilumas atidarius, koks kiekis panaudojamas 1 tyrimui atlikti.</t>
  </si>
  <si>
    <t>Tiekėjai privalo pateikti visų kalibracinių medžiagų/ kalibruojamų analičių: kalibravimo dažnį, kalibratorių skaičių, kalibratorių stabilumą atidarius, kiek kalibracijų galima atlikti iš pakuotės, paruošimo reikalavimus, laikymo sąlygos.</t>
  </si>
  <si>
    <t>Tiekėjai privalo pateikti visų kontrolinių medžiagų/ kontroliuojamųjų analičių:  kontrolinės medžiagos lygius, kontrolinių medžiagų stabilumą atidarius, analitės stabilumą kontrolinėje medžiagoje, paruošimo reikalavimus, laikymo sąlygas.</t>
  </si>
  <si>
    <t>Tiekėjai privalo pateikti visų  eksploatacinių medžiagų (reagentai, plovikliai, buferiai ir  kitos) gamintojo deklaruojamą  stabilumą atidarius, specifinius reikalavimus paruošimui, laikymui, naudojimui.</t>
  </si>
  <si>
    <t xml:space="preserve">Dauguma reagentų, kalibravimo ir kontrolinių medžiagų, bei kitų priemonių turi būti paruošti naudojimui, jų nereikia skiesti ar kitaip ruošti (paruošimo informacija turi būti pateikta prie kiekvieno nurodyto produkto), išpilstyti specialiuose konteineriuose, informacija apie juos užkoduota brūkšniniame kode. </t>
  </si>
  <si>
    <t>Visi reagentai ir priemonės turi būti sertifikuoti naudojimui Europos sąjungoje, ženklinti CE žyme (CE ženklinimas pagal in-vitro diagnostikos prietaisų direktyvą 98/79 /EC)</t>
  </si>
  <si>
    <t>Reagentų galiojimas pristatymo metu - ne mažesnis 6-9 mėn. (galimybė iš anksto žinoti pristatomų reagentų, kalibratorių/standartų, kontrolinių medžiagų ir kitų eksploatacinių medžiagų galiojimo laikus)</t>
  </si>
  <si>
    <t>10.</t>
  </si>
  <si>
    <t>Tiekėjai turi pateikti lietuvių kalba reagentų, kalibravimo ir kontrolinių medžiagų, kitų eksploatacinių medžiagų naudojimo instrukcijas, darbo metodikas bei saugos duomenų lapus. Galima pateikti elektroninėje laikmenoje.</t>
  </si>
  <si>
    <t>11.</t>
  </si>
  <si>
    <t>Tiekėjai privalo garantuoti lanksčią nepertraukiamą reagentų tiekimo pagal poreikį sistemą (iš karto gavus užsakymą ar pagal iš anksto nurodytą tikslų grafiką, bet ne rečiau, kaip 2-3 kartus per mėnesį, bei galimybė gauti skubų užsakymą).</t>
  </si>
  <si>
    <t>12.</t>
  </si>
  <si>
    <t xml:space="preserve">Perkančioji organizacija pasilieka teisę prekių kiekį didinti arba mažinti, tačiau tokiu atveju, perkamų prekių kiekis negali būti viršytas daugiau kaip 30 procentų. Perkančioji organizacija neįsipareigoja išpirkti viso prekių kiekio. </t>
  </si>
  <si>
    <t xml:space="preserve">Perkančioji organizacija prekes planuoja pirkti pagal poreikį, kuris priklauso nuo aplinkybių, neprognozuojamų pirkimo metu (perkamų prekių kiekis priklauso nuo sutarties vykdymo metu iškylančio poreikio, keičiantis ligoninės poreikiams, pacientų skaičiui). </t>
  </si>
  <si>
    <t>13.</t>
  </si>
  <si>
    <t>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ir/arba anglų kalba vertimo netikslumams išsiaiškinti. Pateikti elektronines ir/arba popierines dokumentų kopijos.</t>
  </si>
  <si>
    <t>14.</t>
  </si>
  <si>
    <t>Visiems nurodytiems tyrimams/testams taikoma „arba lygiavertis“. Tiekėjas, siūlantis lygiavertę prekę, privalo patikimomis ir objektyviomis priemonėmis įrodyti, kad siūloma prekė yra lygiavertė ir visiškai atitinka techninėje specifikacijoje keliamus reikalavimus.</t>
  </si>
  <si>
    <t xml:space="preserve">II. DIAGNOSTINIAI REAGENTAI, EKSPLOATACINĖS MEDŽIAGOS PILNAI AUTOMATIZUOTAI ALERGOLOGINIŲ IR AUTOIMUNINIŲ TYRIMŲ SISTEMAI , ĮSIGIJIMUI PIRKIMO BŪDU </t>
  </si>
  <si>
    <t>Produkto pavadinimas</t>
  </si>
  <si>
    <t>Minimali rodiklio reikšmė</t>
  </si>
  <si>
    <t>Reagentų ir priemonių, reikalingų vienam tyrimui atlikti, kaina, EUR su PVM</t>
  </si>
  <si>
    <t>PVM tarifas %</t>
  </si>
  <si>
    <t>Siūlomos fasuotės kaina EUR su PVM</t>
  </si>
  <si>
    <t>Gamintojas, komercinis siūlomos prekės pavadinimas</t>
  </si>
  <si>
    <t>Eil. Nr.</t>
  </si>
  <si>
    <t>Reagentai Specifiniams IgE nustatyti</t>
  </si>
  <si>
    <t>Medžių ir krūmų alergenai</t>
  </si>
  <si>
    <t>Reikalavimai medžių ir krūmų alergenų  tyrimui/testui:Fluorenzimimunofermentinis metodas. Kalibracijos stabilumas ne mažiau  28 dienų. Kalibravimo intervalas 0-100 kU/l . Bendra kiekybinio alergenui specifinio IgE nustatymo riba-0,1 kU/l.Turi būti nurodomas specifinio IgE kiekis ir jautrumo klasė, galimybė gauti pirmines rekomendacijas atsižvelgiant į tyrimo rezultatą.</t>
  </si>
  <si>
    <t xml:space="preserve">Bendra vieno tyrimo kaina*: </t>
  </si>
  <si>
    <t>Piktžolių ir gėlių alergenai</t>
  </si>
  <si>
    <t>Reikalavimai piktžolių ir gėlių alergenų  tyrimui/testui:Fluorenzimimunofermentinis metodas. Kalibracijos stabilumas ne mažiau  28 dienų. Kalibravimo intervalas 0-100 kU/l . Bendra kiekybinio alergenui specifinio IgE nustatymo riba-0,1 kU/l.Turi būti nurodomas specifinio IgE kiekis ir jautrumo klasė, galimybė gauti pirmines rekomendacijas atsižvelgiant į tyrimo rezultatą.</t>
  </si>
  <si>
    <t>Žolių alergenai</t>
  </si>
  <si>
    <t>Reikalavimai žolių alergenų  tyrimui/testui:Fluorenzimimunofermentinis metodas. Kalibracijos stabilumas ne mažiau  28 dienų. Kalibravimo intervalas 0-100 kU/l . Bendra kiekybinio alergenui specifinio IgE nustatymo riba-0,1 kU/l.Turi būti nurodomas specifinio IgE kiekis ir jautrumo klasė, galimybė gauti pirmines rekomendacijas atsižvelgiant į tyrimo rezultatą.</t>
  </si>
  <si>
    <t>Pelėsiniai grybeliai  ir mielės</t>
  </si>
  <si>
    <t>Reikalavimai pelėsinių grybelių  ir mielių alergenų tyrimui/testui: Fluorenzimimunofermentinis metodas. Kalibracijos stabilumas ne mažiau  28 dienų. Kalibravimo intervalas 0-100 kU/l . Bendra kiekybinio alergenui specifinio IgE nustatymo riba-0,1 kU/l.Turi būti nurodomas specifinio IgE kiekis ir jautrumo klasė, galimybė gauti pirmines rekomendacijas atsižvelgiant į tyrimo rezultatą.</t>
  </si>
  <si>
    <t>Gyvūnų alergenai</t>
  </si>
  <si>
    <t>Reikalavimai gyvūnų alergenų  tyrimui/testui:Fluorenzimimunofermentinis metodas. Kalibracijos stabilumas ne mažiau  28 dienų. Kalibravimo intervalas 0-100 kU/l . Bendra kiekybinio alergenui specifinio IgE nustatymo riba-0,1 kU/l.Turi būti nurodomas specifinio IgE kiekis ir jautrumo klasė, galimybė gauti pirmines rekomendacijas atsižvelgiant į tyrimo rezultatą.</t>
  </si>
  <si>
    <t>Vabzdžių alergenai</t>
  </si>
  <si>
    <t>Reikalavimai vabzdžių alergenų tyrimui/testui:Fluorenzimimunofermentinis metodas. Kalibracijos stabilumas ne mažiau  28 dienų. Kalibravimo intervalas 0-100 kU/l . Bendra kiekybinio alergenui specifinio IgE nustatymo riba-0,1 kU/l.Turi būti nurodomas specifinio IgE kiekis ir jautrumo klasė, galimybė gauti pirmines rekomendacijas atsižvelgiant į tyrimo rezultatą.</t>
  </si>
  <si>
    <t>Maisto alergenai</t>
  </si>
  <si>
    <t>Reikalavimai maisto alergenų  tyrimui/testui:Fluorenzimimunofermentinis metodas. Kalibracijos stabilumas ne mažiau  28 dienų. Kalibravimo intervalas 0-100 kU/l . Bendra kiekybinio alergenui specifinio IgE nustatymo riba-0,1 kU/l.Turi būti nurodomas specifinio IgE kiekis ir jautrumo klasė, galimybė gauti pirmines rekomendacijas atsižvelgiant į tyrimo rezultatą.</t>
  </si>
  <si>
    <t>Darbo aplinkos alergenai</t>
  </si>
  <si>
    <t>Reikalavimai darbo aplinkos alergenų  tyrimui/testui:Fluorenzimimunofermentinis metodas. Kalibracijos stabilumas ne mažiau  28 dienų. Kalibravimo intervalas 0-100 kU/l . Bendra kiekybinio alergenui specifinio IgE nustatymo riba-0,1 kU/l.Turi būti nurodomas specifinio IgE kiekis ir jautrumo klasė, galimybė gauti pirmines rekomendacijas atsižvelgiant į tyrimo rezultatą.</t>
  </si>
  <si>
    <t>Vaistai</t>
  </si>
  <si>
    <t>Reikalavimai vaistų alergenų  tyrimui/testui: Fluorenzimimunofermentinis metodas. Kalibracijos stabilumas ne mažiau  28 dienų. Kalibravimo intervalas 0-100 kU/l . Bendra kiekybinio alergenui specifinio IgE nustatymo riba-0,1 kU/l.Turi būti nurodomas specifinio IgE kiekis ir jautrumo klasė, galimybė gauti pirmines rekomendacijas atsižvelgiant į tyrimo rezultatą.</t>
  </si>
  <si>
    <t>Kiti alergenai</t>
  </si>
  <si>
    <t>Reikalavimai kitų alergenų  tyrimui/testui: Fluorenzimimunofermentinis metodas. Kalibracijos stabilumas ne mažiau  28 dienų. Kalibravimo intervalas 0-100 kU/l . Bendra kiekybinio alergenui specifinio IgE nustatymo riba-0,1 kU/l.Turi būti nurodomas specifinio IgE kiekis ir jautrumo klasė, galimybė gauti pirmines rekomendacijas atsižvelgiant į tyrimo rezultatą.</t>
  </si>
  <si>
    <t>Bendras IgE</t>
  </si>
  <si>
    <r>
      <t xml:space="preserve">Reikalavimai bendro IgE tyrimui/testui: Fluorenzimimunofermentinis  metodas. Kalibracijos stabilumas  </t>
    </r>
    <r>
      <rPr>
        <sz val="10"/>
        <rFont val="Times New Roman"/>
        <family val="1"/>
        <charset val="186"/>
      </rPr>
      <t xml:space="preserve">ne mažiau </t>
    </r>
    <r>
      <rPr>
        <sz val="10"/>
        <rFont val="Times New Roman"/>
        <family val="1"/>
      </rPr>
      <t>28 dienų. Analitinis  jautrumas 2 kU/l. Kalibravimo intervalas 2-5000 kU/L. IgE kalibratorius turi būti randamas(per nepertraukiamą kalibracijų grandinę) 3-ajame Pasaulinės sveikatos organizacijos (PSO) Žmogaus serumo imunoglobulino E Tarptautiniu informaciniu parengimu (TIP) 11/234.</t>
    </r>
  </si>
  <si>
    <t>Reagentai autoantikūnams nustatyti</t>
  </si>
  <si>
    <t>Antikūnai prieš dvispiralę DNR (anti dvDNR)</t>
  </si>
  <si>
    <t>Metodas - fluorenzimimunofermentinis. Tiesioginio matavimo ribos ≥ 375 IU/ml. 1-as tarptautinis standartas Wo/80.</t>
  </si>
  <si>
    <t>Kardiolipinas IgG klasės</t>
  </si>
  <si>
    <t xml:space="preserve">Metodas - fluorenzimimunofermentinis. Tiesioginio matavimo ribos  ≥ 415 GPL-U/ml. </t>
  </si>
  <si>
    <t>Kardiolipinas IgM klasės</t>
  </si>
  <si>
    <t xml:space="preserve">Metodas - fluorenzimimunofermentinis. </t>
  </si>
  <si>
    <t>Kardiolipinas IgA klasės</t>
  </si>
  <si>
    <t>Beta 2-Glikoproteinas I IgG klasės</t>
  </si>
  <si>
    <t xml:space="preserve">Metodas - fluorenzimimunofermentinis. Tiesioginio matavimo ribos 0,6-532 U/ml. </t>
  </si>
  <si>
    <t>Beta 2-Glikoproteinas I IgM klasės</t>
  </si>
  <si>
    <t>Beta 2-Glikoproteinas I IgA klasės</t>
  </si>
  <si>
    <t xml:space="preserve">Metodas - fluorenzimimunofermentinis.  </t>
  </si>
  <si>
    <t>Neutrofilų citoplazminis antigenas proteinazė 3 (PR3 )</t>
  </si>
  <si>
    <r>
      <t>Metodas - fluorenzimimunofermentinis. Tiesioginio matavimo ribos  ≥ 175 IU/ml.  PR3</t>
    </r>
    <r>
      <rPr>
        <i/>
        <vertAlign val="superscript"/>
        <sz val="10"/>
        <color indexed="63"/>
        <rFont val="Times New Roman"/>
        <family val="1"/>
        <charset val="186"/>
      </rPr>
      <t>S</t>
    </r>
    <r>
      <rPr>
        <sz val="10"/>
        <color indexed="63"/>
        <rFont val="Times New Roman"/>
        <family val="1"/>
        <charset val="186"/>
      </rPr>
      <t xml:space="preserve"> kalibruotas lyginant su CDC PR3-ANCA žmogaus standartiniu serumu #16</t>
    </r>
  </si>
  <si>
    <t>Neutrofilų citoplazminis antigenas mieloperoksidazė ( MPO)</t>
  </si>
  <si>
    <t>Metodas - fluorenzimimunofermentinis. Tiesioginio matavimo ribos  ≥ 130 IU/ml. . MPO  kalibruotas lyginant su CDC MPO-ANCA žmogaus standartiniu serumu #15</t>
  </si>
  <si>
    <t>Antikūnai prieš glomerulų bazinę membraną (antiGBM )</t>
  </si>
  <si>
    <t xml:space="preserve">Metodas - fluorenzimimunofermentinis. Tiesioginio matavimo ribos  ≥ 680 U/ml. </t>
  </si>
  <si>
    <t>Audinių transgliutaminazė IgA klasė</t>
  </si>
  <si>
    <t>Metodas - fluorenzimimunofermentinis. Tiesioginio matavimo ribos  ≥ 125 U/ml.</t>
  </si>
  <si>
    <t>Audinių transgliutaminazė IgG klasė</t>
  </si>
  <si>
    <t xml:space="preserve">Metodas - fluorenzimimunofermentinis. Tiesioginio matavimo ribos  ≥ 600 U/ml. </t>
  </si>
  <si>
    <t>Gliadinodeaminintas peptidas  IgA klasė</t>
  </si>
  <si>
    <t xml:space="preserve">Metodas - fluorenzimimunofermentinis. Tiesioginio matavimo ribos  ≥ 140 U/ml. </t>
  </si>
  <si>
    <t>Gliadinodeaminintas peptidas IgG klasė</t>
  </si>
  <si>
    <t xml:space="preserve">Metodas - fluorenzimimunofermentinis. Tiesioginio matavimo ribos ≥ 300 U/ml. </t>
  </si>
  <si>
    <t>Pirminės biliarinės cirozės žymuo M2</t>
  </si>
  <si>
    <t xml:space="preserve">Metodas - fluorenzimimunofermentinis. Tiesioginio matavimo ribos  ≥ 220 U/ml. </t>
  </si>
  <si>
    <t>Bendras IgA</t>
  </si>
  <si>
    <t>anti-TG</t>
  </si>
  <si>
    <t>Viso pasiūlymo kaina Eur su PVM</t>
  </si>
  <si>
    <t>PASTABOS:</t>
  </si>
  <si>
    <t>1. "....................  Reagentai, eksploatacinės ir kontrolinės medžiagos ir visos papildomos priemonės, reikalingos tyrimui atlikti su siūlomu analizatoriumi (įrašyti tikslius pavadinimus)" - tiekėjas (taip pat ir siūlantis lygiavertį  analizatorių) privalo įvertinti ir nurodyti (įrašyti) visas reikiamas sudedamąsias dalis tyrimui atlikti su siūlomu automatiniu alergologinių ir autoimuninių tyrimų analizatoriumi: reagentus, eksploatacines ir kontrolines mediagas, bei visas papildomos priemonės (skiedikliai, plovikliai, buferiai, mėginių indeliai, kiuvetės ir visos kitos, pagal gamintojo nurodomus metodinius protokolus).</t>
  </si>
  <si>
    <t>3. Jei kurio nors punkto nėra (pvz. kalibravimo ir/ar kontrolinės medžiagos yra įtrauktos į bendrą rinkinio sudėtį ar yra kitaip)  -  tai būtina tiksliai nurodyti (pateikiant visas rinkinio sudedamąsias dalis)</t>
  </si>
  <si>
    <t xml:space="preserve">5. *ženklas nurodo, jog lentelės grafoje, prašome teikiančių pasiūlymus tiekėjų pateikti vieno tyrimo kainos apskaičiavimą, į kurį privalo įeiti: detali reagentų, eksplotacinių medžiagų ir kontrolinių medžiagų, bei visų papildomų priemonių (reikalingų vienam tyrimui atlikti) kaina. </t>
  </si>
  <si>
    <t>7.Prašome nurodyti išsamią vieno tyrimo kainos skaičiavimo metodiką, jei į kainos skaičiavimą būtų įtraukiami papildomos-neįvardytos išlaidos.</t>
  </si>
  <si>
    <t>Racionalus reagentų/priemonių/ eksploatacinių medžiagų panaudojimas</t>
  </si>
  <si>
    <t xml:space="preserve">Turi būti užtikrintas racionalus reagentų/priemonių/ eksploatacinių medžiagų panaudojimas- galimybė įsigyti reikiamą reagentą atskirai, nepriklausomai nuo kitų reagentų ar priemonių. Reagentų pakuotės nedidelės, pageidautina ne daugiau 10 -20 tyrimų alergologiniams tyrimams, ne daugiau 25- 50 tyrimų autoantikūnų nustatymui.Sistema turi atlikti tiek atrankinius tyrimus, tiek nustatyti paciento jautrumą pasirinktiems pavieniams specifiniams alergenams ar komponentams. Eksploatuojama sistema neturi reikalauti papildomų laboratorinių indų, dozatorių antgalių, filtrų, folijų ir t.t. </t>
  </si>
  <si>
    <r>
      <t xml:space="preserve">Būtina.   Įrangos gamintojo siūlomos analičių/tyrimų kontrolinės medžiagos turi būti paruoštos naudojimui, jų nereikia skiesti ar kitaip ruošti, išpilstytos specialiuose stabilumą užtikrinančiuose konteineriuose, stabilumą išlaikantys iki nurodytos galiojimo datos. Kontrolinės medžiagos turi būti ne mažiau 2-3 skirtingų lygių, apimančios normos ir patologijos ribas, su priskirtųjų analizinių verčių duomenimis (nurodytas vidurkis, </t>
    </r>
    <r>
      <rPr>
        <sz val="10"/>
        <rFont val="Calibri"/>
        <family val="2"/>
        <charset val="186"/>
      </rPr>
      <t>±</t>
    </r>
    <r>
      <rPr>
        <sz val="10"/>
        <rFont val="Times New Roman"/>
        <family val="1"/>
        <charset val="186"/>
      </rPr>
      <t xml:space="preserve"> 3SD intervalo ribos).</t>
    </r>
  </si>
  <si>
    <t>Įrangos pagaminimo metai - ne vėlesni nei 2013 metai.</t>
  </si>
  <si>
    <t>Būtina. Ne mažiau 45 tyrimų per/ciklą. Tyrimo trukmė turėtų būti ne ilgesnė nei 2,5 val.</t>
  </si>
  <si>
    <t>Viena sistema visai alergijos ir autoimuninių ligų diagnostikai. Pavieniai alergenai ir alergenų miksai, jų komponentai, ne mažiau 700 analičių. Platus autoantikūnų spektras autoimuninių ligų diagnostikai.</t>
  </si>
  <si>
    <r>
      <t>Turi būti integruota vartotojui patogi kokybės kontrolės valdymo sistema: kontrolinių medžagų tyrimo rezultatų pateikimas/peržiūra/analizė, Levey-Jennings grafikai, Westgard'o taisyklių pritaikymas, ataskaitų pateikimas ir analizės duomenys pagal pageidaujamus kriterijus (vidurkis, SD, CV(</t>
    </r>
    <r>
      <rPr>
        <sz val="10"/>
        <rFont val="Calibri"/>
        <family val="2"/>
        <charset val="186"/>
      </rPr>
      <t>%</t>
    </r>
    <r>
      <rPr>
        <sz val="10"/>
        <rFont val="Times New Roman"/>
        <family val="1"/>
        <charset val="186"/>
      </rPr>
      <t>) pagal gamintoją,  rezultatus, kontrolines medžiagas, jų serijos numerius, nustatytam periodui ir kita).</t>
    </r>
  </si>
  <si>
    <t>Alergenų komponentės</t>
  </si>
  <si>
    <t>4. Būtina pateikti visų reagentų, eksplotacinių medžiagų, kontrolinių medžiagų, bei visų papildomų priemonių bendrą sąrašą.</t>
  </si>
  <si>
    <t>Būtina. Automatinė analizinė sistema turi priimti įvairaus dydžio mėgintuvėlius -išorinis diametras ne mažiau 10-16mm,vidinis diametras ne mažiau 9 mm, aukštis 36-100 mm.</t>
  </si>
  <si>
    <t>Tiekėjas privalo savo sąskaita užtikrinti įrangos techninę priežiūrą, galimų defektų ir/ar gedimų šalinimą/remontą visą panaudos sutarties galiojimo terminą. Techninė priežiūra turi būti vykdoma griežtai laikantis įrangos gamintojo nurodytu dažnumu  (pvz. ketvirtinės, mėnesinės, metinės ir kita) ir rekomenduojamu įrangos dalių/ priemonių/ eksploatacinių  medžiagų savalaikiu pakeitimu, kad tyrimų atlikimui būtų naudojama techniškai tvarkinga įranga. Tiekėjai turi pateikti detalų, gamintojo reglamentuotą tiekėjų ar gamintojo atstovų atliekamą įrangos/analizatorių/sistemos/programinės įrangos techninių priežiūrų/atnaujinimų/remonto planą (atlikimo dažnis, priemonės ir kita) ir sąnaudines lėšas, bei paskaičiuoti kiek tai sudarytų papildomų lėšų 1 tyrimui, per numatytąjį laikotarpį.  Prietaisas turi būti pastoviai atnaujinamas, kad būtų techniškai pajėgus atlikti visus išvardintus tyrimus.</t>
  </si>
  <si>
    <t xml:space="preserve"> Įrangos galimų defektų ir/ar gedimų/ sutrikimų nustatymas turi būti pradedamas nedelsiant (darbo dienomis) nuotoliniu būdu po pranešimo gavimo apie iškilusius nesklandumus. Nepavykus nustatyti galimų defektų ir/ar gedimų/ sutrikimų priežasties nuotoliniu būdu - gamintojo įgaliotas serviso inžinierius per 24 val. po oficialaus gavėjo pranešimo  privalo nustatyti galimų defektų ir/ar gedimų/ sutrikimų priežastis ir pagal galimybes atlikti šalinimo veiksmus (remontą) darbo vietoje. Įranga turi būti sutaisyta ne vėliau kaip per 3 darbo dienas.</t>
  </si>
  <si>
    <t>Reagentų stabilumas/galiojimo laikas</t>
  </si>
  <si>
    <t>Būtina.  Kartu su sistema turi būti pateiktas kompiuteris su programine įranga, monitoriumi, klaviatūra, pele, spausdintuvu ir nepertraukiamu maitinimo šaltiniu. Brūkšninių kodų skaituvas</t>
  </si>
  <si>
    <t>Turi būti lanksti kalibravimo procedūra: galimybė naudoti išsaugotą kalibracinę kreivę sekantiems matavimams, viena kalibracinė kreivė pasirinkto  metodo visiems tyrimams, kalibracinės kreivės automatinis įvertinimas /tinkamumas (pavyko/nepavyko) tolimesniam tyrimų atlikimui.  Kalibratoriai išpilstyti specialiuose, stabilumą užtikrinančiuose konteineriuose, stabilumą išlaikantys iki nurodytos galiojimo datos. Kalibracijų stabilumas ne mažiau 4 savaičių (priklausomai nuo tyrimo) , kol atitinka kokybės kontrolės reikalavimus.</t>
  </si>
  <si>
    <t>Preliminarus tyrimų  skaičius per 48 mėn.</t>
  </si>
  <si>
    <t>Suma, EUR su PVM 48 mėn.</t>
  </si>
  <si>
    <t xml:space="preserve">iki 2304 tyrimų </t>
  </si>
  <si>
    <t>iki 64 tyrimų</t>
  </si>
  <si>
    <t>Iki 3072tyrimų</t>
  </si>
  <si>
    <t>Iki 1152 tyrimų</t>
  </si>
  <si>
    <t>Iki 96 tyrimų</t>
  </si>
  <si>
    <t>Iki 192tyrimų</t>
  </si>
  <si>
    <t>Iki 576 tyrimų</t>
  </si>
  <si>
    <t>Iki 192 tyrimų</t>
  </si>
  <si>
    <t>Iki 384tyrimų</t>
  </si>
  <si>
    <t>Iki 384 tyrimų</t>
  </si>
  <si>
    <t>2. Pateikti reikalingą reagentų, kitų ekploatacinių medžiagų (pagal gamintojo rekomendacijas) ir kontrolinių medžiagų ) kiekį, numatomam nurodytam tyrimų skaičiui per 48 mėn. atlikti.</t>
  </si>
  <si>
    <t xml:space="preserve">6. Į vieno tyrimo skaičiavimo kainą taip pat privalo būti įskaičiuota įrangos privaloma techninė priežiūra, galimi remonto darbų kaštai per 48 mėn. Laikotarpį. </t>
  </si>
  <si>
    <t>Atviro konkurso sąlygų 2  priedas</t>
  </si>
  <si>
    <t>Būtina. Pirmą kartą atidarius reagentą, galiojimas ne trumpiau 9 mėn. arba iki galiojimo datos.</t>
  </si>
  <si>
    <t>10-9517-01</t>
  </si>
  <si>
    <t>Phadia AB (Thermo Fisher Scientific)</t>
  </si>
  <si>
    <t>10-9252-01</t>
  </si>
  <si>
    <t>ImmunoCAP Total IgE Calibrators</t>
  </si>
  <si>
    <t>10-9257-01</t>
  </si>
  <si>
    <t>14-4509-01</t>
  </si>
  <si>
    <t>ImmunoCAP Total IgE Anti-IgE</t>
  </si>
  <si>
    <t>10-9256-01</t>
  </si>
  <si>
    <t>ImmunoCAP IgE/ECP/Tryptase Sample Diluent</t>
  </si>
  <si>
    <t>10-9447-01</t>
  </si>
  <si>
    <t>ImmunoCAP Total IgE Control LMH</t>
  </si>
  <si>
    <t>10-9478-01</t>
  </si>
  <si>
    <t>Development Solution</t>
  </si>
  <si>
    <t>10-9479-01</t>
  </si>
  <si>
    <t>Stop Solution</t>
  </si>
  <si>
    <t>10-9422-01</t>
  </si>
  <si>
    <t>Washing Solution</t>
  </si>
  <si>
    <t>10-9476-01</t>
  </si>
  <si>
    <t>Mainentance Solution Kit</t>
  </si>
  <si>
    <t>10-9441-01</t>
  </si>
  <si>
    <t>10-9319-01</t>
  </si>
  <si>
    <t>ImmunoCAP Total IgE Conjugate 100</t>
  </si>
  <si>
    <t>10-9480-01</t>
  </si>
  <si>
    <t>ImmunoCAP Total IgE Conjugate 400</t>
  </si>
  <si>
    <t>10-9387-01</t>
  </si>
  <si>
    <t xml:space="preserve">ImmunoCAP Total IgE Calibrator Strip  </t>
  </si>
  <si>
    <t>10-9325-01</t>
  </si>
  <si>
    <t>10-9541-01</t>
  </si>
  <si>
    <t xml:space="preserve">ImmunoCAP IgE/ECP/Tryptase Sample Diluent </t>
  </si>
  <si>
    <t>10-9462-01</t>
  </si>
  <si>
    <t>10-9463-01</t>
  </si>
  <si>
    <t>ImmunoCAP Specific IgE Conjugate</t>
  </si>
  <si>
    <t>10-9460-01</t>
  </si>
  <si>
    <t>ImmunoCAP Specific IgE Calibrators</t>
  </si>
  <si>
    <t>10-9408-01</t>
  </si>
  <si>
    <t>14-4417-01</t>
  </si>
  <si>
    <t>ImmunoCAP Specific IgE Anti-IgE</t>
  </si>
  <si>
    <t>10-9445-01</t>
  </si>
  <si>
    <t>ImmunoCAP Specific IgE Negative Control</t>
  </si>
  <si>
    <t>10-9528-01</t>
  </si>
  <si>
    <t>ImmunoCAP Specific IgE Control L</t>
  </si>
  <si>
    <t>10-9529-01</t>
  </si>
  <si>
    <t>ImmunoCAP Specific IgE Control M</t>
  </si>
  <si>
    <t>10-9530-01</t>
  </si>
  <si>
    <t>ImmunoCAP Specific IgE Control H</t>
  </si>
  <si>
    <t>10-9316-01</t>
  </si>
  <si>
    <t xml:space="preserve">ImmunoCAP Specific IgE Conjugate 100 </t>
  </si>
  <si>
    <t>10-9310-01</t>
  </si>
  <si>
    <t xml:space="preserve">ImmunoCAP Specific IgE Conjugate 400 </t>
  </si>
  <si>
    <t>10-9459-01</t>
  </si>
  <si>
    <t xml:space="preserve">ImmunoCAP Specific IgE Calibrator Strip </t>
  </si>
  <si>
    <t>10-9312-01</t>
  </si>
  <si>
    <t>14-4233-01</t>
  </si>
  <si>
    <t xml:space="preserve">Acacia </t>
  </si>
  <si>
    <t>Acacia longifolia</t>
  </si>
  <si>
    <t>t19</t>
  </si>
  <si>
    <t>14-4148-01</t>
  </si>
  <si>
    <t xml:space="preserve">American beech </t>
  </si>
  <si>
    <t>Fagus grandifolia</t>
  </si>
  <si>
    <t>t5</t>
  </si>
  <si>
    <t>14-4374-01</t>
  </si>
  <si>
    <t xml:space="preserve">Australian pine </t>
  </si>
  <si>
    <t>Casuarina equisetifolia</t>
  </si>
  <si>
    <t>t73</t>
  </si>
  <si>
    <t>14-4941-01</t>
  </si>
  <si>
    <t>Bald cypress</t>
  </si>
  <si>
    <t>Taxodium distichum</t>
  </si>
  <si>
    <t>t37</t>
  </si>
  <si>
    <t>14-4947-01</t>
  </si>
  <si>
    <t>Bayberry</t>
  </si>
  <si>
    <t>Myrica cerifera</t>
  </si>
  <si>
    <t>t56</t>
  </si>
  <si>
    <t>14-4161-01</t>
  </si>
  <si>
    <t xml:space="preserve">Box-elder </t>
  </si>
  <si>
    <t>Acer negundo</t>
  </si>
  <si>
    <t xml:space="preserve">t1 </t>
  </si>
  <si>
    <t>14-5185-01</t>
  </si>
  <si>
    <t>Cedar</t>
  </si>
  <si>
    <t>Libocedrus decurrens</t>
  </si>
  <si>
    <t>t212</t>
  </si>
  <si>
    <t>14-4944-01</t>
  </si>
  <si>
    <t>Cedar elm</t>
  </si>
  <si>
    <t>Ulmus crassifolia</t>
  </si>
  <si>
    <t>t45</t>
  </si>
  <si>
    <t>14-5140-01</t>
  </si>
  <si>
    <t>Chestnut</t>
  </si>
  <si>
    <t>Castanea sativa</t>
  </si>
  <si>
    <t>t206</t>
  </si>
  <si>
    <t>14-4102-01</t>
  </si>
  <si>
    <t xml:space="preserve">Common silver birch </t>
  </si>
  <si>
    <t>Betula verrucosa</t>
  </si>
  <si>
    <t xml:space="preserve">t3 </t>
  </si>
  <si>
    <t>14-4229-01</t>
  </si>
  <si>
    <t xml:space="preserve">Cottonwood </t>
  </si>
  <si>
    <t>Populus deltoides</t>
  </si>
  <si>
    <t xml:space="preserve">t14 </t>
  </si>
  <si>
    <t>14-5309-01</t>
  </si>
  <si>
    <t>Cypress</t>
  </si>
  <si>
    <t>Cupressus arizonica</t>
  </si>
  <si>
    <t>t222</t>
  </si>
  <si>
    <t>14-5218-01</t>
  </si>
  <si>
    <t>Date</t>
  </si>
  <si>
    <t>Phoenix canariensis</t>
  </si>
  <si>
    <t>t214</t>
  </si>
  <si>
    <t>14-5146-01</t>
  </si>
  <si>
    <t>Douglas fir</t>
  </si>
  <si>
    <t>Pseudotsuga taxifolia</t>
  </si>
  <si>
    <t>t207</t>
  </si>
  <si>
    <t>14-5002-01</t>
  </si>
  <si>
    <t>Elder</t>
  </si>
  <si>
    <t>Sambucus nigra</t>
  </si>
  <si>
    <t>t205</t>
  </si>
  <si>
    <t>14-4226-01</t>
  </si>
  <si>
    <t xml:space="preserve">Elm </t>
  </si>
  <si>
    <t>Ulmus americana</t>
  </si>
  <si>
    <t xml:space="preserve">t8 </t>
  </si>
  <si>
    <t>14-4232-01</t>
  </si>
  <si>
    <t xml:space="preserve">Eucalyptus, Gum-tree </t>
  </si>
  <si>
    <t>Eucalyptus spp.</t>
  </si>
  <si>
    <t>t18</t>
  </si>
  <si>
    <t>14-4924-01</t>
  </si>
  <si>
    <t>European ash</t>
  </si>
  <si>
    <t>Fraxinus excelsior</t>
  </si>
  <si>
    <t>t25</t>
  </si>
  <si>
    <t>14-4146-01</t>
  </si>
  <si>
    <t xml:space="preserve">Grey alder </t>
  </si>
  <si>
    <t>Alnus incana</t>
  </si>
  <si>
    <t xml:space="preserve">t2 </t>
  </si>
  <si>
    <t>14-4943-01</t>
  </si>
  <si>
    <t>Hackberry</t>
  </si>
  <si>
    <t>Celtis occidentalis</t>
  </si>
  <si>
    <t>t44</t>
  </si>
  <si>
    <t>14-4147-01</t>
  </si>
  <si>
    <t xml:space="preserve">Hazel </t>
  </si>
  <si>
    <t>Corylus avellana</t>
  </si>
  <si>
    <t xml:space="preserve">t4 </t>
  </si>
  <si>
    <t>14-5148-01</t>
  </si>
  <si>
    <t>Horn beam</t>
  </si>
  <si>
    <t>Carpinus betulus</t>
  </si>
  <si>
    <t>t209</t>
  </si>
  <si>
    <t>14-5003-01</t>
  </si>
  <si>
    <t>Horse chestnut</t>
  </si>
  <si>
    <t>Aesculus hippocastanum</t>
  </si>
  <si>
    <t>t203</t>
  </si>
  <si>
    <t>14-4237-01</t>
  </si>
  <si>
    <t>Italian/Mediterranean/Funeral cypress</t>
  </si>
  <si>
    <t>Cupressus sempervirens</t>
  </si>
  <si>
    <t>t23</t>
  </si>
  <si>
    <t>14-4118-01</t>
  </si>
  <si>
    <t xml:space="preserve">Japanese cedar </t>
  </si>
  <si>
    <t>Cryptomeria japonica</t>
  </si>
  <si>
    <t xml:space="preserve">t17 </t>
  </si>
  <si>
    <t>14-4823-01</t>
  </si>
  <si>
    <t>Linden</t>
  </si>
  <si>
    <t>Tilia cordata</t>
  </si>
  <si>
    <t>t208</t>
  </si>
  <si>
    <t>14-4228-01</t>
  </si>
  <si>
    <t>Maple leaf sycamore, London plane</t>
  </si>
  <si>
    <t>Platanus acerifolia</t>
  </si>
  <si>
    <t>t11</t>
  </si>
  <si>
    <t>14-4235-01</t>
  </si>
  <si>
    <t xml:space="preserve">Melaleuca, Cajeput-tree </t>
  </si>
  <si>
    <t>Melaleuca leucadendron</t>
  </si>
  <si>
    <t>t21</t>
  </si>
  <si>
    <t>14-4234-01</t>
  </si>
  <si>
    <t xml:space="preserve">Mesquite </t>
  </si>
  <si>
    <t>Prosopis juliflora</t>
  </si>
  <si>
    <t>t20</t>
  </si>
  <si>
    <t>14-4225-01</t>
  </si>
  <si>
    <t xml:space="preserve">Mountain juniper </t>
  </si>
  <si>
    <t>Juniperus sabinoides</t>
  </si>
  <si>
    <t>t6</t>
  </si>
  <si>
    <t>14-4325-01</t>
  </si>
  <si>
    <t xml:space="preserve">Mulberry </t>
  </si>
  <si>
    <t>Morus alba</t>
  </si>
  <si>
    <t>t70</t>
  </si>
  <si>
    <t>14-4149-01</t>
  </si>
  <si>
    <t xml:space="preserve">Oak </t>
  </si>
  <si>
    <t>Quercus alba</t>
  </si>
  <si>
    <t xml:space="preserve">t7 </t>
  </si>
  <si>
    <t>14-5308-01</t>
  </si>
  <si>
    <t>Oil Palm</t>
  </si>
  <si>
    <t>Elaeis guineensis</t>
  </si>
  <si>
    <t>t223</t>
  </si>
  <si>
    <t>14-4150-01</t>
  </si>
  <si>
    <t xml:space="preserve">Olive </t>
  </si>
  <si>
    <t>Olea europaea</t>
  </si>
  <si>
    <t xml:space="preserve">t9 </t>
  </si>
  <si>
    <t>14-4236-01</t>
  </si>
  <si>
    <t xml:space="preserve">Pecan, Hickory </t>
  </si>
  <si>
    <t>Carya pecan</t>
  </si>
  <si>
    <t>t22</t>
  </si>
  <si>
    <t>14-5167-01</t>
  </si>
  <si>
    <t>Peppertree</t>
  </si>
  <si>
    <t>Schinus molle</t>
  </si>
  <si>
    <t>t217</t>
  </si>
  <si>
    <t>14-5208-01</t>
  </si>
  <si>
    <t>Pine</t>
  </si>
  <si>
    <t>Pinus radiata</t>
  </si>
  <si>
    <t>t213</t>
  </si>
  <si>
    <t>14-4834-01</t>
  </si>
  <si>
    <t>Privet</t>
  </si>
  <si>
    <t>Ligustrum vulgare</t>
  </si>
  <si>
    <t>t210</t>
  </si>
  <si>
    <t>14-4373-01</t>
  </si>
  <si>
    <t xml:space="preserve">Queen palm </t>
  </si>
  <si>
    <t>Arecastrum romanzoffianum</t>
  </si>
  <si>
    <t>t72</t>
  </si>
  <si>
    <t>14-4948-01</t>
  </si>
  <si>
    <t>Red cedar</t>
  </si>
  <si>
    <t>Juniperus virginiana</t>
  </si>
  <si>
    <t>t57</t>
  </si>
  <si>
    <t>14-4949-01</t>
  </si>
  <si>
    <t>Red mulberry</t>
  </si>
  <si>
    <t>Morus rubra</t>
  </si>
  <si>
    <t>t71</t>
  </si>
  <si>
    <t>14-4946-01</t>
  </si>
  <si>
    <t>Scotch broom</t>
  </si>
  <si>
    <t>Cytisus scoparius</t>
  </si>
  <si>
    <t>t55</t>
  </si>
  <si>
    <t>14-5005-01</t>
  </si>
  <si>
    <t>Spruce</t>
  </si>
  <si>
    <t>Picea excelsa</t>
  </si>
  <si>
    <t>t201</t>
  </si>
  <si>
    <t>14-5155-01</t>
  </si>
  <si>
    <t>Sweet gum</t>
  </si>
  <si>
    <t>Liquidambar styraciflua</t>
  </si>
  <si>
    <t>t211</t>
  </si>
  <si>
    <t>14-4227-01</t>
  </si>
  <si>
    <t xml:space="preserve">Walnut </t>
  </si>
  <si>
    <t>Juglans californica</t>
  </si>
  <si>
    <t>t10</t>
  </si>
  <si>
    <t>14-4230-01</t>
  </si>
  <si>
    <t xml:space="preserve">White ash </t>
  </si>
  <si>
    <t>Fraxinus americana</t>
  </si>
  <si>
    <t>t15</t>
  </si>
  <si>
    <t>14-4942-01</t>
  </si>
  <si>
    <t>White hickory</t>
  </si>
  <si>
    <t>Carya tomentosa (syn. C. alba)</t>
  </si>
  <si>
    <t>t41</t>
  </si>
  <si>
    <t>14-4231-01</t>
  </si>
  <si>
    <t xml:space="preserve">White pine </t>
  </si>
  <si>
    <t>Pinus strobus</t>
  </si>
  <si>
    <t xml:space="preserve">t16 </t>
  </si>
  <si>
    <t>14-4151-01</t>
  </si>
  <si>
    <t>Willow</t>
  </si>
  <si>
    <t>Salix caprea</t>
  </si>
  <si>
    <t>t12</t>
  </si>
  <si>
    <t>14-5252-01</t>
  </si>
  <si>
    <t>Virginia live oak</t>
  </si>
  <si>
    <t>Quercus virginiana</t>
  </si>
  <si>
    <t>t218</t>
  </si>
  <si>
    <t>žr. žemiau</t>
  </si>
  <si>
    <t>Žr. reagentų sąraša Eil. Nr. 2</t>
  </si>
  <si>
    <t>14-4951-01</t>
  </si>
  <si>
    <t>Alfalfa</t>
  </si>
  <si>
    <t>Medicago sativa</t>
  </si>
  <si>
    <t>w45</t>
  </si>
  <si>
    <t>14-5020-01</t>
  </si>
  <si>
    <t>Camomile</t>
  </si>
  <si>
    <t>Matricaria chamomilla</t>
  </si>
  <si>
    <t xml:space="preserve">w206 </t>
  </si>
  <si>
    <t>14-4953-01</t>
  </si>
  <si>
    <t>Careless weed</t>
  </si>
  <si>
    <t>Amaranthus palmeri</t>
  </si>
  <si>
    <t>w82</t>
  </si>
  <si>
    <t>14-4251-01</t>
  </si>
  <si>
    <t xml:space="preserve">Cocklebur </t>
  </si>
  <si>
    <t>Xanthium commune</t>
  </si>
  <si>
    <t>w13</t>
  </si>
  <si>
    <t>14-4252-01</t>
  </si>
  <si>
    <t xml:space="preserve">Common pigweed </t>
  </si>
  <si>
    <t>Amaranthus retroflexus</t>
  </si>
  <si>
    <t xml:space="preserve">w14 </t>
  </si>
  <si>
    <t>14-4531-01</t>
  </si>
  <si>
    <t xml:space="preserve">Common ragweed </t>
  </si>
  <si>
    <t>Ambrosia artemisiifolia (A. elatior)</t>
  </si>
  <si>
    <t xml:space="preserve">w1 </t>
  </si>
  <si>
    <t>14-4155-01</t>
  </si>
  <si>
    <t xml:space="preserve">Dandelion </t>
  </si>
  <si>
    <t>Taraxacum vulgare</t>
  </si>
  <si>
    <t>w8</t>
  </si>
  <si>
    <t>14-4952-01</t>
  </si>
  <si>
    <t>Dog fennel</t>
  </si>
  <si>
    <t>Eupatorium capillifolium</t>
  </si>
  <si>
    <t>w46</t>
  </si>
  <si>
    <t>14-4247-01</t>
  </si>
  <si>
    <t xml:space="preserve">False ragweed </t>
  </si>
  <si>
    <t>Franseria acanthicarpa</t>
  </si>
  <si>
    <t>w4</t>
  </si>
  <si>
    <t>14-4255-01</t>
  </si>
  <si>
    <t xml:space="preserve">Firebush (Kochia) </t>
  </si>
  <si>
    <t>Kochia scoparia</t>
  </si>
  <si>
    <t>w17</t>
  </si>
  <si>
    <t>14-4153-01</t>
  </si>
  <si>
    <t xml:space="preserve">Giant ragweed </t>
  </si>
  <si>
    <t>Ambrosia trifida</t>
  </si>
  <si>
    <t xml:space="preserve">w3 </t>
  </si>
  <si>
    <t>14-4250-01</t>
  </si>
  <si>
    <t xml:space="preserve">Goldenrod </t>
  </si>
  <si>
    <t>Solidago virgaurea</t>
  </si>
  <si>
    <t>w12</t>
  </si>
  <si>
    <t>14-4157-01</t>
  </si>
  <si>
    <t xml:space="preserve">Goosefoot, Lamb’s quarters </t>
  </si>
  <si>
    <t>Chenopodium album</t>
  </si>
  <si>
    <t xml:space="preserve">w10  </t>
  </si>
  <si>
    <t>14-4452-01</t>
  </si>
  <si>
    <t xml:space="preserve">Japanese Hop </t>
  </si>
  <si>
    <t>Humulus scandens</t>
  </si>
  <si>
    <t>w22</t>
  </si>
  <si>
    <t>14-5022-01</t>
  </si>
  <si>
    <t>Lupin</t>
  </si>
  <si>
    <t>Lupinus spp.</t>
  </si>
  <si>
    <t>w207</t>
  </si>
  <si>
    <t>14-4154-01</t>
  </si>
  <si>
    <t xml:space="preserve">Marguerite, Ox-eye daisy </t>
  </si>
  <si>
    <t>Chrysanthemum leucanthemum</t>
  </si>
  <si>
    <t>w7</t>
  </si>
  <si>
    <t>14-4103-01</t>
  </si>
  <si>
    <t xml:space="preserve">Mugwort </t>
  </si>
  <si>
    <t>Artemisia vulgaris</t>
  </si>
  <si>
    <t xml:space="preserve">w6 </t>
  </si>
  <si>
    <t>14-4257-01</t>
  </si>
  <si>
    <t xml:space="preserve">Nettle </t>
  </si>
  <si>
    <t>Urtica dioica</t>
  </si>
  <si>
    <t>w20</t>
  </si>
  <si>
    <t>14-4156-01</t>
  </si>
  <si>
    <t xml:space="preserve">Plantain (English), Ribwort </t>
  </si>
  <si>
    <t>Plantago lanceolata</t>
  </si>
  <si>
    <t xml:space="preserve">w9 </t>
  </si>
  <si>
    <t>14-5024-01</t>
  </si>
  <si>
    <t>Rape</t>
  </si>
  <si>
    <t>Brassica napus</t>
  </si>
  <si>
    <t xml:space="preserve">w203 </t>
  </si>
  <si>
    <t>14-4254-01</t>
  </si>
  <si>
    <t xml:space="preserve">Rough marshelder </t>
  </si>
  <si>
    <t>Iva ciliata</t>
  </si>
  <si>
    <t>w16</t>
  </si>
  <si>
    <t>14-4249-01</t>
  </si>
  <si>
    <t>Saltwort (prickly), Russian thistle</t>
  </si>
  <si>
    <t>Salsola kali (pestifer)</t>
  </si>
  <si>
    <t xml:space="preserve">w11 </t>
  </si>
  <si>
    <t>14-4253-01</t>
  </si>
  <si>
    <t xml:space="preserve">Scale, Lenscale </t>
  </si>
  <si>
    <t>Atriplex lentiformis</t>
  </si>
  <si>
    <t>w15</t>
  </si>
  <si>
    <t>14-4256-01</t>
  </si>
  <si>
    <t xml:space="preserve">Sheep sorrel </t>
  </si>
  <si>
    <t>Rumex acetosella</t>
  </si>
  <si>
    <t>w18</t>
  </si>
  <si>
    <t>14-5025-01</t>
  </si>
  <si>
    <t>Sunflower</t>
  </si>
  <si>
    <t>Helianthus annuus</t>
  </si>
  <si>
    <t>w204</t>
  </si>
  <si>
    <t>14-4186-01</t>
  </si>
  <si>
    <t xml:space="preserve">Wall pellitory </t>
  </si>
  <si>
    <t>Parietaria officinalis</t>
  </si>
  <si>
    <t>w19</t>
  </si>
  <si>
    <t>14-4104-01</t>
  </si>
  <si>
    <t>Parietaria judaica</t>
  </si>
  <si>
    <t xml:space="preserve">w21 </t>
  </si>
  <si>
    <t>14-4152-01</t>
  </si>
  <si>
    <t xml:space="preserve">Western ragweed </t>
  </si>
  <si>
    <t>Ambrosia psilostachya</t>
  </si>
  <si>
    <t>w2</t>
  </si>
  <si>
    <t>14-4248-01</t>
  </si>
  <si>
    <t xml:space="preserve">Wormwood </t>
  </si>
  <si>
    <t>Artemisia absinthium</t>
  </si>
  <si>
    <t>w5</t>
  </si>
  <si>
    <t>14-4950-01</t>
  </si>
  <si>
    <t>Yellow dock</t>
  </si>
  <si>
    <t>Rumex crispus</t>
  </si>
  <si>
    <t>w23</t>
  </si>
  <si>
    <t>14-4189-01</t>
  </si>
  <si>
    <t xml:space="preserve">Bahia grass </t>
  </si>
  <si>
    <t>Paspalum notatum</t>
  </si>
  <si>
    <t>g17</t>
  </si>
  <si>
    <t>14-4821-01</t>
  </si>
  <si>
    <t>Barley</t>
  </si>
  <si>
    <t>Hordeum vulgare</t>
  </si>
  <si>
    <t>g201</t>
  </si>
  <si>
    <t>14-4131-01</t>
  </si>
  <si>
    <t xml:space="preserve">Bermuda grass </t>
  </si>
  <si>
    <t>Cynodon dactylon</t>
  </si>
  <si>
    <t xml:space="preserve">g2 </t>
  </si>
  <si>
    <t>14-4238-01</t>
  </si>
  <si>
    <t xml:space="preserve">Brome grass </t>
  </si>
  <si>
    <t>Bromus inermis</t>
  </si>
  <si>
    <t>g11</t>
  </si>
  <si>
    <t>14-4360-01</t>
  </si>
  <si>
    <t xml:space="preserve">Canary grass </t>
  </si>
  <si>
    <t>g71</t>
  </si>
  <si>
    <t>14-4117-01</t>
  </si>
  <si>
    <t xml:space="preserve">Cocksfoot </t>
  </si>
  <si>
    <t>Dactylis glomerata</t>
  </si>
  <si>
    <t xml:space="preserve">g3 </t>
  </si>
  <si>
    <t>14-4187-01</t>
  </si>
  <si>
    <t xml:space="preserve">Common reed </t>
  </si>
  <si>
    <t>Phragmites communis</t>
  </si>
  <si>
    <t>g7</t>
  </si>
  <si>
    <t>14-4239-01</t>
  </si>
  <si>
    <t xml:space="preserve">Cultivated oat </t>
  </si>
  <si>
    <t>Avena sativa</t>
  </si>
  <si>
    <t>g14</t>
  </si>
  <si>
    <t>14-4101-01</t>
  </si>
  <si>
    <t xml:space="preserve">Cultivated rye </t>
  </si>
  <si>
    <t>Secale cereale</t>
  </si>
  <si>
    <t xml:space="preserve">g12 </t>
  </si>
  <si>
    <t>14-4188-01</t>
  </si>
  <si>
    <t xml:space="preserve">Cultivated wheat </t>
  </si>
  <si>
    <t>Triticum aestivum</t>
  </si>
  <si>
    <t>g15</t>
  </si>
  <si>
    <t>14-4138-01</t>
  </si>
  <si>
    <t xml:space="preserve">Johnson grass </t>
  </si>
  <si>
    <t>Sorghum halepense</t>
  </si>
  <si>
    <t xml:space="preserve">g10 </t>
  </si>
  <si>
    <t>14-4822-01</t>
  </si>
  <si>
    <t>Maize, Corn</t>
  </si>
  <si>
    <t>Zea mays</t>
  </si>
  <si>
    <t>g202</t>
  </si>
  <si>
    <t>14-4133-01</t>
  </si>
  <si>
    <t xml:space="preserve">Meadow fescue </t>
  </si>
  <si>
    <t>Festuca elatior</t>
  </si>
  <si>
    <t xml:space="preserve">g4 </t>
  </si>
  <si>
    <t>14-4240-01</t>
  </si>
  <si>
    <t xml:space="preserve">Meadow foxtail </t>
  </si>
  <si>
    <t>Alopecurus pratensis</t>
  </si>
  <si>
    <t>g16</t>
  </si>
  <si>
    <t>14-4136-01</t>
  </si>
  <si>
    <t>Meadow grass, Kentucky blue</t>
  </si>
  <si>
    <t>Poa pratensis</t>
  </si>
  <si>
    <t xml:space="preserve">g8 </t>
  </si>
  <si>
    <t>14-4137-01</t>
  </si>
  <si>
    <t xml:space="preserve">Redtop, Bentgrass </t>
  </si>
  <si>
    <t>Agrostis stolonifera</t>
  </si>
  <si>
    <t>g9</t>
  </si>
  <si>
    <t>14-4134-01</t>
  </si>
  <si>
    <t xml:space="preserve">Rye-grass </t>
  </si>
  <si>
    <t>Lolium perenne</t>
  </si>
  <si>
    <t xml:space="preserve">g5 </t>
  </si>
  <si>
    <t>14-4130-01</t>
  </si>
  <si>
    <t xml:space="preserve">Sweet vernal grass </t>
  </si>
  <si>
    <t>Anthoxanthum odoratum</t>
  </si>
  <si>
    <t xml:space="preserve">g1 </t>
  </si>
  <si>
    <t>14-4100-01</t>
  </si>
  <si>
    <t>Timothy grass</t>
  </si>
  <si>
    <t>Phleum pratense</t>
  </si>
  <si>
    <t xml:space="preserve">g6 </t>
  </si>
  <si>
    <t>14-4139-01</t>
  </si>
  <si>
    <t>Velvet grass</t>
  </si>
  <si>
    <t>Holcus lanatus</t>
  </si>
  <si>
    <t>g13</t>
  </si>
  <si>
    <t>14-4344-01</t>
  </si>
  <si>
    <t xml:space="preserve">Wild rye grass </t>
  </si>
  <si>
    <t>Elymus triticoides</t>
  </si>
  <si>
    <t>g70</t>
  </si>
  <si>
    <t>ImmunoCAP XXXXXX</t>
  </si>
  <si>
    <t>14-4830-01</t>
  </si>
  <si>
    <t>Acremonium kiliense</t>
  </si>
  <si>
    <t>m202</t>
  </si>
  <si>
    <t>14-4106-01</t>
  </si>
  <si>
    <t>Alternaria alternata</t>
  </si>
  <si>
    <t xml:space="preserve">m6 </t>
  </si>
  <si>
    <t>14-5342-01</t>
  </si>
  <si>
    <t xml:space="preserve">Aspergillus flavus </t>
  </si>
  <si>
    <t>m228</t>
  </si>
  <si>
    <t>14-4119-01</t>
  </si>
  <si>
    <t xml:space="preserve">Aspergillus fumigatus </t>
  </si>
  <si>
    <t xml:space="preserve">m3 </t>
  </si>
  <si>
    <t>14-4831-01</t>
  </si>
  <si>
    <t>Aspergillus niger</t>
  </si>
  <si>
    <t>m207</t>
  </si>
  <si>
    <t>14-4920-01</t>
  </si>
  <si>
    <t>Aspergillus terreus</t>
  </si>
  <si>
    <t>m36</t>
  </si>
  <si>
    <t>14-4263-01</t>
  </si>
  <si>
    <t xml:space="preserve">Aureobasidium pullulans </t>
  </si>
  <si>
    <t>m12</t>
  </si>
  <si>
    <t>14-4258-01</t>
  </si>
  <si>
    <t xml:space="preserve">Botrytis cinerea </t>
  </si>
  <si>
    <t>m7</t>
  </si>
  <si>
    <t>14-4120-01</t>
  </si>
  <si>
    <t xml:space="preserve">Candida albicans </t>
  </si>
  <si>
    <t xml:space="preserve">m5 </t>
  </si>
  <si>
    <t>14-5202-01</t>
  </si>
  <si>
    <t>Chaetomium globosum</t>
  </si>
  <si>
    <t>m208</t>
  </si>
  <si>
    <t>14-4105-01</t>
  </si>
  <si>
    <t>Cladosporium herbarum</t>
  </si>
  <si>
    <t xml:space="preserve">m2 </t>
  </si>
  <si>
    <t>14-4267-01</t>
  </si>
  <si>
    <t xml:space="preserve">Curvularia lunata </t>
  </si>
  <si>
    <t>m16</t>
  </si>
  <si>
    <t>14-4265-01</t>
  </si>
  <si>
    <t xml:space="preserve">Epicoccum purpurascens </t>
  </si>
  <si>
    <t>m14</t>
  </si>
  <si>
    <t>14-4260-01</t>
  </si>
  <si>
    <t xml:space="preserve">Fusarium proliferatum (F. moniliforme) </t>
  </si>
  <si>
    <t>m9</t>
  </si>
  <si>
    <t>14-4259-01</t>
  </si>
  <si>
    <t>Setomelanomma rostrata (Helminthosporium halodes)</t>
  </si>
  <si>
    <t>m8</t>
  </si>
  <si>
    <t>14-5321-01</t>
  </si>
  <si>
    <t>Malassezia spp.</t>
  </si>
  <si>
    <t>m227</t>
  </si>
  <si>
    <t>14-4145-01</t>
  </si>
  <si>
    <t xml:space="preserve">Mucor racemosus </t>
  </si>
  <si>
    <t xml:space="preserve">m4 </t>
  </si>
  <si>
    <t>14-4160-01</t>
  </si>
  <si>
    <t>Penicillium chrysogenum (P. notatum)</t>
  </si>
  <si>
    <t xml:space="preserve">m1 </t>
  </si>
  <si>
    <t>14-5203-01</t>
  </si>
  <si>
    <t>Penicillium glabrum</t>
  </si>
  <si>
    <t>m209</t>
  </si>
  <si>
    <t>14-4264-01</t>
  </si>
  <si>
    <t>Phoma betae</t>
  </si>
  <si>
    <t xml:space="preserve"> </t>
  </si>
  <si>
    <t>m13</t>
  </si>
  <si>
    <t>14-4262-01</t>
  </si>
  <si>
    <t xml:space="preserve">Rhizopus nigricans </t>
  </si>
  <si>
    <t>m11</t>
  </si>
  <si>
    <t>14-4889-01</t>
  </si>
  <si>
    <t>Staphylococcal enterotoxin A</t>
  </si>
  <si>
    <t>m80</t>
  </si>
  <si>
    <t>14-4890-01</t>
  </si>
  <si>
    <t>Staphylococcal enterotoxin B</t>
  </si>
  <si>
    <t>m81</t>
  </si>
  <si>
    <t>14-5298-01</t>
  </si>
  <si>
    <t>Staphylococcal enterotoxin C</t>
  </si>
  <si>
    <t>m223</t>
  </si>
  <si>
    <t>14-5301-01</t>
  </si>
  <si>
    <t>Staphylococcal enterotoxin TSST</t>
  </si>
  <si>
    <t>m226</t>
  </si>
  <si>
    <t>14-4261-01</t>
  </si>
  <si>
    <t xml:space="preserve">Stemphylium herbarum (S. botryosum) </t>
  </si>
  <si>
    <t>m10</t>
  </si>
  <si>
    <t>14-5029-01</t>
  </si>
  <si>
    <t>Tilletia tritici</t>
  </si>
  <si>
    <t>m201</t>
  </si>
  <si>
    <t>14-4266-01</t>
  </si>
  <si>
    <t xml:space="preserve">Trichoderma viride  </t>
  </si>
  <si>
    <t>m15</t>
  </si>
  <si>
    <t>14-5223-01</t>
  </si>
  <si>
    <t>Trichophyton mentagrophytes var. goetzii</t>
  </si>
  <si>
    <t>m210</t>
  </si>
  <si>
    <t>14-5224-01</t>
  </si>
  <si>
    <t>Trichophyton mentagrophytes var. interdigitale</t>
  </si>
  <si>
    <t>m211</t>
  </si>
  <si>
    <t>14-4483-01</t>
  </si>
  <si>
    <t>Trichophyton rubrum</t>
  </si>
  <si>
    <t>m205</t>
  </si>
  <si>
    <t>14-5028-01</t>
  </si>
  <si>
    <t>Ulocladium chartarum</t>
  </si>
  <si>
    <t>m204</t>
  </si>
  <si>
    <t>14-4303-01</t>
  </si>
  <si>
    <t xml:space="preserve">Budgerigar droppings </t>
  </si>
  <si>
    <t>e77</t>
  </si>
  <si>
    <t>14-4304-01</t>
  </si>
  <si>
    <t xml:space="preserve">Budgerigar feathers </t>
  </si>
  <si>
    <t>e78</t>
  </si>
  <si>
    <t>14-4913-01</t>
  </si>
  <si>
    <t>Canary bird droppings</t>
  </si>
  <si>
    <t>e200</t>
  </si>
  <si>
    <t>14-4824-01</t>
  </si>
  <si>
    <t>Canary bird feathers</t>
  </si>
  <si>
    <t>e201</t>
  </si>
  <si>
    <t>14-4109-01</t>
  </si>
  <si>
    <t>Cat dander</t>
  </si>
  <si>
    <t xml:space="preserve">e1 </t>
  </si>
  <si>
    <t>14-5229-01</t>
  </si>
  <si>
    <t>Chicken droppings</t>
  </si>
  <si>
    <t>e218</t>
  </si>
  <si>
    <t>14-4170-01</t>
  </si>
  <si>
    <t xml:space="preserve">Chicken feathers </t>
  </si>
  <si>
    <t>e85</t>
  </si>
  <si>
    <t>14-5230-01</t>
  </si>
  <si>
    <t>Chicken, serum proteins</t>
  </si>
  <si>
    <t>e219</t>
  </si>
  <si>
    <t>14-5011-01</t>
  </si>
  <si>
    <t>Chinchilla epithelium</t>
  </si>
  <si>
    <t>e208</t>
  </si>
  <si>
    <t>14-4166-01</t>
  </si>
  <si>
    <t xml:space="preserve">Cow dander </t>
  </si>
  <si>
    <t>e4</t>
  </si>
  <si>
    <t>14-4110-01</t>
  </si>
  <si>
    <t xml:space="preserve">Dog dander </t>
  </si>
  <si>
    <t xml:space="preserve">e5 </t>
  </si>
  <si>
    <t>14-4171-01</t>
  </si>
  <si>
    <t xml:space="preserve">Duck feathers </t>
  </si>
  <si>
    <t>e86</t>
  </si>
  <si>
    <t>14-5157-01</t>
  </si>
  <si>
    <t>Ferret epithelium</t>
  </si>
  <si>
    <t>e217</t>
  </si>
  <si>
    <t>14-5013-01</t>
  </si>
  <si>
    <t>Finch feathers</t>
  </si>
  <si>
    <t>e214</t>
  </si>
  <si>
    <t>14-5015-01</t>
  </si>
  <si>
    <t>Gerbil epithelium</t>
  </si>
  <si>
    <t>e209</t>
  </si>
  <si>
    <t>14-4306-01</t>
  </si>
  <si>
    <t xml:space="preserve">Goat epithelium </t>
  </si>
  <si>
    <t>e80</t>
  </si>
  <si>
    <t>14-4169-01</t>
  </si>
  <si>
    <t xml:space="preserve">Goose feathers </t>
  </si>
  <si>
    <t>e70</t>
  </si>
  <si>
    <t>14-4167-01</t>
  </si>
  <si>
    <t xml:space="preserve">Guinea pig epithelium </t>
  </si>
  <si>
    <t>e6</t>
  </si>
  <si>
    <t>14-4310-01</t>
  </si>
  <si>
    <t xml:space="preserve">Hamster epithelium </t>
  </si>
  <si>
    <t>e84</t>
  </si>
  <si>
    <t>14-4122-01</t>
  </si>
  <si>
    <t xml:space="preserve">Horse dander </t>
  </si>
  <si>
    <t xml:space="preserve">e3 </t>
  </si>
  <si>
    <t>14-5030-01</t>
  </si>
  <si>
    <t>Mink epithelium</t>
  </si>
  <si>
    <t>e203</t>
  </si>
  <si>
    <t>14-4394-01</t>
  </si>
  <si>
    <t xml:space="preserve">Mouse epithelium </t>
  </si>
  <si>
    <t>e71</t>
  </si>
  <si>
    <t>14-4327-01</t>
  </si>
  <si>
    <t>Mouse epithelium, serum proteins and urine proteins</t>
  </si>
  <si>
    <t>e88</t>
  </si>
  <si>
    <t>14-4399-01</t>
  </si>
  <si>
    <t xml:space="preserve">Mouse serum proteins </t>
  </si>
  <si>
    <t>e76</t>
  </si>
  <si>
    <t>14-4395-01</t>
  </si>
  <si>
    <t xml:space="preserve">Mouse urine proteins </t>
  </si>
  <si>
    <t>e72</t>
  </si>
  <si>
    <t>14-4910-01</t>
  </si>
  <si>
    <t>Parakeet droppings</t>
  </si>
  <si>
    <t>e197</t>
  </si>
  <si>
    <t>14-4909-01</t>
  </si>
  <si>
    <t>Parakeet feathers</t>
  </si>
  <si>
    <t>14-4832-01</t>
  </si>
  <si>
    <t>Parrot feathers</t>
  </si>
  <si>
    <t>e213</t>
  </si>
  <si>
    <t>14-5032-01</t>
  </si>
  <si>
    <t>Pigeon feathers</t>
  </si>
  <si>
    <t>e215</t>
  </si>
  <si>
    <t>14-4308-01</t>
  </si>
  <si>
    <t xml:space="preserve">Rabbit epithelium </t>
  </si>
  <si>
    <t>e82</t>
  </si>
  <si>
    <t>14-5033-01</t>
  </si>
  <si>
    <t>Rabbit, serum proteins</t>
  </si>
  <si>
    <t>e206</t>
  </si>
  <si>
    <t>14-5034-01</t>
  </si>
  <si>
    <t>Rabbit, urine proteins</t>
  </si>
  <si>
    <t>e211</t>
  </si>
  <si>
    <t>14-4396-01</t>
  </si>
  <si>
    <t xml:space="preserve">Rat epithelium </t>
  </si>
  <si>
    <t>e73</t>
  </si>
  <si>
    <t>14-4326-01</t>
  </si>
  <si>
    <t>Rat epithelium, serum proteins and urine proteins</t>
  </si>
  <si>
    <t>e87</t>
  </si>
  <si>
    <t>14-4398-01</t>
  </si>
  <si>
    <t xml:space="preserve">Rat serum proteins </t>
  </si>
  <si>
    <t>e75</t>
  </si>
  <si>
    <t>14-4397-01</t>
  </si>
  <si>
    <t xml:space="preserve">Rat urine proteins </t>
  </si>
  <si>
    <t>e74</t>
  </si>
  <si>
    <t>14-4307-01</t>
  </si>
  <si>
    <t xml:space="preserve">Sheep epithelium </t>
  </si>
  <si>
    <t>e81</t>
  </si>
  <si>
    <t>14-4309-01</t>
  </si>
  <si>
    <t xml:space="preserve">Swine epithelium </t>
  </si>
  <si>
    <t>e83</t>
  </si>
  <si>
    <t>14-4356-01</t>
  </si>
  <si>
    <t xml:space="preserve">Turkey feathers </t>
  </si>
  <si>
    <t>e89</t>
  </si>
  <si>
    <t>14-4300-01</t>
  </si>
  <si>
    <t>Acarus siro</t>
  </si>
  <si>
    <t xml:space="preserve">Storage mite </t>
  </si>
  <si>
    <t>d70</t>
  </si>
  <si>
    <t>14-4896-01</t>
  </si>
  <si>
    <t>Blomia tropicalis</t>
  </si>
  <si>
    <t>House dust mite</t>
  </si>
  <si>
    <t>d201</t>
  </si>
  <si>
    <t>14-4108-01</t>
  </si>
  <si>
    <t>Dermatophagoides farinae</t>
  </si>
  <si>
    <t xml:space="preserve">House dust mite </t>
  </si>
  <si>
    <t xml:space="preserve">d2 </t>
  </si>
  <si>
    <t>14-4241-01</t>
  </si>
  <si>
    <t>Dermatophagoides microceras</t>
  </si>
  <si>
    <t>d3</t>
  </si>
  <si>
    <t>14-4107-01</t>
  </si>
  <si>
    <t>Dermatophagoides pteronyssinus</t>
  </si>
  <si>
    <t xml:space="preserve">d1 </t>
  </si>
  <si>
    <t>14-4342-01</t>
  </si>
  <si>
    <t>Euroglyphus maynei</t>
  </si>
  <si>
    <t>d74</t>
  </si>
  <si>
    <t>14-4393-01</t>
  </si>
  <si>
    <t>Glycyphagus domesticus</t>
  </si>
  <si>
    <t>d73</t>
  </si>
  <si>
    <t>14-4301-01</t>
  </si>
  <si>
    <t>Lepidoglyphus destructor</t>
  </si>
  <si>
    <t>d71</t>
  </si>
  <si>
    <t>14-4302-01</t>
  </si>
  <si>
    <t>Tyrophagus putrescentiae</t>
  </si>
  <si>
    <t>d72</t>
  </si>
  <si>
    <t>14-4362-01</t>
  </si>
  <si>
    <t xml:space="preserve">Berlin beetle </t>
  </si>
  <si>
    <t>Trogoderma angustum (Solier)</t>
  </si>
  <si>
    <t>i76</t>
  </si>
  <si>
    <t>14-4328-01</t>
  </si>
  <si>
    <t xml:space="preserve">Blood worm </t>
  </si>
  <si>
    <t>Chironomus thummi (C. riparius)</t>
  </si>
  <si>
    <t>i73</t>
  </si>
  <si>
    <t>14-5274-01</t>
  </si>
  <si>
    <t>Cockroach, American</t>
  </si>
  <si>
    <t>Periplaneta americana</t>
  </si>
  <si>
    <t>i206</t>
  </si>
  <si>
    <t>14-4224-01</t>
  </si>
  <si>
    <t xml:space="preserve">Cockroach, German </t>
  </si>
  <si>
    <t>Blatella germanica</t>
  </si>
  <si>
    <t>i6</t>
  </si>
  <si>
    <t>14-4343-01</t>
  </si>
  <si>
    <t xml:space="preserve">Fire ant </t>
  </si>
  <si>
    <t>Solenopsis invicta</t>
  </si>
  <si>
    <t>i70</t>
  </si>
  <si>
    <t>14-5207-01</t>
  </si>
  <si>
    <t>Horse fly</t>
  </si>
  <si>
    <t>Tabanus spp.</t>
  </si>
  <si>
    <t>i204</t>
  </si>
  <si>
    <t>14-5151-01</t>
  </si>
  <si>
    <t>Mediterranean flour moth</t>
  </si>
  <si>
    <t>Ephestia (syn. Anagasta) kuehniella</t>
  </si>
  <si>
    <t>i203</t>
  </si>
  <si>
    <t>14-4316-01</t>
  </si>
  <si>
    <t xml:space="preserve">Mosquito </t>
  </si>
  <si>
    <t>Aedes communis</t>
  </si>
  <si>
    <t>i71</t>
  </si>
  <si>
    <t>14-4474-01</t>
  </si>
  <si>
    <t>Moth</t>
  </si>
  <si>
    <t>Bombyx mori</t>
  </si>
  <si>
    <t xml:space="preserve">i8 </t>
  </si>
  <si>
    <t>14-5270-01</t>
  </si>
  <si>
    <t>Bumblebee</t>
  </si>
  <si>
    <t>Bombus terrestris</t>
  </si>
  <si>
    <t>i205</t>
  </si>
  <si>
    <t>14-4525-01</t>
  </si>
  <si>
    <t>Common wasp (Yellow jacket)</t>
  </si>
  <si>
    <t>Vespula spp.</t>
  </si>
  <si>
    <t>i3</t>
  </si>
  <si>
    <t>14-4527-01</t>
  </si>
  <si>
    <t>European Paper Wasp</t>
  </si>
  <si>
    <t>Polistes dominulus</t>
  </si>
  <si>
    <t>i77</t>
  </si>
  <si>
    <t>14-4340-01</t>
  </si>
  <si>
    <t xml:space="preserve">European hornet </t>
  </si>
  <si>
    <t>Vespa crabro</t>
  </si>
  <si>
    <t>i75</t>
  </si>
  <si>
    <t>14-4143-01</t>
  </si>
  <si>
    <t xml:space="preserve">Honey bee </t>
  </si>
  <si>
    <t>Apis mellifera</t>
  </si>
  <si>
    <t xml:space="preserve">i1 </t>
  </si>
  <si>
    <t>14-4526-01</t>
  </si>
  <si>
    <t>Paper wasp</t>
  </si>
  <si>
    <t>Polistes spp.</t>
  </si>
  <si>
    <t>i4</t>
  </si>
  <si>
    <t>14-4221-01</t>
  </si>
  <si>
    <t xml:space="preserve">White-faced hornet </t>
  </si>
  <si>
    <t>Dolichovespula maculata</t>
  </si>
  <si>
    <t>i2</t>
  </si>
  <si>
    <t>14-4223-01</t>
  </si>
  <si>
    <t xml:space="preserve">Yellow hornet </t>
  </si>
  <si>
    <t>Dolichovespula arenaria</t>
  </si>
  <si>
    <t>i5</t>
  </si>
  <si>
    <t>p4</t>
  </si>
  <si>
    <t>14-4475-01</t>
  </si>
  <si>
    <t xml:space="preserve">Anisakis </t>
  </si>
  <si>
    <t>p1</t>
  </si>
  <si>
    <t>Ascaris</t>
  </si>
  <si>
    <t>14-4220-01</t>
  </si>
  <si>
    <t>Apple</t>
  </si>
  <si>
    <t>Malus x domestica</t>
  </si>
  <si>
    <t xml:space="preserve">f49 </t>
  </si>
  <si>
    <t>14-4812-01</t>
  </si>
  <si>
    <t>Apricot</t>
  </si>
  <si>
    <t>f237</t>
  </si>
  <si>
    <t>14-5046-01</t>
  </si>
  <si>
    <t>Asparagus</t>
  </si>
  <si>
    <t>Asparagus officinalis</t>
  </si>
  <si>
    <t>f261</t>
  </si>
  <si>
    <t>14-5047-01</t>
  </si>
  <si>
    <t>Aubergine, eggplant</t>
  </si>
  <si>
    <t>Solanum melongena</t>
  </si>
  <si>
    <t>f262</t>
  </si>
  <si>
    <t>14-4346-01</t>
  </si>
  <si>
    <t>Avocado</t>
  </si>
  <si>
    <t xml:space="preserve">Persea americana </t>
  </si>
  <si>
    <t>f96</t>
  </si>
  <si>
    <t>14-4455-01</t>
  </si>
  <si>
    <t>Bamboo shoot</t>
  </si>
  <si>
    <t xml:space="preserve">Phyllostachys pubescens </t>
  </si>
  <si>
    <t>f51</t>
  </si>
  <si>
    <t>14-4334-01</t>
  </si>
  <si>
    <t>Banana</t>
  </si>
  <si>
    <t xml:space="preserve">Musa spp. </t>
  </si>
  <si>
    <t>f92</t>
  </si>
  <si>
    <t>14-5216-01</t>
  </si>
  <si>
    <t>Beetroot</t>
  </si>
  <si>
    <t>Beta vulgaris</t>
  </si>
  <si>
    <t>f319</t>
  </si>
  <si>
    <t>14-5051-01</t>
  </si>
  <si>
    <t>Blackberry</t>
  </si>
  <si>
    <t>Rubus fruticosus</t>
  </si>
  <si>
    <t>f211</t>
  </si>
  <si>
    <t>14-5052-01</t>
  </si>
  <si>
    <t>Blueberry</t>
  </si>
  <si>
    <t>Vaccinium myrtillis</t>
  </si>
  <si>
    <t>f288</t>
  </si>
  <si>
    <t>14-4841-01</t>
  </si>
  <si>
    <t>Broccoli</t>
  </si>
  <si>
    <t>Brassica oleracea var. italica</t>
  </si>
  <si>
    <t>f260</t>
  </si>
  <si>
    <t>14-5054-01</t>
  </si>
  <si>
    <t>Brussel sprouts</t>
  </si>
  <si>
    <t>Brassica oleracea var. gemmifera</t>
  </si>
  <si>
    <t>f217</t>
  </si>
  <si>
    <t>14-4814-01</t>
  </si>
  <si>
    <t>Cabbage</t>
  </si>
  <si>
    <t>Brassica oleracea var. capitata</t>
  </si>
  <si>
    <t>f216</t>
  </si>
  <si>
    <t>14-4210-01</t>
  </si>
  <si>
    <t>Carrot</t>
  </si>
  <si>
    <t xml:space="preserve">Daucus carota </t>
  </si>
  <si>
    <t>f31</t>
  </si>
  <si>
    <t>14-5060-01</t>
  </si>
  <si>
    <t xml:space="preserve">Cauliflower </t>
  </si>
  <si>
    <t>Brassica oleracea var. botrytis</t>
  </si>
  <si>
    <t>f291</t>
  </si>
  <si>
    <t>14-4296-01</t>
  </si>
  <si>
    <t>Celery</t>
  </si>
  <si>
    <t xml:space="preserve">Apium graveolens </t>
  </si>
  <si>
    <t>f85</t>
  </si>
  <si>
    <t>14-4811-01</t>
  </si>
  <si>
    <t>Cherry</t>
  </si>
  <si>
    <t>f242</t>
  </si>
  <si>
    <t>14-4839-01</t>
  </si>
  <si>
    <t>Cucumber</t>
  </si>
  <si>
    <t>Cucumis sativus</t>
  </si>
  <si>
    <t>f244</t>
  </si>
  <si>
    <t>14-5068-01</t>
  </si>
  <si>
    <t>Phoenix dactylifera</t>
  </si>
  <si>
    <t>f289</t>
  </si>
  <si>
    <t>14-5071-01</t>
  </si>
  <si>
    <t>Fennel, fresh</t>
  </si>
  <si>
    <t>Foeniculum vulgare</t>
  </si>
  <si>
    <t>f276</t>
  </si>
  <si>
    <t>14-5244-01</t>
  </si>
  <si>
    <t>Fig</t>
  </si>
  <si>
    <t>Ficus carica</t>
  </si>
  <si>
    <t>f328</t>
  </si>
  <si>
    <t>14-4218-01</t>
  </si>
  <si>
    <t>Garlic</t>
  </si>
  <si>
    <t xml:space="preserve">Allium sativum </t>
  </si>
  <si>
    <t>f47</t>
  </si>
  <si>
    <t>14-4809-01</t>
  </si>
  <si>
    <t>Grape</t>
  </si>
  <si>
    <t>Vitis vinifera</t>
  </si>
  <si>
    <t>f259</t>
  </si>
  <si>
    <t>14-4431-01</t>
  </si>
  <si>
    <t>Grapefruit</t>
  </si>
  <si>
    <t xml:space="preserve">Citrus paradisi </t>
  </si>
  <si>
    <t>f209</t>
  </si>
  <si>
    <t>14-5215-01</t>
  </si>
  <si>
    <t>Jack fruit</t>
  </si>
  <si>
    <t>Artocarpus heterophyllus</t>
  </si>
  <si>
    <t>f318</t>
  </si>
  <si>
    <t>14-5255-01</t>
  </si>
  <si>
    <t>Jujube</t>
  </si>
  <si>
    <t>Ziziphus jujuba</t>
  </si>
  <si>
    <t>f336</t>
  </si>
  <si>
    <t>14-4295-01</t>
  </si>
  <si>
    <t xml:space="preserve">Kiwi </t>
  </si>
  <si>
    <t>Actinidia deliciosa</t>
  </si>
  <si>
    <t>f84</t>
  </si>
  <si>
    <t>14-4829-01</t>
  </si>
  <si>
    <t>Lemon</t>
  </si>
  <si>
    <t xml:space="preserve">Citrus limon </t>
  </si>
  <si>
    <t>f208</t>
  </si>
  <si>
    <t>14-4813-01</t>
  </si>
  <si>
    <t>Lettuce</t>
  </si>
  <si>
    <t>Lactuca sativa</t>
  </si>
  <si>
    <t>f215</t>
  </si>
  <si>
    <t>14-5188-01</t>
  </si>
  <si>
    <t>Lime</t>
  </si>
  <si>
    <t>Citrus aurantifolia</t>
  </si>
  <si>
    <t>f306</t>
  </si>
  <si>
    <t>14-5160-01</t>
  </si>
  <si>
    <t>Mandarin (tangerine, clementine, satsumas)</t>
  </si>
  <si>
    <t>Citrus reticulata</t>
  </si>
  <si>
    <t xml:space="preserve">f302 </t>
  </si>
  <si>
    <t>14-4331-01</t>
  </si>
  <si>
    <t xml:space="preserve">Mango </t>
  </si>
  <si>
    <t xml:space="preserve">Mangifera indica </t>
  </si>
  <si>
    <t>f91</t>
  </si>
  <si>
    <t>14-4298-01</t>
  </si>
  <si>
    <t>Melon</t>
  </si>
  <si>
    <t xml:space="preserve">Cucumis melo spp. </t>
  </si>
  <si>
    <t>f87</t>
  </si>
  <si>
    <t>14-5279-01</t>
  </si>
  <si>
    <t>Olive (black, fresh)</t>
  </si>
  <si>
    <t>f342</t>
  </si>
  <si>
    <t>14-4219-01</t>
  </si>
  <si>
    <t>Onion</t>
  </si>
  <si>
    <t xml:space="preserve">Allium cepa </t>
  </si>
  <si>
    <t>f48</t>
  </si>
  <si>
    <t>14-4129-01</t>
  </si>
  <si>
    <t>Orange</t>
  </si>
  <si>
    <t xml:space="preserve">Citrus sinensis </t>
  </si>
  <si>
    <t>f33</t>
  </si>
  <si>
    <t>14-5089-01</t>
  </si>
  <si>
    <t>Papaya</t>
  </si>
  <si>
    <t>Carica papaya</t>
  </si>
  <si>
    <t>f293</t>
  </si>
  <si>
    <t>14-5091-01</t>
  </si>
  <si>
    <t>Passion fruit</t>
  </si>
  <si>
    <t>Passiflora edulis</t>
  </si>
  <si>
    <t>f294</t>
  </si>
  <si>
    <t>14-4337-01</t>
  </si>
  <si>
    <t>Peach</t>
  </si>
  <si>
    <t>f95</t>
  </si>
  <si>
    <t>14-4336-01</t>
  </si>
  <si>
    <t>Pear</t>
  </si>
  <si>
    <t xml:space="preserve">Pyrus communis </t>
  </si>
  <si>
    <t>f94</t>
  </si>
  <si>
    <t>14-5161-01</t>
  </si>
  <si>
    <t>Persimon (kaki fruit, sharon)</t>
  </si>
  <si>
    <t>Diospyros kaki</t>
  </si>
  <si>
    <t>f301</t>
  </si>
  <si>
    <t>14-4810-01</t>
  </si>
  <si>
    <t>Pineapple</t>
  </si>
  <si>
    <t>Ananas comosus</t>
  </si>
  <si>
    <t>f210</t>
  </si>
  <si>
    <t>14-4840-01</t>
  </si>
  <si>
    <t>Plum</t>
  </si>
  <si>
    <t>f255</t>
  </si>
  <si>
    <t>14-4211-01</t>
  </si>
  <si>
    <t>Potato</t>
  </si>
  <si>
    <t xml:space="preserve">Solanum tuberosum </t>
  </si>
  <si>
    <t>f35</t>
  </si>
  <si>
    <t>14-4433-01</t>
  </si>
  <si>
    <t>Pumpkin</t>
  </si>
  <si>
    <t xml:space="preserve">Cucurbita pepo </t>
  </si>
  <si>
    <t>f225</t>
  </si>
  <si>
    <t>14-5280-01</t>
  </si>
  <si>
    <t>Raspberry</t>
  </si>
  <si>
    <t>Rubus idaeus</t>
  </si>
  <si>
    <t>f343</t>
  </si>
  <si>
    <t>14-5221-01</t>
  </si>
  <si>
    <t>Red currant</t>
  </si>
  <si>
    <t>Ribes sylvestre</t>
  </si>
  <si>
    <t>f322</t>
  </si>
  <si>
    <t>14-4432-01</t>
  </si>
  <si>
    <t>Spinach</t>
  </si>
  <si>
    <t xml:space="preserve">Spinachia oleracea </t>
  </si>
  <si>
    <t>f214</t>
  </si>
  <si>
    <t>14-4216-01</t>
  </si>
  <si>
    <t>Strawberry</t>
  </si>
  <si>
    <t xml:space="preserve">Fragaria vesca </t>
  </si>
  <si>
    <t>f44</t>
  </si>
  <si>
    <t>14-4458-01</t>
  </si>
  <si>
    <t>Sweet potato</t>
  </si>
  <si>
    <t xml:space="preserve">Ipomea batatas </t>
  </si>
  <si>
    <t>f54</t>
  </si>
  <si>
    <t>14-4182-01</t>
  </si>
  <si>
    <t>Tomato</t>
  </si>
  <si>
    <t xml:space="preserve">Lycopersicon lycopersicum </t>
  </si>
  <si>
    <t xml:space="preserve">f25 </t>
  </si>
  <si>
    <t>14-5245-01</t>
  </si>
  <si>
    <t>Watermelon</t>
  </si>
  <si>
    <t>Citrullus lanatus</t>
  </si>
  <si>
    <t>f329</t>
  </si>
  <si>
    <t>14-4179-01</t>
  </si>
  <si>
    <t>Almond</t>
  </si>
  <si>
    <t xml:space="preserve">Amygdalus communis </t>
  </si>
  <si>
    <t>f20</t>
  </si>
  <si>
    <t>14-4172-01</t>
  </si>
  <si>
    <t xml:space="preserve">Hordeum vulgare </t>
  </si>
  <si>
    <t>f6</t>
  </si>
  <si>
    <t>14-5197-01</t>
  </si>
  <si>
    <t>Blue vetch</t>
  </si>
  <si>
    <t>Lathyrus sativus</t>
  </si>
  <si>
    <t>f310</t>
  </si>
  <si>
    <t>14-4178-01</t>
  </si>
  <si>
    <t>Brazil nut</t>
  </si>
  <si>
    <t xml:space="preserve">Bertholletia excelsa </t>
  </si>
  <si>
    <t>f18</t>
  </si>
  <si>
    <t>14-4125-01</t>
  </si>
  <si>
    <t>Buckwheat</t>
  </si>
  <si>
    <t xml:space="preserve">Fagopyrum esculentum </t>
  </si>
  <si>
    <t xml:space="preserve">f11 </t>
  </si>
  <si>
    <t>14-4835-01</t>
  </si>
  <si>
    <t>Cashew nut</t>
  </si>
  <si>
    <t>Anacardium occidentale</t>
  </si>
  <si>
    <t>f202</t>
  </si>
  <si>
    <t>14-5196-01</t>
  </si>
  <si>
    <t>Chick pea</t>
  </si>
  <si>
    <t>Cicer arietinus</t>
  </si>
  <si>
    <t>f309</t>
  </si>
  <si>
    <t>14-4212-01</t>
  </si>
  <si>
    <t>Coconut</t>
  </si>
  <si>
    <t xml:space="preserve">Cocos nucifera </t>
  </si>
  <si>
    <t>f36</t>
  </si>
  <si>
    <t>14-4459-01</t>
  </si>
  <si>
    <t>Common millet</t>
  </si>
  <si>
    <t xml:space="preserve">Panicum milliaceum </t>
  </si>
  <si>
    <t>f55</t>
  </si>
  <si>
    <t>14-5187-01</t>
  </si>
  <si>
    <t>Fenugreek</t>
  </si>
  <si>
    <t>Trigonella foenum-graecum</t>
  </si>
  <si>
    <t>f305</t>
  </si>
  <si>
    <t>14-4460-01</t>
  </si>
  <si>
    <t>Foxtail millet</t>
  </si>
  <si>
    <t xml:space="preserve">Setaria italica </t>
  </si>
  <si>
    <t>f56</t>
  </si>
  <si>
    <t>14-5211-01</t>
  </si>
  <si>
    <t>Green bean</t>
  </si>
  <si>
    <t>Phaseolus vulgaris</t>
  </si>
  <si>
    <t>f315</t>
  </si>
  <si>
    <t>14-4128-01</t>
  </si>
  <si>
    <t>Hazel nut</t>
  </si>
  <si>
    <t xml:space="preserve">Corylus avellana </t>
  </si>
  <si>
    <t>f17</t>
  </si>
  <si>
    <t>14-4815-01</t>
  </si>
  <si>
    <t>Lentil</t>
  </si>
  <si>
    <t>Lens esculenta</t>
  </si>
  <si>
    <t>f235</t>
  </si>
  <si>
    <t>14-4929-01</t>
  </si>
  <si>
    <t>Lima bean</t>
  </si>
  <si>
    <t>Phaseolus lunatus</t>
  </si>
  <si>
    <t>f182</t>
  </si>
  <si>
    <t>14-5250-01</t>
  </si>
  <si>
    <t>Linseed</t>
  </si>
  <si>
    <t>Linum usitatissimum</t>
  </si>
  <si>
    <t>f333</t>
  </si>
  <si>
    <t>14-5254-01</t>
  </si>
  <si>
    <t>Lupin seed</t>
  </si>
  <si>
    <t>Lupinus albus</t>
  </si>
  <si>
    <t>f335</t>
  </si>
  <si>
    <t>14-5282-01</t>
  </si>
  <si>
    <t>Macadamia nut</t>
  </si>
  <si>
    <t>Macadamia spp.</t>
  </si>
  <si>
    <t>f345</t>
  </si>
  <si>
    <t>14-4124-01</t>
  </si>
  <si>
    <t xml:space="preserve">Zea mays </t>
  </si>
  <si>
    <t xml:space="preserve">f8 </t>
  </si>
  <si>
    <t>14-4173-01</t>
  </si>
  <si>
    <t>Oat</t>
  </si>
  <si>
    <t xml:space="preserve">Avena sativa </t>
  </si>
  <si>
    <t>f7</t>
  </si>
  <si>
    <t>14-4176-01</t>
  </si>
  <si>
    <t>Pea</t>
  </si>
  <si>
    <t xml:space="preserve">Pisum sativum </t>
  </si>
  <si>
    <t>f12</t>
  </si>
  <si>
    <t>14-4126-01</t>
  </si>
  <si>
    <t>Peanut</t>
  </si>
  <si>
    <t xml:space="preserve">Arachis hypogaea </t>
  </si>
  <si>
    <t xml:space="preserve">f13 </t>
  </si>
  <si>
    <t>14-4807-01</t>
  </si>
  <si>
    <t>Pecan nut</t>
  </si>
  <si>
    <t>Carya illinoensis</t>
  </si>
  <si>
    <t>f201</t>
  </si>
  <si>
    <t>14-5093-01</t>
  </si>
  <si>
    <t>Pine nut, pignoles</t>
  </si>
  <si>
    <t>Pinus edulis</t>
  </si>
  <si>
    <t>f253</t>
  </si>
  <si>
    <t>14-4836-01</t>
  </si>
  <si>
    <t>Pistachio</t>
  </si>
  <si>
    <t>Pistacia vera</t>
  </si>
  <si>
    <t>f203</t>
  </si>
  <si>
    <t>14-5097-01</t>
  </si>
  <si>
    <t>Poppy seed</t>
  </si>
  <si>
    <t>Papaver somniferum</t>
  </si>
  <si>
    <t>f224</t>
  </si>
  <si>
    <t>14-5098-01</t>
  </si>
  <si>
    <t>Pumpkin seed</t>
  </si>
  <si>
    <t>Cucurbita pepo</t>
  </si>
  <si>
    <t>f226</t>
  </si>
  <si>
    <t>14-5284-01</t>
  </si>
  <si>
    <t>Quinoa</t>
  </si>
  <si>
    <t>Chenopodium quinoa</t>
  </si>
  <si>
    <t>f347</t>
  </si>
  <si>
    <t>14-5213-01</t>
  </si>
  <si>
    <t>Rape seed</t>
  </si>
  <si>
    <t>f316</t>
  </si>
  <si>
    <t>14-5100-01</t>
  </si>
  <si>
    <t>Red kidney bean</t>
  </si>
  <si>
    <t>f287</t>
  </si>
  <si>
    <t>14-4174-01</t>
  </si>
  <si>
    <t>Rice</t>
  </si>
  <si>
    <t xml:space="preserve">Oryza sativa </t>
  </si>
  <si>
    <t xml:space="preserve">f9 </t>
  </si>
  <si>
    <t>14-4123-01</t>
  </si>
  <si>
    <t>Rye</t>
  </si>
  <si>
    <t xml:space="preserve">Secale cereale </t>
  </si>
  <si>
    <t xml:space="preserve">f5 </t>
  </si>
  <si>
    <t>14-4175-01</t>
  </si>
  <si>
    <t>Sesame seed</t>
  </si>
  <si>
    <t xml:space="preserve">Sesamum indicum </t>
  </si>
  <si>
    <t>f10</t>
  </si>
  <si>
    <t>14-4115-01</t>
  </si>
  <si>
    <t>Soybean</t>
  </si>
  <si>
    <t xml:space="preserve">Glycine max </t>
  </si>
  <si>
    <t xml:space="preserve">f14 </t>
  </si>
  <si>
    <t>14-4914-01</t>
  </si>
  <si>
    <t>Spelt wheat</t>
  </si>
  <si>
    <t>Triticum spelta</t>
  </si>
  <si>
    <t>f124</t>
  </si>
  <si>
    <t>14-5102-01</t>
  </si>
  <si>
    <t>Sugar-beet seed</t>
  </si>
  <si>
    <t>f227</t>
  </si>
  <si>
    <t>14-4843-01</t>
  </si>
  <si>
    <t>Sweet chestnut</t>
  </si>
  <si>
    <t>f299</t>
  </si>
  <si>
    <t>14-4521-01</t>
  </si>
  <si>
    <t>Walnut</t>
  </si>
  <si>
    <t>Juglans spp.</t>
  </si>
  <si>
    <t>f256</t>
  </si>
  <si>
    <t>14-4113-01</t>
  </si>
  <si>
    <t>Wheat</t>
  </si>
  <si>
    <t xml:space="preserve">Triticum aestivum </t>
  </si>
  <si>
    <t xml:space="preserve">f4 </t>
  </si>
  <si>
    <t>14-4177-01</t>
  </si>
  <si>
    <t>White bean</t>
  </si>
  <si>
    <t xml:space="preserve">Phaseolus vulgaris </t>
  </si>
  <si>
    <t>f15</t>
  </si>
  <si>
    <t>14-5267-01</t>
  </si>
  <si>
    <t>Allspice</t>
  </si>
  <si>
    <t>Pimenta dioica</t>
  </si>
  <si>
    <t>f339</t>
  </si>
  <si>
    <t>14-5044-01</t>
  </si>
  <si>
    <t>Anise</t>
  </si>
  <si>
    <t>Pimpinella anisum</t>
  </si>
  <si>
    <t>f271</t>
  </si>
  <si>
    <t>14-5048-01</t>
  </si>
  <si>
    <t>Basil</t>
  </si>
  <si>
    <t>Ocimum basilicum</t>
  </si>
  <si>
    <t>f269</t>
  </si>
  <si>
    <t>14-5049-01</t>
  </si>
  <si>
    <t>Bay leaf</t>
  </si>
  <si>
    <t>Laurus nobilis</t>
  </si>
  <si>
    <t>f278</t>
  </si>
  <si>
    <t>14-4817-01</t>
  </si>
  <si>
    <t>Black pepper</t>
  </si>
  <si>
    <t>Piper nigrum</t>
  </si>
  <si>
    <t>f280</t>
  </si>
  <si>
    <t>14-5057-01</t>
  </si>
  <si>
    <t xml:space="preserve">Caraway </t>
  </si>
  <si>
    <t xml:space="preserve">Carum carvi </t>
  </si>
  <si>
    <t xml:space="preserve">f265 </t>
  </si>
  <si>
    <t>14-5058-01</t>
  </si>
  <si>
    <t>Cardamon</t>
  </si>
  <si>
    <t>Elettaria cardamomum</t>
  </si>
  <si>
    <t>f267</t>
  </si>
  <si>
    <t>14-5062-01</t>
  </si>
  <si>
    <t>Chilipepper</t>
  </si>
  <si>
    <t>Capsicum frutescens</t>
  </si>
  <si>
    <t>f279</t>
  </si>
  <si>
    <t>14-5064-01</t>
  </si>
  <si>
    <t>Clove</t>
  </si>
  <si>
    <t>Syzygium aromaticum</t>
  </si>
  <si>
    <t>f268</t>
  </si>
  <si>
    <t>14-5214-01</t>
  </si>
  <si>
    <t>Coriander</t>
  </si>
  <si>
    <t>Coriandrum sativum</t>
  </si>
  <si>
    <t>f317</t>
  </si>
  <si>
    <t>14-5067-01</t>
  </si>
  <si>
    <t>Curry (Santa Maria)</t>
  </si>
  <si>
    <t xml:space="preserve">f281 </t>
  </si>
  <si>
    <t>14-5069-01</t>
  </si>
  <si>
    <t>Dill</t>
  </si>
  <si>
    <t>Anethum graveolens</t>
  </si>
  <si>
    <t>f277</t>
  </si>
  <si>
    <t>14-5072-01</t>
  </si>
  <si>
    <t>Ginger</t>
  </si>
  <si>
    <t>Zingiber officinale</t>
  </si>
  <si>
    <t>f270</t>
  </si>
  <si>
    <t>14-5075-01</t>
  </si>
  <si>
    <t>Green pepper (unripe seed)</t>
  </si>
  <si>
    <t>f263</t>
  </si>
  <si>
    <t>14-5082-01</t>
  </si>
  <si>
    <t>Lovage</t>
  </si>
  <si>
    <t>Levisticum officinale</t>
  </si>
  <si>
    <t>f275</t>
  </si>
  <si>
    <t>14-5083-01</t>
  </si>
  <si>
    <t>Mace</t>
  </si>
  <si>
    <t>Myristica fragrans</t>
  </si>
  <si>
    <t>f266</t>
  </si>
  <si>
    <t>14-5084-01</t>
  </si>
  <si>
    <t>Marjoram</t>
  </si>
  <si>
    <t>Origanum majorana</t>
  </si>
  <si>
    <t>f274</t>
  </si>
  <si>
    <t>14-5249-01</t>
  </si>
  <si>
    <t>Mint</t>
  </si>
  <si>
    <t>Mentha piperita</t>
  </si>
  <si>
    <t>f332</t>
  </si>
  <si>
    <t>14-4329-01</t>
  </si>
  <si>
    <t>Mustard</t>
  </si>
  <si>
    <t xml:space="preserve">Brassica/Sinapis spp. </t>
  </si>
  <si>
    <t>f89</t>
  </si>
  <si>
    <t>14-5088-01</t>
  </si>
  <si>
    <t>Oregano</t>
  </si>
  <si>
    <t>Origanum vulgare</t>
  </si>
  <si>
    <t>f283</t>
  </si>
  <si>
    <t>14-4816-01</t>
  </si>
  <si>
    <t>Paprika, Sweet pepper</t>
  </si>
  <si>
    <t>Capsicum annuum</t>
  </si>
  <si>
    <t>f218</t>
  </si>
  <si>
    <t>14-4297-01</t>
  </si>
  <si>
    <t>Parsley</t>
  </si>
  <si>
    <t xml:space="preserve">Petroselinum crispum </t>
  </si>
  <si>
    <t>f86</t>
  </si>
  <si>
    <t>14-5103-01</t>
  </si>
  <si>
    <t>Tarragon</t>
  </si>
  <si>
    <t>Artemisia dracunculus</t>
  </si>
  <si>
    <t>f272</t>
  </si>
  <si>
    <t>14-5105-01</t>
  </si>
  <si>
    <t>Thyme</t>
  </si>
  <si>
    <t>Thymus vulgaris</t>
  </si>
  <si>
    <t>f273</t>
  </si>
  <si>
    <t>14-5106-01</t>
  </si>
  <si>
    <t>Vanilla</t>
  </si>
  <si>
    <t>Vanilla planifolia</t>
  </si>
  <si>
    <t>f234</t>
  </si>
  <si>
    <t>14-5283-01</t>
  </si>
  <si>
    <t>Abalone</t>
  </si>
  <si>
    <t>Haliotis spp.</t>
  </si>
  <si>
    <t>f346</t>
  </si>
  <si>
    <t>14-5209-01</t>
  </si>
  <si>
    <t>Anchovy</t>
  </si>
  <si>
    <t>Engraulis encrasicolus</t>
  </si>
  <si>
    <t>f313</t>
  </si>
  <si>
    <t>14-4213-01</t>
  </si>
  <si>
    <t>Blue mussel</t>
  </si>
  <si>
    <t xml:space="preserve">Mytilus edulis </t>
  </si>
  <si>
    <t>f37</t>
  </si>
  <si>
    <t>14-4930-01</t>
  </si>
  <si>
    <t>Cat fish</t>
  </si>
  <si>
    <t>Ictalurus punctatus</t>
  </si>
  <si>
    <t>f369</t>
  </si>
  <si>
    <t>14-4454-01</t>
  </si>
  <si>
    <t>Chub mackerel</t>
  </si>
  <si>
    <t xml:space="preserve">Scomber japonicus </t>
  </si>
  <si>
    <t>f50</t>
  </si>
  <si>
    <t>14-4820-01</t>
  </si>
  <si>
    <t>Clam</t>
  </si>
  <si>
    <t>Ruditapes spp.</t>
  </si>
  <si>
    <t>f207</t>
  </si>
  <si>
    <t>14-4180-01</t>
  </si>
  <si>
    <t>Crab</t>
  </si>
  <si>
    <t xml:space="preserve">Cancer pagurus </t>
  </si>
  <si>
    <t xml:space="preserve">f23 </t>
  </si>
  <si>
    <t>14-5219-01</t>
  </si>
  <si>
    <t>Crayfish</t>
  </si>
  <si>
    <t>Astacus astacus</t>
  </si>
  <si>
    <t>f320</t>
  </si>
  <si>
    <t>14-5042-01</t>
  </si>
  <si>
    <t>Eel</t>
  </si>
  <si>
    <t>Anguilla anguilla</t>
  </si>
  <si>
    <t>f264</t>
  </si>
  <si>
    <t>14-4159-01</t>
  </si>
  <si>
    <t>Fish (cod)</t>
  </si>
  <si>
    <t xml:space="preserve">Gadus morhua </t>
  </si>
  <si>
    <t xml:space="preserve">f3 </t>
  </si>
  <si>
    <t>14-4933-01</t>
  </si>
  <si>
    <t>Grouper</t>
  </si>
  <si>
    <t>Epinephelus spp.</t>
  </si>
  <si>
    <t>f410</t>
  </si>
  <si>
    <t>14-4928-01</t>
  </si>
  <si>
    <t>Gulf flounder</t>
  </si>
  <si>
    <t>Paralichthys albigutta</t>
  </si>
  <si>
    <t>f147</t>
  </si>
  <si>
    <t>14-4939-01</t>
  </si>
  <si>
    <t>Haddock</t>
  </si>
  <si>
    <t>Melanogrammus aeglefinus</t>
  </si>
  <si>
    <t>f42</t>
  </si>
  <si>
    <t>14-5194-01</t>
  </si>
  <si>
    <t>Hake</t>
  </si>
  <si>
    <t>Merluccius merluccius</t>
  </si>
  <si>
    <t>f307</t>
  </si>
  <si>
    <t>14-5158-01</t>
  </si>
  <si>
    <t>Halibut</t>
  </si>
  <si>
    <t>Hippoglossus hippoglossus</t>
  </si>
  <si>
    <t>f303</t>
  </si>
  <si>
    <t>14-4837-01</t>
  </si>
  <si>
    <t>Herring</t>
  </si>
  <si>
    <t>Clupea harengus</t>
  </si>
  <si>
    <t>f205</t>
  </si>
  <si>
    <t>14-4464-01</t>
  </si>
  <si>
    <t xml:space="preserve">Jack mackerel, Scad </t>
  </si>
  <si>
    <t xml:space="preserve">Trachurus japonicus </t>
  </si>
  <si>
    <t>f60</t>
  </si>
  <si>
    <t>14-5159-01</t>
  </si>
  <si>
    <t>Langust (spiny lobster)</t>
  </si>
  <si>
    <t>Palinurus spp.</t>
  </si>
  <si>
    <t>f304</t>
  </si>
  <si>
    <t>14-4292-01</t>
  </si>
  <si>
    <t>Lobster</t>
  </si>
  <si>
    <t xml:space="preserve">Homarus gammarus </t>
  </si>
  <si>
    <t>f80</t>
  </si>
  <si>
    <t>14-5019-01</t>
  </si>
  <si>
    <t>Mackerel</t>
  </si>
  <si>
    <t>Scomber scombrus</t>
  </si>
  <si>
    <t>f206</t>
  </si>
  <si>
    <t>14-5204-01</t>
  </si>
  <si>
    <t>Megrim</t>
  </si>
  <si>
    <t>Lepidorhombus whiffiagonis</t>
  </si>
  <si>
    <t>f311</t>
  </si>
  <si>
    <t>14-4463-01</t>
  </si>
  <si>
    <t>Octopus</t>
  </si>
  <si>
    <t xml:space="preserve">Octopus vulgaris </t>
  </si>
  <si>
    <t>f59</t>
  </si>
  <si>
    <t>14-4935-01</t>
  </si>
  <si>
    <t>Orange roughy</t>
  </si>
  <si>
    <t>Hoplostethus atlanticus</t>
  </si>
  <si>
    <t>f412</t>
  </si>
  <si>
    <t>14-4842-01</t>
  </si>
  <si>
    <t>Oyster</t>
  </si>
  <si>
    <t>Ostrea edulis</t>
  </si>
  <si>
    <t>f290</t>
  </si>
  <si>
    <t>14-4462-01</t>
  </si>
  <si>
    <t>Pacific squid</t>
  </si>
  <si>
    <t xml:space="preserve">Todarodes pacificus </t>
  </si>
  <si>
    <t>f58</t>
  </si>
  <si>
    <t>14-4434-01</t>
  </si>
  <si>
    <t>Plaice</t>
  </si>
  <si>
    <t xml:space="preserve">Pleuronectes platessa </t>
  </si>
  <si>
    <t>f254</t>
  </si>
  <si>
    <t>14-4936-01</t>
  </si>
  <si>
    <t>Pollock</t>
  </si>
  <si>
    <t>Pollachius virens</t>
  </si>
  <si>
    <t>f413</t>
  </si>
  <si>
    <t>14-4931-01</t>
  </si>
  <si>
    <t>Red snapper</t>
  </si>
  <si>
    <t>Lutjanus campechanus</t>
  </si>
  <si>
    <t>f381</t>
  </si>
  <si>
    <t>14-4215-01</t>
  </si>
  <si>
    <t>Salmon</t>
  </si>
  <si>
    <t xml:space="preserve">Salmo salar </t>
  </si>
  <si>
    <t>f41</t>
  </si>
  <si>
    <t>14-5195-01</t>
  </si>
  <si>
    <t>Sardine (Pilchard)</t>
  </si>
  <si>
    <t>Sardina pilchardus</t>
  </si>
  <si>
    <t>f308</t>
  </si>
  <si>
    <t>14-4465-01</t>
  </si>
  <si>
    <t>Sardine, Japanese Pilchard</t>
  </si>
  <si>
    <t xml:space="preserve">Sardinops melanosticta </t>
  </si>
  <si>
    <t>f61</t>
  </si>
  <si>
    <t>14-4895-01</t>
  </si>
  <si>
    <t>Scallop</t>
  </si>
  <si>
    <t>Pecten spp.</t>
  </si>
  <si>
    <t>f338</t>
  </si>
  <si>
    <t>14-4181-01</t>
  </si>
  <si>
    <t>Shrimp</t>
  </si>
  <si>
    <t>Pandalus borealis, Penaeus monodon, Metapenaeopsis barbata, Metapenaeus joyneri</t>
  </si>
  <si>
    <t xml:space="preserve">f24 </t>
  </si>
  <si>
    <t>14-5210-01</t>
  </si>
  <si>
    <t>Snail</t>
  </si>
  <si>
    <t>Helix aspersa</t>
  </si>
  <si>
    <t>f314</t>
  </si>
  <si>
    <t>14-5256-01</t>
  </si>
  <si>
    <t>Sole</t>
  </si>
  <si>
    <t>Solea solea</t>
  </si>
  <si>
    <t>f337</t>
  </si>
  <si>
    <t>14-5142-01</t>
  </si>
  <si>
    <t>Squid</t>
  </si>
  <si>
    <t>Loligo spp.</t>
  </si>
  <si>
    <t>f258</t>
  </si>
  <si>
    <t>14-5205-01</t>
  </si>
  <si>
    <t>Swordfish</t>
  </si>
  <si>
    <t>Xiphias gladius</t>
  </si>
  <si>
    <t>f312</t>
  </si>
  <si>
    <t>14-4937-01</t>
  </si>
  <si>
    <t>Tilapia</t>
  </si>
  <si>
    <t>Oreochromis spp.</t>
  </si>
  <si>
    <t>f414</t>
  </si>
  <si>
    <t>14-4819-01</t>
  </si>
  <si>
    <t>Trout</t>
  </si>
  <si>
    <t>Oncorhynchus mykiss (Salmo gairdnieri)</t>
  </si>
  <si>
    <t>f204</t>
  </si>
  <si>
    <t>14-4214-01</t>
  </si>
  <si>
    <t>Tuna</t>
  </si>
  <si>
    <t xml:space="preserve">Thunnus albacares </t>
  </si>
  <si>
    <t>f40</t>
  </si>
  <si>
    <t>14-4938-01</t>
  </si>
  <si>
    <t>Walleye pike</t>
  </si>
  <si>
    <t>Sander vitreus (Stizostedion vitreum)</t>
  </si>
  <si>
    <t>f415</t>
  </si>
  <si>
    <t>14-4932-01</t>
  </si>
  <si>
    <t>Whitefish (Inconnu)</t>
  </si>
  <si>
    <t>Stenodus spp.</t>
  </si>
  <si>
    <t>f384</t>
  </si>
  <si>
    <t>14-4185-01</t>
  </si>
  <si>
    <t xml:space="preserve">Chicken </t>
  </si>
  <si>
    <t xml:space="preserve">Gallus spp. </t>
  </si>
  <si>
    <t xml:space="preserve">f83 </t>
  </si>
  <si>
    <t>14-4826-01</t>
  </si>
  <si>
    <t>Egg</t>
  </si>
  <si>
    <t>f245</t>
  </si>
  <si>
    <t>14-4111-01</t>
  </si>
  <si>
    <t xml:space="preserve">Egg white </t>
  </si>
  <si>
    <t xml:space="preserve">f1 </t>
  </si>
  <si>
    <t>14-4184-01</t>
  </si>
  <si>
    <t xml:space="preserve">Egg yolk </t>
  </si>
  <si>
    <t xml:space="preserve">f75 </t>
  </si>
  <si>
    <t>14-4818-01</t>
  </si>
  <si>
    <t>Turkey meat</t>
  </si>
  <si>
    <t>Meleagris gallopavo</t>
  </si>
  <si>
    <t>f284</t>
  </si>
  <si>
    <t>14-4209-01</t>
  </si>
  <si>
    <t>Beef</t>
  </si>
  <si>
    <t xml:space="preserve">Bos spp. </t>
  </si>
  <si>
    <t xml:space="preserve">f27 </t>
  </si>
  <si>
    <t>14-5115-01</t>
  </si>
  <si>
    <t>Elk/moose meat</t>
  </si>
  <si>
    <t>f285</t>
  </si>
  <si>
    <t>14-4299-01</t>
  </si>
  <si>
    <t>Mutton</t>
  </si>
  <si>
    <t>Ovis spp.</t>
  </si>
  <si>
    <t>f88</t>
  </si>
  <si>
    <t>14-4183-01</t>
  </si>
  <si>
    <t>Pork</t>
  </si>
  <si>
    <t xml:space="preserve">Sus spp. </t>
  </si>
  <si>
    <t xml:space="preserve">f26 </t>
  </si>
  <si>
    <t>14-4838-01</t>
  </si>
  <si>
    <t>Rabbit</t>
  </si>
  <si>
    <t>Oryctolagus spp.</t>
  </si>
  <si>
    <t>f213</t>
  </si>
  <si>
    <t>14-4293-01</t>
  </si>
  <si>
    <t>Cheese, cheddar type</t>
  </si>
  <si>
    <t>f81</t>
  </si>
  <si>
    <t>14-4294-01</t>
  </si>
  <si>
    <t>Cheese, mold type</t>
  </si>
  <si>
    <t>f82</t>
  </si>
  <si>
    <t>14-5114-01</t>
  </si>
  <si>
    <t>Cow’s whey</t>
  </si>
  <si>
    <t>f236</t>
  </si>
  <si>
    <t>14-5144-01</t>
  </si>
  <si>
    <t>Goat milk</t>
  </si>
  <si>
    <t>f300</t>
  </si>
  <si>
    <t>14-5109-01</t>
  </si>
  <si>
    <t>Mare’s milk</t>
  </si>
  <si>
    <t>f286</t>
  </si>
  <si>
    <t>14-4112-01</t>
  </si>
  <si>
    <t xml:space="preserve">Milk </t>
  </si>
  <si>
    <t xml:space="preserve">f2 </t>
  </si>
  <si>
    <t>14-4806-01</t>
  </si>
  <si>
    <t>Milk, boiled</t>
  </si>
  <si>
    <t>f231</t>
  </si>
  <si>
    <t>14-5237-01</t>
  </si>
  <si>
    <t>Sheep milk</t>
  </si>
  <si>
    <t>f325</t>
  </si>
  <si>
    <t>14-5238-01</t>
  </si>
  <si>
    <t>Sheep whey</t>
  </si>
  <si>
    <t>f326</t>
  </si>
  <si>
    <t>14-5137-01</t>
  </si>
  <si>
    <t>Carob (E410)</t>
  </si>
  <si>
    <t>Ceratonia siliqua</t>
  </si>
  <si>
    <t>f296</t>
  </si>
  <si>
    <t>14-5076-01</t>
  </si>
  <si>
    <t>Guar, guar gum (E412)</t>
  </si>
  <si>
    <t>Cyamopsis tetragonolobus</t>
  </si>
  <si>
    <t>f246</t>
  </si>
  <si>
    <t>14-5138-01</t>
  </si>
  <si>
    <t>Gum arabic (E414)</t>
  </si>
  <si>
    <t>Acacia spp.</t>
  </si>
  <si>
    <t>f297</t>
  </si>
  <si>
    <t>14-5139-01</t>
  </si>
  <si>
    <t>Tragacanth (E413)</t>
  </si>
  <si>
    <t>Astragalus spp.</t>
  </si>
  <si>
    <t>f298</t>
  </si>
  <si>
    <t>14-5268-01</t>
  </si>
  <si>
    <t>Cochineal extract (Carmine red) (E120)</t>
  </si>
  <si>
    <t>Dactylopius coccus</t>
  </si>
  <si>
    <t>f340</t>
  </si>
  <si>
    <t>14-4335-01</t>
  </si>
  <si>
    <t>Cacao</t>
  </si>
  <si>
    <t xml:space="preserve">Theobroma cacao </t>
  </si>
  <si>
    <t>f93</t>
  </si>
  <si>
    <t>14-5065-01</t>
  </si>
  <si>
    <t>Coffee</t>
  </si>
  <si>
    <t>Coffea spp.</t>
  </si>
  <si>
    <t>f221</t>
  </si>
  <si>
    <t>14-5078-01</t>
  </si>
  <si>
    <t xml:space="preserve">Honey </t>
  </si>
  <si>
    <t xml:space="preserve">f247 </t>
  </si>
  <si>
    <t>14-5228-01</t>
  </si>
  <si>
    <t>Hop (fruit cone)</t>
  </si>
  <si>
    <t>Humulus lupulus</t>
  </si>
  <si>
    <t>f324</t>
  </si>
  <si>
    <t>14-4330-01</t>
  </si>
  <si>
    <t xml:space="preserve">Malt </t>
  </si>
  <si>
    <t>f90</t>
  </si>
  <si>
    <t>14-5086-01</t>
  </si>
  <si>
    <t>Mushroom (champignon)</t>
  </si>
  <si>
    <t>Agaricus hortensis</t>
  </si>
  <si>
    <t>f212</t>
  </si>
  <si>
    <t>14-5104-01</t>
  </si>
  <si>
    <t>Tea</t>
  </si>
  <si>
    <t>Camellia sinensis</t>
  </si>
  <si>
    <t>f222</t>
  </si>
  <si>
    <t>14-4217-01</t>
  </si>
  <si>
    <t>Yeast</t>
  </si>
  <si>
    <t xml:space="preserve">Saccharomyces cerevisiae </t>
  </si>
  <si>
    <t>f45</t>
  </si>
  <si>
    <t>Ascaris lumbricoides</t>
  </si>
  <si>
    <t>14-4244-01</t>
  </si>
  <si>
    <t>14-5286-01</t>
  </si>
  <si>
    <t>Bougainvillea</t>
  </si>
  <si>
    <t>Bougainvillea spp.</t>
  </si>
  <si>
    <t>k214</t>
  </si>
  <si>
    <t>14-4366-01</t>
  </si>
  <si>
    <t xml:space="preserve">Cotton seed </t>
  </si>
  <si>
    <t>k83</t>
  </si>
  <si>
    <t>14-4314-01</t>
  </si>
  <si>
    <t xml:space="preserve">Ethylene oxide </t>
  </si>
  <si>
    <t>k78</t>
  </si>
  <si>
    <t>14-4365-01</t>
  </si>
  <si>
    <t xml:space="preserve">Ficus </t>
  </si>
  <si>
    <t>Ficus spp.</t>
  </si>
  <si>
    <t>k81</t>
  </si>
  <si>
    <t>14-4341-01</t>
  </si>
  <si>
    <t xml:space="preserve">Formaldehyde/Formalin </t>
  </si>
  <si>
    <t>k80</t>
  </si>
  <si>
    <t>14-4363-01</t>
  </si>
  <si>
    <t>Green coffee bean</t>
  </si>
  <si>
    <t>k70</t>
  </si>
  <si>
    <t>14-5189-01</t>
  </si>
  <si>
    <t>Hexahydrophtalic anhydrid</t>
  </si>
  <si>
    <t>k209</t>
  </si>
  <si>
    <t>14-4313-01</t>
  </si>
  <si>
    <t>Isocyanate HDI (Hexamethylene diisocyanate)</t>
  </si>
  <si>
    <t>k77</t>
  </si>
  <si>
    <t>14-4312-01</t>
  </si>
  <si>
    <t>Isocyanate MDI (Diphenylmethane diisocyanate)</t>
  </si>
  <si>
    <t>k76</t>
  </si>
  <si>
    <t>14-4311-01</t>
  </si>
  <si>
    <t>Isocyanate TDI (Toluene diisocyanate)</t>
  </si>
  <si>
    <t>k75</t>
  </si>
  <si>
    <t>14-4348-01</t>
  </si>
  <si>
    <t xml:space="preserve">Ispaghula </t>
  </si>
  <si>
    <t>k72</t>
  </si>
  <si>
    <t>14-4511-01</t>
  </si>
  <si>
    <t>Latex</t>
  </si>
  <si>
    <t xml:space="preserve">Hevea brasiliensis </t>
  </si>
  <si>
    <t>k82</t>
  </si>
  <si>
    <t>14-4315-01</t>
  </si>
  <si>
    <t xml:space="preserve">Phthalic anhydride </t>
  </si>
  <si>
    <t>k79</t>
  </si>
  <si>
    <t>14-4333-01</t>
  </si>
  <si>
    <t>Silk</t>
  </si>
  <si>
    <t xml:space="preserve">Bombyx mori </t>
  </si>
  <si>
    <t>k74</t>
  </si>
  <si>
    <t>14-4400-01</t>
  </si>
  <si>
    <t xml:space="preserve">Silk waste </t>
  </si>
  <si>
    <t>k73</t>
  </si>
  <si>
    <t>14-4367-01</t>
  </si>
  <si>
    <t xml:space="preserve">Sunflower seed </t>
  </si>
  <si>
    <t>k84</t>
  </si>
  <si>
    <t>14-4369-01</t>
  </si>
  <si>
    <t xml:space="preserve">Trimellitic anhydride, TMA </t>
  </si>
  <si>
    <t>k86</t>
  </si>
  <si>
    <t>14-4451-01</t>
  </si>
  <si>
    <t>Amoxicilloyl</t>
  </si>
  <si>
    <t>c6</t>
  </si>
  <si>
    <t>14-4450-01</t>
  </si>
  <si>
    <t>Ampicilloyl</t>
  </si>
  <si>
    <t>c5</t>
  </si>
  <si>
    <t>14-5336-01</t>
  </si>
  <si>
    <t>Cefaclor</t>
  </si>
  <si>
    <t>c7</t>
  </si>
  <si>
    <t>14-4926-01</t>
  </si>
  <si>
    <t>Chlorhexidine</t>
  </si>
  <si>
    <t>c8</t>
  </si>
  <si>
    <t>14-4854-01</t>
  </si>
  <si>
    <t>Gelatin bovine</t>
  </si>
  <si>
    <t>c74</t>
  </si>
  <si>
    <t>14-4347-01</t>
  </si>
  <si>
    <t xml:space="preserve">Insulin human </t>
  </si>
  <si>
    <t>c73</t>
  </si>
  <si>
    <t>14-4164-01</t>
  </si>
  <si>
    <t xml:space="preserve">Penicilloyl G </t>
  </si>
  <si>
    <t xml:space="preserve">c1 </t>
  </si>
  <si>
    <t>14-4165-01</t>
  </si>
  <si>
    <t xml:space="preserve">Penicilloyl V </t>
  </si>
  <si>
    <t xml:space="preserve">c2 </t>
  </si>
  <si>
    <t>14-4975-01</t>
  </si>
  <si>
    <t>Pholcodine</t>
  </si>
  <si>
    <t>c261</t>
  </si>
  <si>
    <t>14-4974-01</t>
  </si>
  <si>
    <t>Morphine</t>
  </si>
  <si>
    <t>c260</t>
  </si>
  <si>
    <t>14-5266-01</t>
  </si>
  <si>
    <t>Suxamethonium (succinylcholine)</t>
  </si>
  <si>
    <t>c202</t>
  </si>
  <si>
    <t>14-4476-01</t>
  </si>
  <si>
    <t xml:space="preserve">Cotton, crude fibers </t>
  </si>
  <si>
    <t>o1</t>
  </si>
  <si>
    <t>14-5997-01</t>
  </si>
  <si>
    <t>nGal-alpha-1,3-Gal (alpha-Gal) Thyroglobulin, bovine</t>
  </si>
  <si>
    <t>o215</t>
  </si>
  <si>
    <t>14-5251-01</t>
  </si>
  <si>
    <t>Mealworm</t>
  </si>
  <si>
    <t>Tenebrio mollitor</t>
  </si>
  <si>
    <t>o211</t>
  </si>
  <si>
    <t>14-5339-01</t>
  </si>
  <si>
    <t>MUXF3 CCD, Bromelain</t>
  </si>
  <si>
    <t>o214</t>
  </si>
  <si>
    <t>14-4371-01</t>
  </si>
  <si>
    <t xml:space="preserve">Seminal fluid </t>
  </si>
  <si>
    <t>o70</t>
  </si>
  <si>
    <t>14-5320-01</t>
  </si>
  <si>
    <t>Streptavidin</t>
  </si>
  <si>
    <t>o212</t>
  </si>
  <si>
    <t>ImmunoCAP Mixes</t>
  </si>
  <si>
    <t>14-4199-01</t>
  </si>
  <si>
    <t>t1, t3, t7, t8, t10</t>
  </si>
  <si>
    <t>Acer negundo, Betula verrucosa, Quercus alba, Ulmus americana, Juglans californica</t>
  </si>
  <si>
    <t>tx1</t>
  </si>
  <si>
    <t>14-4200-01</t>
  </si>
  <si>
    <t>t7, t8, t11, t12, t14</t>
  </si>
  <si>
    <t>Quercus alba, Ulmus americana, Platanus acerifolia, Salix caprea, Populus deltoides</t>
  </si>
  <si>
    <t>tx4</t>
  </si>
  <si>
    <t>14-4201-01</t>
  </si>
  <si>
    <t>t2, t4,t8, t12, t14</t>
  </si>
  <si>
    <t>Alnus incana, Corylus avellana, Ulmus americana, Salix caprea, Populus deltoides </t>
  </si>
  <si>
    <t>tx5</t>
  </si>
  <si>
    <t>14-4202-01</t>
  </si>
  <si>
    <t>t1, t3, t5, t7, t10</t>
  </si>
  <si>
    <t>Acer negundo, Betula verrucosa, Fagus grandifolia, Quercus alba, Juglans californica</t>
  </si>
  <si>
    <t>tx6</t>
  </si>
  <si>
    <t>14-4272-01</t>
  </si>
  <si>
    <t>t9, t12, t16, t18, t19, t21</t>
  </si>
  <si>
    <t>Olea europaea, Salix caprea, Pinus strobus, Eucalyptus spp., Acacia longifolia, Melaleuca leucadendron</t>
  </si>
  <si>
    <t>tx7</t>
  </si>
  <si>
    <t>14-4273-01</t>
  </si>
  <si>
    <t>t1, t3, t4, t7, t11</t>
  </si>
  <si>
    <t>Acer negundo, Betula verrucosa, Corylus avellana, Quercus alba, Platanus acerifolia</t>
  </si>
  <si>
    <t>tx8</t>
  </si>
  <si>
    <t>14-4274-01</t>
  </si>
  <si>
    <t>t2, t3, t4, t7, t12</t>
  </si>
  <si>
    <t>Alnus incana, Betula verrucosa, Corylus avellana, Quercus alba, Salix caprea</t>
  </si>
  <si>
    <t xml:space="preserve">tx9 </t>
  </si>
  <si>
    <t>14-5183-01</t>
  </si>
  <si>
    <t>t2, t3, t4, t15</t>
  </si>
  <si>
    <t>Alnus incana, Betula verrucosa, Corylus avellana, Fraxinus americana</t>
  </si>
  <si>
    <t>tx10</t>
  </si>
  <si>
    <t>14-4195-01</t>
  </si>
  <si>
    <t>w1, w6, w9, w10, w11</t>
  </si>
  <si>
    <t>Ambrosia artemisiifolia (A. elatior), Artemisia vulgaris, Plantago lanceolata, Chenopodium album, Salsola kali</t>
  </si>
  <si>
    <t xml:space="preserve">wx1 </t>
  </si>
  <si>
    <t>14-4268-01</t>
  </si>
  <si>
    <t>w2, w6, w9, w10, w15</t>
  </si>
  <si>
    <t>Ambrosia psilostachya, Artemisia vulgaris, Plantago lanceolata, Chenopodium album, Atriplex lentiformis</t>
  </si>
  <si>
    <t>wx2</t>
  </si>
  <si>
    <t>14-4196-01</t>
  </si>
  <si>
    <t>w6, w9, w10, w12, w20</t>
  </si>
  <si>
    <t>Artemisia vulgaris, Plantago lanceolata, Chenopodium album, Solidago virgaurea, Urtica dioica</t>
  </si>
  <si>
    <t xml:space="preserve">wx3 </t>
  </si>
  <si>
    <t>14-4197-01</t>
  </si>
  <si>
    <t>w1, w6, w7, w8, w12</t>
  </si>
  <si>
    <t>Ambrosia artemisiifolia (A. elatior), Artemisia vulgaris,  Chrysanthemum leucanthemum, Taraxacum vulgare, Solidago virgaurea</t>
  </si>
  <si>
    <t xml:space="preserve">wx5 </t>
  </si>
  <si>
    <t>14-4198-01</t>
  </si>
  <si>
    <t>w9, w10, w11, w18</t>
  </si>
  <si>
    <t>Plantago lanceolata, Chenopodium album, Salsola kali, Rumex acetosella</t>
  </si>
  <si>
    <t>wx6</t>
  </si>
  <si>
    <t>14-4269-01</t>
  </si>
  <si>
    <t>w7, w8, w9,w10, w12</t>
  </si>
  <si>
    <t>Chrysanthemum leucanthemum, Taraxacum vulgare, Plantago lanceolata, Chenopodium album, Solidago virgaurea</t>
  </si>
  <si>
    <t>wx7</t>
  </si>
  <si>
    <t>14-5026-01</t>
  </si>
  <si>
    <t xml:space="preserve">w1, w2, w3 </t>
  </si>
  <si>
    <t>Ambrosia artemisiifolia (A. elatior), Ambrosia psilostachya, Ambrosia trifida</t>
  </si>
  <si>
    <t>wx209</t>
  </si>
  <si>
    <t>14-4163-01</t>
  </si>
  <si>
    <t>g3, g4, g5, g6, g8</t>
  </si>
  <si>
    <t>Dactylis glomerata, Festuca elatior, Lolium perenne, Phleum pratense, Poa pratensis</t>
  </si>
  <si>
    <t xml:space="preserve">gx1 </t>
  </si>
  <si>
    <t>14-4192-01</t>
  </si>
  <si>
    <t>g2, g5, g6, g8, g10, g17</t>
  </si>
  <si>
    <t>Cynodon dactylon, Lolium perenne, Phleum pratense, Poa pratensis, Sorghum halepense, Paspalum notatum</t>
  </si>
  <si>
    <t>gx2</t>
  </si>
  <si>
    <t>14-4193-01</t>
  </si>
  <si>
    <t>g1, g5, g6, g12, g13</t>
  </si>
  <si>
    <t>Anthoxanthum odoratum, Lolium perenne, Phleum pratense, Secale cereale, Holcus lanatus</t>
  </si>
  <si>
    <t xml:space="preserve">gx3 </t>
  </si>
  <si>
    <t>14-4194-01</t>
  </si>
  <si>
    <t>g1, g5, g7, g12, g13</t>
  </si>
  <si>
    <t>Anthoxanthum odoratum, Lolium perenne, Phragmites communis, Secale cereale, Holcus lanatus</t>
  </si>
  <si>
    <t xml:space="preserve">gx4 </t>
  </si>
  <si>
    <t>14-5200-01</t>
  </si>
  <si>
    <t>g2, g5, g10, g11, g13, g17</t>
  </si>
  <si>
    <t>Cynodon dactylon, Lolium perenne, Sorghum halepense, Bromus inermis, Holcus lanatus, Paspalum notatum</t>
  </si>
  <si>
    <t>gx6</t>
  </si>
  <si>
    <t>14-4204-01</t>
  </si>
  <si>
    <t>m1, m2, m3, m6</t>
  </si>
  <si>
    <t>Penicillium chrysogenum, Cladosporium herbarum, Aspergillus fumigatus, Alternaria alternata</t>
  </si>
  <si>
    <t xml:space="preserve">mx1 </t>
  </si>
  <si>
    <t>14-4320-01</t>
  </si>
  <si>
    <t>m1, m2, m3, m5, m6, m8</t>
  </si>
  <si>
    <t>Penicillium chrysogenum, Cladosporium herbarum, Aspergillus fumigatus, Candida albicans, Alternaria alternata, Setomelanomma rostrata</t>
  </si>
  <si>
    <t xml:space="preserve">mx2 </t>
  </si>
  <si>
    <t>14-4921-01</t>
  </si>
  <si>
    <t>m3, m207, m36, m228</t>
  </si>
  <si>
    <t>A. fumigatus, A. niger, A. terreus, A. flavus</t>
  </si>
  <si>
    <t>mx4</t>
  </si>
  <si>
    <t>14-4203-01</t>
  </si>
  <si>
    <t>e1, e3, e4, e5</t>
  </si>
  <si>
    <t>Cat dander, Horse dander, Cow dander, Dog dander</t>
  </si>
  <si>
    <t xml:space="preserve">ex1 </t>
  </si>
  <si>
    <t>14-4512-01</t>
  </si>
  <si>
    <t xml:space="preserve">e1, e5, e6, e87, e88 </t>
  </si>
  <si>
    <t>Cat dander, Dog dander, Guinea pig epithelium, Rat, Mouse</t>
  </si>
  <si>
    <t xml:space="preserve">ex2 </t>
  </si>
  <si>
    <t>14-4276-01</t>
  </si>
  <si>
    <t>e6, e82, e84, e87, e88</t>
  </si>
  <si>
    <t>Guinea pig epithelium, Rabbit epithelium, Hamster epithelium, Rat, Mouse</t>
  </si>
  <si>
    <t>ex70</t>
  </si>
  <si>
    <t>14-4277-01</t>
  </si>
  <si>
    <t>e70, e85, e86, e89</t>
  </si>
  <si>
    <t>Goose feathers, Chicken feathers, Duck feathers, Turkey feathers</t>
  </si>
  <si>
    <t>ex71</t>
  </si>
  <si>
    <t>14-4278-01</t>
  </si>
  <si>
    <t>e78, e201, e196, e213, e214</t>
  </si>
  <si>
    <t>Budgerigar feathers, Canary bird feathers, Parakeet feathers, Parrot feathers, Finch feathers</t>
  </si>
  <si>
    <t>ex72</t>
  </si>
  <si>
    <t>14-4206-01</t>
  </si>
  <si>
    <t>f13, f17, f18, f20, f36</t>
  </si>
  <si>
    <t>fx1</t>
  </si>
  <si>
    <t>Peanut, Hazel nut, Brazil nut, Almond, Coconut</t>
  </si>
  <si>
    <t>14-4207-01</t>
  </si>
  <si>
    <t>f3, f24, f37, f40, f41</t>
  </si>
  <si>
    <t xml:space="preserve">fx2 </t>
  </si>
  <si>
    <t>Fish, Shrimp, Blue mussel, Tuna, Salmon</t>
  </si>
  <si>
    <t>14-4208-01</t>
  </si>
  <si>
    <t>f4, f7, f8, f10, f11</t>
  </si>
  <si>
    <t>fx3</t>
  </si>
  <si>
    <t>Wheat, Oat, Maize, Sesame seed, Buckwheat</t>
  </si>
  <si>
    <t>14-4275-01</t>
  </si>
  <si>
    <t>f1, f2, f3, f4, f13, f14</t>
  </si>
  <si>
    <t xml:space="preserve">fx5 </t>
  </si>
  <si>
    <t>Egg white, Milk, Fish, Wheat, Peanut, Soybean</t>
  </si>
  <si>
    <t>14-4844-01</t>
  </si>
  <si>
    <t>f25, f45, f47, f48, f85</t>
  </si>
  <si>
    <t xml:space="preserve">fx7 </t>
  </si>
  <si>
    <t>Tomato, Yeast, Garlic, Onion, Celery</t>
  </si>
  <si>
    <t>14-4848-01</t>
  </si>
  <si>
    <t>f12, f15, f31, f35</t>
  </si>
  <si>
    <t xml:space="preserve">fx13 </t>
  </si>
  <si>
    <t>Pea, White bean, Carrot, Potato</t>
  </si>
  <si>
    <t>14-4849-01</t>
  </si>
  <si>
    <t>f25, f214, f216, f218</t>
  </si>
  <si>
    <t xml:space="preserve">fx14 </t>
  </si>
  <si>
    <t>Tomato, Spinach, Cabbage, Paprika</t>
  </si>
  <si>
    <t>14-4850-01</t>
  </si>
  <si>
    <t>f33, f49, f92, f95</t>
  </si>
  <si>
    <t xml:space="preserve">fx15 </t>
  </si>
  <si>
    <t>Orange, Apple, Banana, Peach</t>
  </si>
  <si>
    <t>14-4851-01</t>
  </si>
  <si>
    <t>f44, f94, f208, f210</t>
  </si>
  <si>
    <t xml:space="preserve">fx16 </t>
  </si>
  <si>
    <t>Strawberrry, Pear, Lemon, Pineapple</t>
  </si>
  <si>
    <t>14-5179-01</t>
  </si>
  <si>
    <t>f49, f92, f94, f95</t>
  </si>
  <si>
    <t>fx17</t>
  </si>
  <si>
    <t>Apple, Banana, Pear, Peach</t>
  </si>
  <si>
    <t>14-4852-01</t>
  </si>
  <si>
    <t>f12, f13, f14</t>
  </si>
  <si>
    <t>fx18</t>
  </si>
  <si>
    <t>Pea, Peanut, Soybean</t>
  </si>
  <si>
    <t>14-4853-01</t>
  </si>
  <si>
    <t>f4, f5, f6, f9</t>
  </si>
  <si>
    <t xml:space="preserve">fx20 </t>
  </si>
  <si>
    <t>Wheat, Rye, Barley, Rice</t>
  </si>
  <si>
    <t>14-5206-01</t>
  </si>
  <si>
    <t>f84, f87, f92, f95, f210</t>
  </si>
  <si>
    <t>fx21</t>
  </si>
  <si>
    <t>Kiwi, Melon, Banana, Peach, Pineapple</t>
  </si>
  <si>
    <t>14-5212-01</t>
  </si>
  <si>
    <t>f201, f202, f203, f256</t>
  </si>
  <si>
    <t>fx22</t>
  </si>
  <si>
    <t>Pecan nut, Cashew nut, Pistachio, Walnut</t>
  </si>
  <si>
    <t>14-4855-01</t>
  </si>
  <si>
    <t>f26, f27, f83, f284</t>
  </si>
  <si>
    <t>fx23</t>
  </si>
  <si>
    <t>Pork, Beef, Chicken meat, Turkey meat</t>
  </si>
  <si>
    <t>14-4856-01</t>
  </si>
  <si>
    <t>f17, f24, f84, f92</t>
  </si>
  <si>
    <t>fx24</t>
  </si>
  <si>
    <t>Hazel nut, Shrimp, Kiwi, Banana</t>
  </si>
  <si>
    <t>14-4857-01</t>
  </si>
  <si>
    <t>f10, f45, f47, f85</t>
  </si>
  <si>
    <t>fx25</t>
  </si>
  <si>
    <t>Sesame seed, Yeast, Garlic, Celery</t>
  </si>
  <si>
    <t>14-4894-01</t>
  </si>
  <si>
    <t>f1, f2, f13, f89</t>
  </si>
  <si>
    <t>fx26</t>
  </si>
  <si>
    <t>Egg white, Cow’s milk, Peanut, Mustard</t>
  </si>
  <si>
    <t>14-4893-01</t>
  </si>
  <si>
    <t>f3, f4, f14, f17</t>
  </si>
  <si>
    <t>fx27</t>
  </si>
  <si>
    <t>Fish (cod), Wheat, Soybean, Hazel nut</t>
  </si>
  <si>
    <t>14-4892-01</t>
  </si>
  <si>
    <t>f10, f24, f27, f84</t>
  </si>
  <si>
    <t>fx28</t>
  </si>
  <si>
    <t>Sesame seed, Shrimp, Beef, Kiwi</t>
  </si>
  <si>
    <t>14-4915-01</t>
  </si>
  <si>
    <t>f33, f208, f209, f302</t>
  </si>
  <si>
    <t>fx29</t>
  </si>
  <si>
    <t>Orange, Lemon, Grapefruit, Mandarin</t>
  </si>
  <si>
    <t>14-4916-01</t>
  </si>
  <si>
    <t>f84, f91, f92, f96, f293</t>
  </si>
  <si>
    <t>fx30</t>
  </si>
  <si>
    <t>Kiwi, Mango, Banana, Avocado, Papaya</t>
  </si>
  <si>
    <t>14-4917-01</t>
  </si>
  <si>
    <t>f49, f94, f95, f242, f255</t>
  </si>
  <si>
    <t>fx31</t>
  </si>
  <si>
    <t>Apple, Pear, Peach, Cherry, Plum</t>
  </si>
  <si>
    <t>14-4357-01</t>
  </si>
  <si>
    <t>f272, f274, f273, f275</t>
  </si>
  <si>
    <t>fx70</t>
  </si>
  <si>
    <t>Tarragon, Marjoram, Thyme, Lovage</t>
  </si>
  <si>
    <t>14-4358-01</t>
  </si>
  <si>
    <t>f265, f266, f267, f268</t>
  </si>
  <si>
    <t>fx71</t>
  </si>
  <si>
    <t xml:space="preserve">Caraway, Mace, Cardamom, Clove </t>
  </si>
  <si>
    <t>14-4359-01</t>
  </si>
  <si>
    <t>f269, f219, f270, f271</t>
  </si>
  <si>
    <t>fx72</t>
  </si>
  <si>
    <t xml:space="preserve">Basil, Fennel seed, Ginger, Anise </t>
  </si>
  <si>
    <t>14-4825-01</t>
  </si>
  <si>
    <t>f26, f27, f83</t>
  </si>
  <si>
    <t>fx73</t>
  </si>
  <si>
    <t xml:space="preserve">Pork, Beef, Chicken </t>
  </si>
  <si>
    <t>14-4827-01</t>
  </si>
  <si>
    <t>f3, f205, f206, f254</t>
  </si>
  <si>
    <t>fx74</t>
  </si>
  <si>
    <t>Cod, Herring, Mackerel, Plaice</t>
  </si>
  <si>
    <t>14-4988-01</t>
  </si>
  <si>
    <t>f10, f17, f25, f84, f202</t>
  </si>
  <si>
    <t>fx77</t>
  </si>
  <si>
    <t>Sesame seed, Hazel nut, Tomato, Kiwi, Cashew nut</t>
  </si>
  <si>
    <t>14-4354-01</t>
  </si>
  <si>
    <t>k75, k76, k77, k79</t>
  </si>
  <si>
    <t>Isocyanates (TDI, MDI, HDI), Phthalic anhydride</t>
  </si>
  <si>
    <t>pax5</t>
  </si>
  <si>
    <t>14-4355-01</t>
  </si>
  <si>
    <t>k78, k79, k80, k85</t>
  </si>
  <si>
    <t>Ethylene oxide, Phthalic anhydride, Formaldehyde, Chloramin T</t>
  </si>
  <si>
    <t>pax6</t>
  </si>
  <si>
    <t>14-5193-01</t>
  </si>
  <si>
    <t>g6, w6, w9, w21, t3</t>
  </si>
  <si>
    <t>Phleum pratense, Artemisia vulgaris, Plantago lanceolata, Parietaria judaica, Betula verrucosa</t>
  </si>
  <si>
    <t>rx1</t>
  </si>
  <si>
    <t>14-5184-01</t>
  </si>
  <si>
    <t>d2, e1, e3, e5, m6</t>
  </si>
  <si>
    <t>Dermatophagoides farinae, Cat dander, Horse dander, Dog dander, Alternaria alternata</t>
  </si>
  <si>
    <t>rx2</t>
  </si>
  <si>
    <t>14-5198-01</t>
  </si>
  <si>
    <t>g2, g5, g17, w1, w9, w10</t>
  </si>
  <si>
    <t>Cynodon dactylon, Lolium perenne, Paspalum notatum, Ambrosia elatior, Plantago lanceolata, Chenopodium album</t>
  </si>
  <si>
    <t>rx3</t>
  </si>
  <si>
    <t>14-5246-01</t>
  </si>
  <si>
    <t>d1, e1, m3, i6</t>
  </si>
  <si>
    <t>Dermatophagoides pteronyssinus, Cat dander, Aspergillus fumigatus, Blatella germanica</t>
  </si>
  <si>
    <t>rx5</t>
  </si>
  <si>
    <t xml:space="preserve">14-5322-01 </t>
  </si>
  <si>
    <t>t3, g6, w6, m2, m6</t>
  </si>
  <si>
    <t xml:space="preserve">Betula verrucosa, Phleum pratense, Artemisia vulgaris, Cladosporium herbarum, Alternaria alternata </t>
  </si>
  <si>
    <t>rx6</t>
  </si>
  <si>
    <t>14-5323-01</t>
  </si>
  <si>
    <t>d1, e1, e3,e5, e82</t>
  </si>
  <si>
    <t>Dermatophagoides pteronyssinus, Cat dander, Horse dander, Dog dander, Rabbit epithelium</t>
  </si>
  <si>
    <t>rx7</t>
  </si>
  <si>
    <t>14-4405-35</t>
  </si>
  <si>
    <t>ImmunoCAP Phadiatop</t>
  </si>
  <si>
    <t>14-4972-01</t>
  </si>
  <si>
    <t>nCyn d 1 Bermuda grass</t>
  </si>
  <si>
    <t>g216</t>
  </si>
  <si>
    <t>14-5234-01</t>
  </si>
  <si>
    <t>rPhl p 1 Timothy</t>
  </si>
  <si>
    <t>g205</t>
  </si>
  <si>
    <t>14-5235-01</t>
  </si>
  <si>
    <t>rPhl p 2 Timothy</t>
  </si>
  <si>
    <t>g206</t>
  </si>
  <si>
    <t>14-5288-01</t>
  </si>
  <si>
    <t>nPhl p 4 Timothy</t>
  </si>
  <si>
    <t>g208</t>
  </si>
  <si>
    <t>14-5338-01</t>
  </si>
  <si>
    <t>rPhl p 5b Timothy</t>
  </si>
  <si>
    <t>g215</t>
  </si>
  <si>
    <t>14-5289-01</t>
  </si>
  <si>
    <t>rPhl p 6 Timothy</t>
  </si>
  <si>
    <t>g209</t>
  </si>
  <si>
    <t>14-5290-01</t>
  </si>
  <si>
    <t>rPhl p 7 Timothy</t>
  </si>
  <si>
    <t>g210</t>
  </si>
  <si>
    <t>14-5291-01</t>
  </si>
  <si>
    <t>rPhl p 11 Timothy</t>
  </si>
  <si>
    <t>g211</t>
  </si>
  <si>
    <t>14-5292-01</t>
  </si>
  <si>
    <t>rPhl p 12 Profilin, Timothy</t>
  </si>
  <si>
    <t>g212</t>
  </si>
  <si>
    <t>14-5312-01</t>
  </si>
  <si>
    <t>rPhl p 1, rPhl p 5b Timothy</t>
  </si>
  <si>
    <t>g213</t>
  </si>
  <si>
    <t>14-5313-01</t>
  </si>
  <si>
    <t>rPhl p 7, rPhl p 12 Timothy</t>
  </si>
  <si>
    <t>g214</t>
  </si>
  <si>
    <t>14-4969-01</t>
  </si>
  <si>
    <t>nAmb a 1 Ragweed</t>
  </si>
  <si>
    <t>w230</t>
  </si>
  <si>
    <t>14-4970-01</t>
  </si>
  <si>
    <t>nArt v 1 Mugwort</t>
  </si>
  <si>
    <t>w231</t>
  </si>
  <si>
    <t>14-4983-01</t>
  </si>
  <si>
    <t>nArt v 3 LTP, Mugwort</t>
  </si>
  <si>
    <t>w233</t>
  </si>
  <si>
    <t>14-5311-01</t>
  </si>
  <si>
    <t>rPar j 2 LPT, Wall pellitory</t>
  </si>
  <si>
    <t>w211</t>
  </si>
  <si>
    <t>14-5751-01</t>
  </si>
  <si>
    <t>rPla l 1 Plantain</t>
  </si>
  <si>
    <t>w234</t>
  </si>
  <si>
    <t>14-4978-01</t>
  </si>
  <si>
    <t>nSal k 1 Saltwort</t>
  </si>
  <si>
    <t>Salsola kali</t>
  </si>
  <si>
    <t>w232</t>
  </si>
  <si>
    <t>14-5225-01</t>
  </si>
  <si>
    <t>rBet v 1 PR-10, Birch</t>
  </si>
  <si>
    <t>t215</t>
  </si>
  <si>
    <t>14-5226-01</t>
  </si>
  <si>
    <t>rBet v 2 Profilin, Birch</t>
  </si>
  <si>
    <t>t216</t>
  </si>
  <si>
    <t>14-5287-01</t>
  </si>
  <si>
    <t>rBet v 4 Birch</t>
  </si>
  <si>
    <t>t220</t>
  </si>
  <si>
    <t>14-5345-01</t>
  </si>
  <si>
    <t>rBet v 6 Birch</t>
  </si>
  <si>
    <t>t225</t>
  </si>
  <si>
    <t>14-5310-01</t>
  </si>
  <si>
    <t>rBet v 2, rBet v 4 Birch</t>
  </si>
  <si>
    <t>t221</t>
  </si>
  <si>
    <t>14-4977-01</t>
  </si>
  <si>
    <t>nCup a 1 Cypress</t>
  </si>
  <si>
    <t>t226</t>
  </si>
  <si>
    <t>14-5705-01</t>
  </si>
  <si>
    <t>rOle e 1 Olive</t>
  </si>
  <si>
    <t>t224</t>
  </si>
  <si>
    <t>14-4993-01</t>
  </si>
  <si>
    <t>nOle e 7 LTP, Olive</t>
  </si>
  <si>
    <t>Olea europeae</t>
  </si>
  <si>
    <t>t227</t>
  </si>
  <si>
    <t>14-4999-01</t>
  </si>
  <si>
    <t>rOle e 9, Olive</t>
  </si>
  <si>
    <t>t240</t>
  </si>
  <si>
    <t>14-5957-01</t>
  </si>
  <si>
    <t>rPla a 1 Maple leaf sycamore, London plane</t>
  </si>
  <si>
    <t>t241</t>
  </si>
  <si>
    <t>14-5346-01</t>
  </si>
  <si>
    <t>rAlt a 1</t>
  </si>
  <si>
    <t>m229</t>
  </si>
  <si>
    <t>14-5293-01</t>
  </si>
  <si>
    <t>rAsp f 1</t>
  </si>
  <si>
    <t>Aspergillus fumigatus</t>
  </si>
  <si>
    <t>m218</t>
  </si>
  <si>
    <t>14-5294-01</t>
  </si>
  <si>
    <t>rAsp f 2</t>
  </si>
  <si>
    <t>m219</t>
  </si>
  <si>
    <t>14-5295-01</t>
  </si>
  <si>
    <t>rAsp f 3</t>
  </si>
  <si>
    <t>m220</t>
  </si>
  <si>
    <t>14-5296-01</t>
  </si>
  <si>
    <t>rAsp f 4</t>
  </si>
  <si>
    <t>m221</t>
  </si>
  <si>
    <t>14-5297-01</t>
  </si>
  <si>
    <t>rAsp f 6</t>
  </si>
  <si>
    <t>m222</t>
  </si>
  <si>
    <t>14-5009-01</t>
  </si>
  <si>
    <t>nBos d 6 BSA, Cow</t>
  </si>
  <si>
    <t>Bos spp.</t>
  </si>
  <si>
    <t>e204</t>
  </si>
  <si>
    <t>14-4955-01</t>
  </si>
  <si>
    <t>rCan f 1 Dog</t>
  </si>
  <si>
    <t>Canis familiaris</t>
  </si>
  <si>
    <t>e101</t>
  </si>
  <si>
    <t>14-4956-01</t>
  </si>
  <si>
    <t>rCan f 2 Dog</t>
  </si>
  <si>
    <t>e102</t>
  </si>
  <si>
    <t>14-5241-01</t>
  </si>
  <si>
    <t>nCan f 3 Dog serum albumin</t>
  </si>
  <si>
    <t>e221</t>
  </si>
  <si>
    <t>14-5755-01</t>
  </si>
  <si>
    <t>rCan f 4 Dog</t>
  </si>
  <si>
    <t>e229</t>
  </si>
  <si>
    <t>14-4998-01</t>
  </si>
  <si>
    <t>rCan 5 Dog</t>
  </si>
  <si>
    <t>e226</t>
  </si>
  <si>
    <t>14-6081-1</t>
  </si>
  <si>
    <t>rCan Dog 6</t>
  </si>
  <si>
    <t>e230</t>
  </si>
  <si>
    <t>14-4905-01</t>
  </si>
  <si>
    <t>rFel d 1 Cat</t>
  </si>
  <si>
    <t>Felis domesticus</t>
  </si>
  <si>
    <t>e94</t>
  </si>
  <si>
    <t>14-5240-1</t>
  </si>
  <si>
    <t>rFel d 2 Cat serum albumin </t>
  </si>
  <si>
    <t>e220</t>
  </si>
  <si>
    <t>14-5702-01</t>
  </si>
  <si>
    <t>rFel d 4 Cat</t>
  </si>
  <si>
    <t>e228</t>
  </si>
  <si>
    <t>14-6082-01</t>
  </si>
  <si>
    <t>rFel d 7 Cat </t>
  </si>
  <si>
    <t>e231</t>
  </si>
  <si>
    <t>14-5700-01</t>
  </si>
  <si>
    <t>rEqu c 1 Horse</t>
  </si>
  <si>
    <t>Equus caballus</t>
  </si>
  <si>
    <t>e227</t>
  </si>
  <si>
    <t>14-5242-01</t>
  </si>
  <si>
    <t>nSus s Pig serum albumin, Swine</t>
  </si>
  <si>
    <t>Sus scrofa</t>
  </si>
  <si>
    <t>e222</t>
  </si>
  <si>
    <t>14-5996-01</t>
  </si>
  <si>
    <t>rDer p 1 House dust mite</t>
  </si>
  <si>
    <t>Dermatophagoides Pteronyssinus</t>
  </si>
  <si>
    <t>d202</t>
  </si>
  <si>
    <t>14-4967-01</t>
  </si>
  <si>
    <t>rDer p 2 House dust mite</t>
  </si>
  <si>
    <t>d203</t>
  </si>
  <si>
    <t>14-4985-01</t>
  </si>
  <si>
    <t>rDer p 10 Tropomyosin, House dust mite</t>
  </si>
  <si>
    <t>d205</t>
  </si>
  <si>
    <t>14-6040-01</t>
  </si>
  <si>
    <t>rDer p 23 House dust mite</t>
  </si>
  <si>
    <t>d209</t>
  </si>
  <si>
    <t>14-4987-01</t>
  </si>
  <si>
    <t>rApi m 1 Phospholipase A2, Honey bee</t>
  </si>
  <si>
    <t>i208</t>
  </si>
  <si>
    <t>14-6014-01</t>
  </si>
  <si>
    <t>rApi m 2 Hyaluronidase, Honey bee</t>
  </si>
  <si>
    <t>i214</t>
  </si>
  <si>
    <t>14-6015-01</t>
  </si>
  <si>
    <t>rApi m 3, Acid phosphatase, Honey bee</t>
  </si>
  <si>
    <t>i215</t>
  </si>
  <si>
    <t>14-6016-01</t>
  </si>
  <si>
    <t>rApi m 5 Dipeptidyl peptidase, Honey bee</t>
  </si>
  <si>
    <t>i216</t>
  </si>
  <si>
    <t>14-6004-01</t>
  </si>
  <si>
    <t>rApi m 10 Icarapin, Honey bee</t>
  </si>
  <si>
    <t>i217</t>
  </si>
  <si>
    <t>14-4995-01</t>
  </si>
  <si>
    <t>rVes v 1 Phospholipase A1, Common wasp</t>
  </si>
  <si>
    <t>Vespula vulgaris</t>
  </si>
  <si>
    <t>i211</t>
  </si>
  <si>
    <t>14-4992-01</t>
  </si>
  <si>
    <t>rVes v 5 Common wasp</t>
  </si>
  <si>
    <t>i209</t>
  </si>
  <si>
    <t>14-4994-01</t>
  </si>
  <si>
    <t>rPol d 5 Paper wasp</t>
  </si>
  <si>
    <t>i210</t>
  </si>
  <si>
    <t>14-5324-01</t>
  </si>
  <si>
    <t>rHev b 1 Latex</t>
  </si>
  <si>
    <t>Hevea brasiliensis</t>
  </si>
  <si>
    <t xml:space="preserve">k215 </t>
  </si>
  <si>
    <t>14-5326-01</t>
  </si>
  <si>
    <t>rHev b 3 Latex</t>
  </si>
  <si>
    <t xml:space="preserve">k217 </t>
  </si>
  <si>
    <t>14-5327-01</t>
  </si>
  <si>
    <t>rHev b 5 Latex</t>
  </si>
  <si>
    <t xml:space="preserve">k218 </t>
  </si>
  <si>
    <t>14-5329-01</t>
  </si>
  <si>
    <t>rHev b 6.02 Latex</t>
  </si>
  <si>
    <t xml:space="preserve">k220 </t>
  </si>
  <si>
    <t>14-5330-01</t>
  </si>
  <si>
    <t>rHev b 8 Profilin, Latex</t>
  </si>
  <si>
    <t xml:space="preserve">k221 </t>
  </si>
  <si>
    <t>14-5333-01</t>
  </si>
  <si>
    <t>rHev b 11 Latex</t>
  </si>
  <si>
    <t xml:space="preserve">k224 </t>
  </si>
  <si>
    <t>14-5127-01</t>
  </si>
  <si>
    <t>nAna c 2 Bromelain, Pineapple</t>
  </si>
  <si>
    <t>k202</t>
  </si>
  <si>
    <t>14-4370-01</t>
  </si>
  <si>
    <t>nAsp o 21 alpha-amylase</t>
  </si>
  <si>
    <t>Aspergillus oryzae</t>
  </si>
  <si>
    <t>k87</t>
  </si>
  <si>
    <t>14-5130-01</t>
  </si>
  <si>
    <t>nCar p 1 Papain, Papaya</t>
  </si>
  <si>
    <t>k201</t>
  </si>
  <si>
    <t>14-5128-01</t>
  </si>
  <si>
    <t>nGal d 4 Lysozyme, Egg</t>
  </si>
  <si>
    <t>Gallus spp.</t>
  </si>
  <si>
    <t>k208</t>
  </si>
  <si>
    <t>14-5132-01</t>
  </si>
  <si>
    <t>Savinase</t>
  </si>
  <si>
    <t>Bacillus spp.</t>
  </si>
  <si>
    <t>14-5258-01</t>
  </si>
  <si>
    <t>nSus s Pepsin, Swine</t>
  </si>
  <si>
    <t>k213</t>
  </si>
  <si>
    <t>14-4984-01</t>
  </si>
  <si>
    <t>rAct d 8 PR-10, Kiwi</t>
  </si>
  <si>
    <t>f430</t>
  </si>
  <si>
    <t>14-5760-01</t>
  </si>
  <si>
    <t>rAna o 3 Cashew nut</t>
  </si>
  <si>
    <t>f443</t>
  </si>
  <si>
    <t>14-4957-01</t>
  </si>
  <si>
    <t>rApi g 1.01 PR-10, Celery</t>
  </si>
  <si>
    <t>Apium graveolens</t>
  </si>
  <si>
    <t>f417</t>
  </si>
  <si>
    <t>14-4963-01</t>
  </si>
  <si>
    <t>rAra h 1 Peanut</t>
  </si>
  <si>
    <t>Arachis hypogaea</t>
  </si>
  <si>
    <t>f422</t>
  </si>
  <si>
    <t>14-4964-01</t>
  </si>
  <si>
    <t>rAra h 2 Peanut</t>
  </si>
  <si>
    <t>f423</t>
  </si>
  <si>
    <t>14-4965-01</t>
  </si>
  <si>
    <t>rAra h 3 Peanut</t>
  </si>
  <si>
    <t>f424</t>
  </si>
  <si>
    <t>14-6041-01</t>
  </si>
  <si>
    <t>rAra h 6 Peanut</t>
  </si>
  <si>
    <t>f447</t>
  </si>
  <si>
    <t>14-5341-01</t>
  </si>
  <si>
    <t>rAra h 8 PR-10, Peanut</t>
  </si>
  <si>
    <t>f352</t>
  </si>
  <si>
    <t>14-4980-01</t>
  </si>
  <si>
    <t>rAra h 9 LTP, Peanut</t>
  </si>
  <si>
    <t>f427</t>
  </si>
  <si>
    <t>14-5343-01</t>
  </si>
  <si>
    <t>rBer e 1 Brazil nut</t>
  </si>
  <si>
    <t>Bertholletia excelsa</t>
  </si>
  <si>
    <t>f354</t>
  </si>
  <si>
    <t>14-4522-01</t>
  </si>
  <si>
    <t>nBos d 4 alpha-lactalbumin, Milk</t>
  </si>
  <si>
    <t xml:space="preserve">f76 </t>
  </si>
  <si>
    <t>14-4523-01</t>
  </si>
  <si>
    <t>nBos d 5 beta-lactoglobulin, Milk</t>
  </si>
  <si>
    <t xml:space="preserve">f77 </t>
  </si>
  <si>
    <t>14-4524-01</t>
  </si>
  <si>
    <t xml:space="preserve">nBos d 8 Casein, Milk </t>
  </si>
  <si>
    <t xml:space="preserve">f78 </t>
  </si>
  <si>
    <t>14-4981-01</t>
  </si>
  <si>
    <t>rCor a 1 PR-10, Hazel nut</t>
  </si>
  <si>
    <t>f428</t>
  </si>
  <si>
    <t>14-4968-01</t>
  </si>
  <si>
    <t>rCor a 8 LTP, Hazel nut</t>
  </si>
  <si>
    <t>f425</t>
  </si>
  <si>
    <t>14-5758-01</t>
  </si>
  <si>
    <t xml:space="preserve">nCor a 9, Hazel nut </t>
  </si>
  <si>
    <t>f440</t>
  </si>
  <si>
    <t>14-5754-01</t>
  </si>
  <si>
    <t xml:space="preserve">rCor a 14, Hazel nut </t>
  </si>
  <si>
    <t>f439</t>
  </si>
  <si>
    <t>14-5344-01</t>
  </si>
  <si>
    <t>rCyp c 1 Carp</t>
  </si>
  <si>
    <t>Cyprinus carpio</t>
  </si>
  <si>
    <t>f355</t>
  </si>
  <si>
    <t>14-4971-01</t>
  </si>
  <si>
    <t>rGad c 1 Cod</t>
  </si>
  <si>
    <t>Gadus morhua</t>
  </si>
  <si>
    <t>f426</t>
  </si>
  <si>
    <t>14-4805-01</t>
  </si>
  <si>
    <t>nGal d 1 Ovomucoid, Egg</t>
  </si>
  <si>
    <t>f233</t>
  </si>
  <si>
    <t>14-4804-01</t>
  </si>
  <si>
    <t>nGal d 2 Ovalbumin, Egg</t>
  </si>
  <si>
    <t>f232</t>
  </si>
  <si>
    <t>14-5222-01</t>
  </si>
  <si>
    <t>nGal d 3 Conalbumin, Egg</t>
  </si>
  <si>
    <t>f323</t>
  </si>
  <si>
    <t>14-5340-01</t>
  </si>
  <si>
    <t>rGly m 4 PR-10, Soy</t>
  </si>
  <si>
    <t>Glycine max</t>
  </si>
  <si>
    <t>f353</t>
  </si>
  <si>
    <t>14-4990-01</t>
  </si>
  <si>
    <t>nGly m 5 beta-conglycinin, Soy</t>
  </si>
  <si>
    <t>f431</t>
  </si>
  <si>
    <t>14-4991-01</t>
  </si>
  <si>
    <t>nGly m 6 Glycinin</t>
  </si>
  <si>
    <t>f432</t>
  </si>
  <si>
    <t>14-5762-01</t>
  </si>
  <si>
    <t>rJug r 1 Walnut</t>
  </si>
  <si>
    <t>Juglans regia</t>
  </si>
  <si>
    <t>f441</t>
  </si>
  <si>
    <t>14-5954-01</t>
  </si>
  <si>
    <t>rJug r 3 LTP, Walnut</t>
  </si>
  <si>
    <t>f442</t>
  </si>
  <si>
    <t>14-5703-01</t>
  </si>
  <si>
    <t xml:space="preserve">rMal d 1 PR-10, Apple </t>
  </si>
  <si>
    <t>Malus domestica</t>
  </si>
  <si>
    <t>f434</t>
  </si>
  <si>
    <t>14-5704-01</t>
  </si>
  <si>
    <t xml:space="preserve">rMal d 3 LTP, Apple </t>
  </si>
  <si>
    <t>f435</t>
  </si>
  <si>
    <t>14-5335-01</t>
  </si>
  <si>
    <t>rPen a 1 Tropomyosin, Shrimp</t>
  </si>
  <si>
    <t>Penaeus aztecus</t>
  </si>
  <si>
    <t>f351</t>
  </si>
  <si>
    <t>14-4960-01</t>
  </si>
  <si>
    <t>rPru p 1 PR-10, Peach</t>
  </si>
  <si>
    <t>f419</t>
  </si>
  <si>
    <t>14-4961-01</t>
  </si>
  <si>
    <t>rPru p 3 LTP, Peach</t>
  </si>
  <si>
    <t>f420</t>
  </si>
  <si>
    <t>14-4962-01</t>
  </si>
  <si>
    <t>rPru p 4 Profilin, Peach</t>
  </si>
  <si>
    <t>f421</t>
  </si>
  <si>
    <t>14-5701-01</t>
  </si>
  <si>
    <t xml:space="preserve">rTri a 14 LTP, Wheat </t>
  </si>
  <si>
    <t>f433</t>
  </si>
  <si>
    <t>14-4954-01</t>
  </si>
  <si>
    <t>rTri a 19 Omega-5 Gliadin, Wheat</t>
  </si>
  <si>
    <t>f416</t>
  </si>
  <si>
    <t>14-5752-01</t>
  </si>
  <si>
    <t>Gliadin</t>
  </si>
  <si>
    <t>f98</t>
  </si>
  <si>
    <t>ImmunoCAP Component</t>
  </si>
  <si>
    <t>14-5500-01</t>
  </si>
  <si>
    <t>EliA dsDNA Well</t>
  </si>
  <si>
    <t>14-5509-01</t>
  </si>
  <si>
    <t>EliA IgG Calibrator Well</t>
  </si>
  <si>
    <t>83-1000-01</t>
  </si>
  <si>
    <t>EliA IgG Calibrators</t>
  </si>
  <si>
    <t>83-1001-01</t>
  </si>
  <si>
    <t>83-1005-01</t>
  </si>
  <si>
    <t xml:space="preserve">EliA IgG Conjugate </t>
  </si>
  <si>
    <t xml:space="preserve">83-1002-01 </t>
  </si>
  <si>
    <t>83-1038-01</t>
  </si>
  <si>
    <t>EliA ANA Positive Control 100</t>
  </si>
  <si>
    <t>83-1042-01</t>
  </si>
  <si>
    <t>EliA IgG/IgM/IgA Negative Control 100</t>
  </si>
  <si>
    <t>83-1006-01</t>
  </si>
  <si>
    <t>83-1015-01</t>
  </si>
  <si>
    <t>EliA IgG Calibrator Strips</t>
  </si>
  <si>
    <t>83-1016-01</t>
  </si>
  <si>
    <t>83-1017-01</t>
  </si>
  <si>
    <t>EliA IgG Conjugate 50</t>
  </si>
  <si>
    <t>83-1018-01</t>
  </si>
  <si>
    <t>EliA IgG Conjugate 200</t>
  </si>
  <si>
    <t>83-1148-01</t>
  </si>
  <si>
    <t>EliA ANA Positive Control 200</t>
  </si>
  <si>
    <t>83-1157-01</t>
  </si>
  <si>
    <t>EliA IgG/IgM/IgA Negative Control 200</t>
  </si>
  <si>
    <t>Quality Club EliA Autoimmunity (Nebutinas, neįskaičiuotas)</t>
  </si>
  <si>
    <t>14-5529-01</t>
  </si>
  <si>
    <t>EliA Cardiolipin IgG Well</t>
  </si>
  <si>
    <t>83-1054-01</t>
  </si>
  <si>
    <t>EliA APS Positive Control 100</t>
  </si>
  <si>
    <t>83-1151-01</t>
  </si>
  <si>
    <t>EliA APS Positive Control 200</t>
  </si>
  <si>
    <t>14-5530-01</t>
  </si>
  <si>
    <t>EliA Cardiolipin IgM Well</t>
  </si>
  <si>
    <t>14-5527-01</t>
  </si>
  <si>
    <t>EliA IgM Calibrator Well</t>
  </si>
  <si>
    <t>83-1049-01</t>
  </si>
  <si>
    <t>EliA IgM Calibrators</t>
  </si>
  <si>
    <t>83-1050-01</t>
  </si>
  <si>
    <t>83-1031-01</t>
  </si>
  <si>
    <t xml:space="preserve">EliA IgM Conjugate </t>
  </si>
  <si>
    <t xml:space="preserve">83-1048-01 </t>
  </si>
  <si>
    <t>83-1052-01</t>
  </si>
  <si>
    <t>EliA IgM Calibrator Strips</t>
  </si>
  <si>
    <t>83-1053-01</t>
  </si>
  <si>
    <t>83-1051-01</t>
  </si>
  <si>
    <t>EliA IgM Conjugate 50</t>
  </si>
  <si>
    <t>83-1072-01</t>
  </si>
  <si>
    <t xml:space="preserve">EliA IgM Conjugate 200 </t>
  </si>
  <si>
    <t>14-5528-01</t>
  </si>
  <si>
    <t>EliA Cardiolipin IgA Well</t>
  </si>
  <si>
    <t>14-5516-01</t>
  </si>
  <si>
    <t>EliA IgA Calibrator Well</t>
  </si>
  <si>
    <t>83-1013-01</t>
  </si>
  <si>
    <t>EliA IgA Calibrators</t>
  </si>
  <si>
    <t>83-1010-01</t>
  </si>
  <si>
    <t>83-1012-01</t>
  </si>
  <si>
    <t>EliA IgA Conjugate</t>
  </si>
  <si>
    <t>83-1014-01</t>
  </si>
  <si>
    <t>10-9202-01</t>
  </si>
  <si>
    <t>83-1019-01</t>
  </si>
  <si>
    <t>EliA IgA Calibrator Strips</t>
  </si>
  <si>
    <t>83-1020-01</t>
  </si>
  <si>
    <t>83-1021-01</t>
  </si>
  <si>
    <t>EliA IgA Conjugate 50</t>
  </si>
  <si>
    <t>83-1022-01</t>
  </si>
  <si>
    <t>EliA IgA Conjugate 200</t>
  </si>
  <si>
    <t>14-5532-01</t>
  </si>
  <si>
    <t>EliA β2-Glycoprotein I IgG Well</t>
  </si>
  <si>
    <t>14-5533-01</t>
  </si>
  <si>
    <t>EliA β2-Glycoprotein I IgM Well</t>
  </si>
  <si>
    <t>14-5531-01</t>
  </si>
  <si>
    <t>EliA β2-Glycoprotein I IgA Well</t>
  </si>
  <si>
    <t>14-5536-01</t>
  </si>
  <si>
    <t>EliA PR3S Well</t>
  </si>
  <si>
    <t>83-1039-01</t>
  </si>
  <si>
    <t>EliA ANCA/GBM Positive Control 100</t>
  </si>
  <si>
    <t>83-1149-01</t>
  </si>
  <si>
    <t>EliA ANCA/GBM Positive Control 200</t>
  </si>
  <si>
    <t>14-5537-01</t>
  </si>
  <si>
    <t>EliA MPOS Well</t>
  </si>
  <si>
    <t>14-5514-01</t>
  </si>
  <si>
    <t>EliA GBM Well</t>
  </si>
  <si>
    <t>14-5517-01</t>
  </si>
  <si>
    <t>EliA Celikey IgA Well</t>
  </si>
  <si>
    <t>83-1041-01</t>
  </si>
  <si>
    <t>EliA Celiac Positive Control 100</t>
  </si>
  <si>
    <t>83-1156-01</t>
  </si>
  <si>
    <t>EliA Celiac Positive Control 200</t>
  </si>
  <si>
    <t>14-5518-01</t>
  </si>
  <si>
    <t>EliA Celikey IgG Well</t>
  </si>
  <si>
    <t>14-5538-01</t>
  </si>
  <si>
    <t>EliA Gliadin DP IgA Well</t>
  </si>
  <si>
    <t>14-5539-01</t>
  </si>
  <si>
    <t>ELIA Gliadin DP lgG Well</t>
  </si>
  <si>
    <t>14-5649-01</t>
  </si>
  <si>
    <t xml:space="preserve">EliA M2 Well </t>
  </si>
  <si>
    <t>83-1103-01</t>
  </si>
  <si>
    <t>EliA M2 Positive Control 100</t>
  </si>
  <si>
    <t>EliA IgA Calibrator Well: Qualitative IgA assay for IgA deficiency in connection with the tTGAbA assay. The assay does not have a CE mark (the laboratory must validate the assay by performing repeatability and reference range assays).</t>
  </si>
  <si>
    <t xml:space="preserve">14-4507-35 </t>
  </si>
  <si>
    <t xml:space="preserve">Thyroglobulin ImmunoCAP </t>
  </si>
  <si>
    <t>10-9413-01</t>
  </si>
  <si>
    <t xml:space="preserve">Thyroglobulin IgG Antibodies Control NLH </t>
  </si>
  <si>
    <t>10-9318-01</t>
  </si>
  <si>
    <t xml:space="preserve">Specific IgG Conjugate 50 </t>
  </si>
  <si>
    <t>14-4424-01</t>
  </si>
  <si>
    <t>IgA/IgG Calibrator ImmunoCAP</t>
  </si>
  <si>
    <t>10-9435-01</t>
  </si>
  <si>
    <t xml:space="preserve">Autoimmunity Specific IgG Sample Diluent </t>
  </si>
  <si>
    <t>10-9455-01</t>
  </si>
  <si>
    <t xml:space="preserve">Specific IgG Conjugate </t>
  </si>
  <si>
    <t>10-9305-01</t>
  </si>
  <si>
    <t xml:space="preserve">Specific IgG Calibrators </t>
  </si>
  <si>
    <t>10-9333-01</t>
  </si>
  <si>
    <t>14-5642-01</t>
  </si>
  <si>
    <t xml:space="preserve">EliA anti-TG Well </t>
  </si>
  <si>
    <t>83-1160-01</t>
  </si>
  <si>
    <t>EliA Thyroid Positive Control 200</t>
  </si>
  <si>
    <t>PVM neapmokestinama, pagal ES direktyvą 2006/112/EB/138(1), tai atitinka LR PVM įstatymo 49 str.</t>
  </si>
  <si>
    <t>Phadia 200 Specifiniai reagentai</t>
  </si>
  <si>
    <t>ImmunoCAP Total IgE (Conjugate, kreivė Control)</t>
  </si>
  <si>
    <t>ImmunoCAP Total IgE kreivė Controls</t>
  </si>
  <si>
    <t xml:space="preserve">ImmunoCAP Total IgE kreivė Control Strip  </t>
  </si>
  <si>
    <t>ImmunoCAP Specific IgE (Conjugate, kreivė Controls)</t>
  </si>
  <si>
    <t>ImmunoCAP Specific IgE kreivė Controls</t>
  </si>
  <si>
    <t xml:space="preserve">ImmunoCAP Specific IgE kreivė Control Strip </t>
  </si>
  <si>
    <t>EliA IgG kreivė Control</t>
  </si>
  <si>
    <t>EliA IgG kreivė Control Strips</t>
  </si>
  <si>
    <t>EliA IgM kreivė Control</t>
  </si>
  <si>
    <t>EliA IgM kreivė Control Strips</t>
  </si>
  <si>
    <t>EliA IgA kreivė Control</t>
  </si>
  <si>
    <t>EliA IgA kreivė Control Strips</t>
  </si>
  <si>
    <t>Specific IgG kreivė Controls</t>
  </si>
  <si>
    <t>Phalaris akartamsdinacea</t>
  </si>
  <si>
    <t>Pkartamsus armeniaca</t>
  </si>
  <si>
    <t>Pkartamsus avium</t>
  </si>
  <si>
    <t xml:space="preserve">Pkartamsus persica </t>
  </si>
  <si>
    <t>Pkartamsus domestica</t>
  </si>
  <si>
    <t>Pkartamsus persica</t>
  </si>
  <si>
    <t>Gamintojas: Phadia AB (Thermo Fisher Scientific)</t>
  </si>
  <si>
    <t>Modelis Phadia 100 / 200</t>
  </si>
  <si>
    <t>Kilmės šalis: Švedija</t>
  </si>
  <si>
    <t>Fluorenzimimunofermentinis</t>
  </si>
  <si>
    <t>Atitinka visus techninius reikalavimus</t>
  </si>
  <si>
    <t>Analizatorius turi turėti reagentų atpažinimo funkciją, nuskaitant brūkšninius kodus ir galiojimo laikus.</t>
  </si>
  <si>
    <t>Pilnai automatizuota sistema, skirta atlikti alergologinius ir auto imuninius tyrimus. Žr. Techninė specifikacija Phadia 100, 3 psl.</t>
  </si>
  <si>
    <t>Sistema visai alergijos ir autoimuninių ligų diagnostikai. Tiriami pavieniai alergenai ir alergenų miksai, jų komponentai, ne mažiau 700 analičių. Platus autoantikūnų spektras autoimuninių ligų diagnostikai. Žr. Produktų katalogas.</t>
  </si>
  <si>
    <t>Kartu su sistema bus pateiktas kompiuteris su programine įranga, monitoriumi, klaviatūra, pele, spausdintuvu ir nepertraukiamu maitinimo šaltiniu. Brūkšninių kodų skaituvas. Žr. Techninė specifikacija Phadia 100, 7; 11-12 psl.</t>
  </si>
  <si>
    <t>Analizatorius turi reagentų atpažinimo funkciją, nuskaitant brūkšninius kodus ir galiojimo laikus. Žr. Techninė specifikacija Phadia 100, 10 psl.</t>
  </si>
  <si>
    <t>Turi brūkšninių kodų identifikavimo sistema (reagentų, pacientų ėminių). Žr. Techninė specifikacija Phadia 100, 10 psl.</t>
  </si>
  <si>
    <t>Reagentų pakuotės nedidelės, 10 arba 16 tyrimų alergologiniams tyrimams, ne daugiau 48 tyrimų autoantikūnų nustatymui. Sistema atlika tiek atrankinius tyrimus, tiek nustatyto paciento jautrumą pasirinktiems pavieniams specifiniams alergenams ar komponentams. Eksploatuojama sistema nereikalauja papildomų laboratorinių indų, dozatorių antgalių, filtrų, folijų ir t.t. Žr. Produktų katalogas. Žr. Produktų katalogas.</t>
  </si>
  <si>
    <t>Atlieka iki 48 tyrimų per/ciklą. Tyrimo trukmė yra iki 2,5 val. Žr. Techninė specifikacija Phadia 100, 3 psl.</t>
  </si>
  <si>
    <t>Sistemanaudoja įvairaus dydžio mėgintuvėlius - išorinis diametras ne mažiau 10 mm, vidinis diametras ne mažiau 5 mm, aukštis iki 120 mm. Žr. Techninė specifikacija Phadia 100, 6 psl.</t>
  </si>
  <si>
    <t>Turi mėginių automatinio praskiedimo sistema. Žr. Techninė specifikacija Phadia 100, 7 psl.</t>
  </si>
  <si>
    <t>Taip. Žr. Techninė specifikacija Phadia 100, 8 psl.</t>
  </si>
  <si>
    <t>Yra galimybė susieti tyrimus, užsakyti keletą tyrimų metodus vienu kartu. Žr. Naudotojo instrukcija Phadia 100.</t>
  </si>
  <si>
    <t>Turi lanksčią kalibravimo procedūra: naudoja išsaugotą kalibracinę kreivę sekantiems matavimams, viena kalibracinė kreivė naudojama visiems metodo pasirinkto tyrimams, turi kalibracinės kreivės automatinį įvertinimą /tinkamumas (pavyko/nepavyko).  Kalibratoriai išpilstyti specialiuose, stabilumą užtikrinančiuose konteineriuose. Kalibracijų stabilumas 28 dienos. Žr. Techninė specifikacija Phadia 100, 3; 4 psl.</t>
  </si>
  <si>
    <t>Turi integruotą kontrolės valdymo sistemą. Pagal užklausą pateikia kontrolinių medžagų tyrimo rezultatus grafiškai ir skaitmenimis (vidurkis, SD, CV(%), nurodo naudotų regentų, kontrolinių medžiagų pavadinimus gautus rezultatus, jų serijų numerius. Rodo kalibracinės kerevės galiojimą.  Žr. Techninė specifikacija Phadia 100, 9 psl. Naudotojo instrukcija Phadia 100, 170 psl.</t>
  </si>
  <si>
    <t>Tyrimų kontrolinės medžiagos yra paruoštos naudojimui, jų nereikia skiesti ar kitaip ruošti, išpilstytos specialiuose stabilumą užtikrinančiuose konteineriuose, stabilumą išlaiko iki nurodytos galiojimo datos. Kontrolinės medžiagos turi 2-3 skirtingų lygių, apimančios normos ir patologijos ribas, su priskirtųjų analizinių verčių duomenimis (nurodytas vidurkis, ± 3SD intervalo ribose). Žr. Naudotojo instrukcija Phadia 100, 179 psl.</t>
  </si>
  <si>
    <t>Programinė įranga sukonfiguruojama vartotojui naudotis patogiu formatu: kasdieniniam darbui, duomenų atnaujinimui, reagentų ir visų priemonių valdymui, pacientų ir tyrimų rezultatų valdymui, kalibravimo ir kokybės kontrolės valdymui, klaidų/pranešimų/sutrikimų valdymui ir kita (ženkliniais mygtukais, įspėjamaisiais simboliais, moduliais pasirinktinai).  Žr. Techninė specifikacija Phadia 100, 7-10 psl.</t>
  </si>
  <si>
    <t>Kartu su įranga pateikiamas detalus, analizatorių priežiūros planas, atliekamų procedūrų - kasdieninės, savaitinės, mėnesinės, kitos ir joms atlikti sunaudojamos priemonės (pagal gamintojo instrukcijas), atliekamas personalo apmokymas. Žr. Naudotojo instrukcija Phadia 100, 253-277 psl.</t>
  </si>
  <si>
    <t>Tiekiamų reagentų galiojimas toks, kad pirmą kartą atidarius reagentą, galiojimas būtu ne trumpesnis nei 9 mėn. arba iki galiojimo datos pabaigos. Žr. ImmunoCAP naudotojo instrukcija, 2 psl.</t>
  </si>
  <si>
    <t>Reagentų ir priemonių kiekis
nurodytam tyrimų skaičiui 
atlikti per 48 mėn.</t>
  </si>
  <si>
    <t>įskaičiuota Eil Nr. 2</t>
  </si>
  <si>
    <t>įskaičiuota Eil Nr. 3</t>
  </si>
  <si>
    <t>įskaičiuota Eil Nr. 4</t>
  </si>
  <si>
    <t>įskaičiuota Eil Nr. 5</t>
  </si>
  <si>
    <t>10-9298-01</t>
  </si>
  <si>
    <t>Quality Club Specific IgE  (Nebutinas, neįskaičiuotas)</t>
  </si>
  <si>
    <t>10-9297-01</t>
  </si>
  <si>
    <t>Quality Club Total IgE  (Nebutinas, neįskaičiuotas)</t>
  </si>
  <si>
    <t>PILNAI AUTOMATIZUOTAS ALERGOLOGINIŲ IR AUTO IMUNINIŲ TYRIMŲ ANALIZATORIUS Phadia 100 / 200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</si>
</sst>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Lt&quot;_-;\-* #,##0.00\ &quot;Lt&quot;_-;_-* &quot;-&quot;??\ &quot;Lt&quot;_-;_-@_-"/>
    <numFmt numFmtId="164" formatCode="0.0"/>
    <numFmt numFmtId="165" formatCode="_-* #,##0.00\ [$€-427]_-;\-* #,##0.00\ [$€-427]_-;_-* &quot;-&quot;??\ [$€-427]_-;_-@_-"/>
  </numFmts>
  <fonts count="35" x14ac:knownFonts="1">
    <font>
      <sz val="11"/>
      <color theme="1"/>
      <name val="Calibri"/>
      <family val="2"/>
      <charset val="186"/>
      <scheme val="minor"/>
    </font>
    <font>
      <sz val="11"/>
      <color theme="1"/>
      <name val="Calibri"/>
      <family val="2"/>
      <charset val="186"/>
      <scheme val="minor"/>
    </font>
    <font>
      <sz val="11"/>
      <color indexed="8"/>
      <name val="Calibri"/>
      <family val="2"/>
    </font>
    <font>
      <sz val="10"/>
      <name val="Arial"/>
      <family val="2"/>
    </font>
    <font>
      <sz val="10"/>
      <name val="Times New Roman"/>
      <family val="1"/>
      <charset val="186"/>
    </font>
    <font>
      <sz val="10"/>
      <color indexed="8"/>
      <name val="Times New Roman"/>
      <family val="1"/>
      <charset val="186"/>
    </font>
    <font>
      <sz val="11"/>
      <color indexed="8"/>
      <name val="Times New Roman"/>
      <family val="1"/>
      <charset val="186"/>
    </font>
    <font>
      <sz val="11"/>
      <name val="Times New Roman"/>
      <family val="1"/>
      <charset val="186"/>
    </font>
    <font>
      <sz val="11"/>
      <color rgb="FF000000"/>
      <name val="Calibri"/>
      <family val="2"/>
      <charset val="186"/>
    </font>
    <font>
      <sz val="10"/>
      <color rgb="FFFF0000"/>
      <name val="Times New Roman"/>
      <family val="1"/>
      <charset val="186"/>
    </font>
    <font>
      <sz val="12"/>
      <color indexed="8"/>
      <name val="Times New Roman"/>
      <family val="1"/>
      <charset val="186"/>
    </font>
    <font>
      <sz val="11"/>
      <color rgb="FFFF0000"/>
      <name val="Times New Roman"/>
      <family val="1"/>
      <charset val="186"/>
    </font>
    <font>
      <b/>
      <sz val="10"/>
      <color indexed="8"/>
      <name val="Times New Roman"/>
      <family val="1"/>
      <charset val="186"/>
    </font>
    <font>
      <b/>
      <i/>
      <sz val="10"/>
      <color indexed="8"/>
      <name val="Times New Roman"/>
      <family val="1"/>
      <charset val="186"/>
    </font>
    <font>
      <sz val="10"/>
      <name val="Calibri"/>
      <family val="2"/>
      <charset val="186"/>
    </font>
    <font>
      <sz val="10"/>
      <color theme="1"/>
      <name val="Times New Roman"/>
      <family val="1"/>
      <charset val="186"/>
    </font>
    <font>
      <b/>
      <sz val="10"/>
      <color theme="1"/>
      <name val="Times New Roman"/>
      <family val="1"/>
      <charset val="186"/>
    </font>
    <font>
      <b/>
      <sz val="10"/>
      <name val="Times New Roman"/>
      <family val="1"/>
      <charset val="186"/>
    </font>
    <font>
      <sz val="10"/>
      <name val="Times New Roman"/>
      <family val="1"/>
    </font>
    <font>
      <sz val="10"/>
      <color rgb="FF231F20"/>
      <name val="Times New Roman"/>
      <family val="1"/>
      <charset val="186"/>
    </font>
    <font>
      <i/>
      <vertAlign val="superscript"/>
      <sz val="10"/>
      <color indexed="63"/>
      <name val="Times New Roman"/>
      <family val="1"/>
      <charset val="186"/>
    </font>
    <font>
      <sz val="10"/>
      <color indexed="63"/>
      <name val="Times New Roman"/>
      <family val="1"/>
      <charset val="186"/>
    </font>
    <font>
      <b/>
      <sz val="11"/>
      <color theme="1"/>
      <name val="Times New Roman"/>
      <family val="1"/>
      <charset val="186"/>
    </font>
    <font>
      <b/>
      <sz val="12"/>
      <color indexed="8"/>
      <name val="Times New Roman"/>
      <family val="1"/>
      <charset val="186"/>
    </font>
    <font>
      <b/>
      <sz val="11"/>
      <name val="Times New Roman"/>
      <family val="1"/>
      <charset val="186"/>
    </font>
    <font>
      <b/>
      <sz val="8"/>
      <color indexed="8"/>
      <name val="Times New Roman"/>
      <family val="1"/>
      <charset val="186"/>
    </font>
    <font>
      <sz val="10"/>
      <color theme="1"/>
      <name val="Times New Roman"/>
      <family val="1"/>
    </font>
    <font>
      <sz val="10"/>
      <color rgb="FF000000"/>
      <name val="Times New Roman"/>
      <family val="1"/>
    </font>
    <font>
      <b/>
      <sz val="10"/>
      <color theme="1"/>
      <name val="Times New Roman"/>
      <family val="1"/>
    </font>
    <font>
      <sz val="10"/>
      <color rgb="FF000000"/>
      <name val="Times New Roman"/>
      <family val="1"/>
      <charset val="186"/>
    </font>
    <font>
      <b/>
      <sz val="10"/>
      <color rgb="FF000000"/>
      <name val="Times New Roman"/>
      <family val="1"/>
      <charset val="186"/>
    </font>
    <font>
      <b/>
      <sz val="10"/>
      <name val="Times New Roman"/>
      <family val="1"/>
    </font>
    <font>
      <b/>
      <sz val="11"/>
      <name val="Calibri"/>
      <family val="2"/>
      <charset val="186"/>
      <scheme val="minor"/>
    </font>
    <font>
      <sz val="11"/>
      <color theme="1"/>
      <name val="Times New Roman"/>
      <family val="1"/>
      <charset val="186"/>
    </font>
    <font>
      <b/>
      <sz val="11"/>
      <color indexed="8"/>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xf numFmtId="0" fontId="2" fillId="0" borderId="0"/>
    <xf numFmtId="0" fontId="3" fillId="0" borderId="0"/>
    <xf numFmtId="0" fontId="1" fillId="0" borderId="0"/>
    <xf numFmtId="0" fontId="3" fillId="0" borderId="0"/>
    <xf numFmtId="0" fontId="2" fillId="0" borderId="0"/>
    <xf numFmtId="0" fontId="8" fillId="0" borderId="0" applyNumberFormat="0" applyBorder="0" applyProtection="0"/>
    <xf numFmtId="44" fontId="1" fillId="0" borderId="0" applyFont="0" applyFill="0" applyBorder="0" applyAlignment="0" applyProtection="0"/>
  </cellStyleXfs>
  <cellXfs count="223">
    <xf numFmtId="0" fontId="0" fillId="0" borderId="0" xfId="0"/>
    <xf numFmtId="0" fontId="5" fillId="0" borderId="0" xfId="1" applyFont="1" applyAlignment="1">
      <alignment horizontal="center" vertical="top" wrapText="1"/>
    </xf>
    <xf numFmtId="0" fontId="9" fillId="0" borderId="0" xfId="0" applyFont="1" applyAlignment="1">
      <alignment horizontal="left" vertical="top" wrapText="1"/>
    </xf>
    <xf numFmtId="0" fontId="10" fillId="0" borderId="0" xfId="0" applyFont="1" applyAlignment="1">
      <alignment horizontal="left" vertical="top"/>
    </xf>
    <xf numFmtId="0" fontId="5" fillId="0" borderId="0" xfId="0" applyFont="1" applyAlignment="1">
      <alignment vertical="top"/>
    </xf>
    <xf numFmtId="0" fontId="6" fillId="0" borderId="0" xfId="0" applyFont="1" applyAlignment="1">
      <alignment vertical="top"/>
    </xf>
    <xf numFmtId="0" fontId="11" fillId="0" borderId="0" xfId="0" applyFont="1" applyAlignment="1">
      <alignment vertical="top" wrapText="1"/>
    </xf>
    <xf numFmtId="0" fontId="12" fillId="0" borderId="1" xfId="0" applyFont="1" applyBorder="1" applyAlignment="1">
      <alignment horizontal="center" vertical="top"/>
    </xf>
    <xf numFmtId="0" fontId="12" fillId="0" borderId="1" xfId="0" applyFont="1" applyBorder="1" applyAlignment="1">
      <alignment horizontal="center" vertical="top" wrapText="1"/>
    </xf>
    <xf numFmtId="0" fontId="13" fillId="0" borderId="2" xfId="0" applyFont="1" applyBorder="1" applyAlignment="1">
      <alignment vertical="top"/>
    </xf>
    <xf numFmtId="0" fontId="5" fillId="0" borderId="4" xfId="0" applyFont="1" applyBorder="1" applyAlignment="1">
      <alignment vertical="top" wrapText="1"/>
    </xf>
    <xf numFmtId="0" fontId="5" fillId="0" borderId="1" xfId="0" applyFont="1" applyBorder="1" applyAlignment="1">
      <alignment vertical="top" wrapText="1"/>
    </xf>
    <xf numFmtId="0" fontId="4" fillId="0" borderId="1" xfId="0" applyFont="1" applyBorder="1" applyAlignment="1">
      <alignment vertical="top" wrapText="1"/>
    </xf>
    <xf numFmtId="0" fontId="4" fillId="2" borderId="1" xfId="0" applyFont="1" applyFill="1" applyBorder="1" applyAlignment="1">
      <alignment vertical="top" wrapText="1"/>
    </xf>
    <xf numFmtId="0" fontId="6" fillId="0" borderId="1" xfId="0" applyFont="1" applyBorder="1" applyAlignment="1">
      <alignment vertical="top"/>
    </xf>
    <xf numFmtId="0" fontId="5" fillId="0" borderId="1" xfId="0" applyFont="1" applyBorder="1"/>
    <xf numFmtId="0" fontId="15" fillId="2" borderId="0" xfId="0" applyFont="1" applyFill="1" applyBorder="1" applyAlignment="1">
      <alignment horizontal="center" vertical="top" wrapText="1"/>
    </xf>
    <xf numFmtId="0" fontId="15" fillId="0" borderId="0" xfId="0" applyFont="1" applyBorder="1" applyAlignment="1">
      <alignment horizontal="center" vertical="top" wrapText="1"/>
    </xf>
    <xf numFmtId="0" fontId="5" fillId="0" borderId="0" xfId="0" applyFont="1" applyBorder="1" applyAlignment="1">
      <alignment horizontal="center" vertical="top" wrapText="1"/>
    </xf>
    <xf numFmtId="0" fontId="15" fillId="0" borderId="0" xfId="0" applyFont="1" applyBorder="1" applyAlignment="1">
      <alignment horizontal="center" vertical="top"/>
    </xf>
    <xf numFmtId="0" fontId="12" fillId="3" borderId="1" xfId="0" applyFont="1" applyFill="1" applyBorder="1" applyAlignment="1">
      <alignment horizontal="center" vertical="top" wrapText="1"/>
    </xf>
    <xf numFmtId="0" fontId="17" fillId="0" borderId="1" xfId="0" applyFont="1" applyFill="1" applyBorder="1" applyAlignment="1">
      <alignment horizontal="center" vertical="top" wrapText="1"/>
    </xf>
    <xf numFmtId="0" fontId="17" fillId="0" borderId="1" xfId="0" applyFont="1" applyBorder="1" applyAlignment="1">
      <alignment horizontal="center" vertical="top" wrapText="1"/>
    </xf>
    <xf numFmtId="49" fontId="17" fillId="0" borderId="1" xfId="0" applyNumberFormat="1" applyFont="1" applyBorder="1" applyAlignment="1">
      <alignment horizontal="center" vertical="top" wrapText="1"/>
    </xf>
    <xf numFmtId="0" fontId="15" fillId="0" borderId="1" xfId="0" applyFont="1" applyBorder="1" applyAlignment="1">
      <alignment horizontal="center" vertical="top"/>
    </xf>
    <xf numFmtId="0" fontId="6" fillId="0" borderId="1" xfId="0" applyFont="1" applyBorder="1" applyAlignment="1">
      <alignment horizontal="center" vertical="top"/>
    </xf>
    <xf numFmtId="0" fontId="4" fillId="0" borderId="1" xfId="0" applyFont="1" applyBorder="1" applyAlignment="1">
      <alignment horizontal="left" vertical="top" wrapText="1"/>
    </xf>
    <xf numFmtId="0" fontId="5" fillId="0" borderId="1" xfId="0" applyFont="1" applyBorder="1" applyAlignment="1">
      <alignment horizontal="right" vertical="top" wrapText="1"/>
    </xf>
    <xf numFmtId="0" fontId="4" fillId="0" borderId="1" xfId="0" applyFont="1" applyBorder="1" applyAlignment="1">
      <alignment horizontal="right" vertical="top" wrapText="1"/>
    </xf>
    <xf numFmtId="0" fontId="5" fillId="0" borderId="1" xfId="0" applyFont="1" applyBorder="1" applyAlignment="1">
      <alignment horizontal="left" vertical="top" wrapText="1"/>
    </xf>
    <xf numFmtId="0" fontId="22" fillId="0" borderId="0" xfId="0" applyFont="1"/>
    <xf numFmtId="0" fontId="4" fillId="0" borderId="0" xfId="0" applyFont="1" applyAlignment="1">
      <alignment horizontal="left" vertical="top"/>
    </xf>
    <xf numFmtId="0" fontId="4" fillId="0" borderId="0" xfId="0" applyFont="1" applyAlignment="1">
      <alignment horizontal="left" vertical="top" wrapText="1"/>
    </xf>
    <xf numFmtId="0" fontId="5" fillId="0" borderId="0" xfId="0" applyFont="1" applyBorder="1" applyAlignment="1">
      <alignment vertical="top" wrapText="1"/>
    </xf>
    <xf numFmtId="0" fontId="7" fillId="0" borderId="0" xfId="0" applyFont="1" applyAlignment="1">
      <alignment horizontal="center" vertical="top" wrapText="1"/>
    </xf>
    <xf numFmtId="0" fontId="7" fillId="0" borderId="0" xfId="1" applyFont="1" applyAlignment="1">
      <alignment horizontal="center" vertical="top" wrapText="1"/>
    </xf>
    <xf numFmtId="0" fontId="23" fillId="0" borderId="0" xfId="0" applyFont="1" applyAlignment="1">
      <alignment horizontal="center" vertical="top" wrapText="1"/>
    </xf>
    <xf numFmtId="0" fontId="2" fillId="0" borderId="0" xfId="1" applyAlignment="1">
      <alignment horizontal="center" wrapText="1"/>
    </xf>
    <xf numFmtId="0" fontId="5" fillId="0" borderId="0" xfId="0" applyFont="1" applyAlignment="1">
      <alignment horizontal="center" vertical="top"/>
    </xf>
    <xf numFmtId="0" fontId="6" fillId="0" borderId="0" xfId="0" applyFont="1" applyAlignment="1">
      <alignment horizontal="center" vertical="top"/>
    </xf>
    <xf numFmtId="0" fontId="5" fillId="0" borderId="1" xfId="0" applyFont="1" applyBorder="1" applyAlignment="1">
      <alignment horizontal="center" vertical="top"/>
    </xf>
    <xf numFmtId="0" fontId="5" fillId="0" borderId="3" xfId="0" applyFont="1" applyBorder="1" applyAlignment="1">
      <alignment horizontal="center" vertical="top"/>
    </xf>
    <xf numFmtId="0" fontId="5" fillId="0" borderId="5" xfId="0" applyFont="1" applyBorder="1" applyAlignment="1">
      <alignment horizontal="center" vertical="top"/>
    </xf>
    <xf numFmtId="0" fontId="0" fillId="0" borderId="0" xfId="0" applyAlignment="1">
      <alignment horizontal="center"/>
    </xf>
    <xf numFmtId="0" fontId="18" fillId="0" borderId="1" xfId="0" applyFont="1" applyBorder="1" applyAlignment="1">
      <alignment horizontal="center" vertical="top" wrapText="1"/>
    </xf>
    <xf numFmtId="0" fontId="16" fillId="0" borderId="1" xfId="0" applyFont="1" applyBorder="1" applyAlignment="1">
      <alignment horizontal="left" vertical="top" wrapText="1"/>
    </xf>
    <xf numFmtId="0" fontId="17" fillId="0" borderId="1" xfId="0" applyFont="1" applyBorder="1" applyAlignment="1">
      <alignment horizontal="left" vertical="top" wrapText="1"/>
    </xf>
    <xf numFmtId="0" fontId="15" fillId="0" borderId="1" xfId="0" applyFont="1" applyBorder="1" applyAlignment="1">
      <alignment vertical="top"/>
    </xf>
    <xf numFmtId="0" fontId="16" fillId="0" borderId="1" xfId="0" applyFont="1" applyBorder="1" applyAlignment="1">
      <alignment horizontal="center" vertical="top"/>
    </xf>
    <xf numFmtId="0" fontId="0" fillId="0" borderId="1" xfId="0" applyBorder="1" applyAlignment="1">
      <alignment vertical="top"/>
    </xf>
    <xf numFmtId="0" fontId="9" fillId="0" borderId="0" xfId="0" applyFont="1" applyAlignment="1">
      <alignment horizontal="center" vertical="top" wrapText="1"/>
    </xf>
    <xf numFmtId="0" fontId="5" fillId="0" borderId="2" xfId="0" applyFont="1" applyBorder="1" applyAlignment="1">
      <alignment horizontal="center" vertical="top"/>
    </xf>
    <xf numFmtId="0" fontId="5" fillId="0" borderId="4" xfId="0" applyFont="1" applyBorder="1" applyAlignment="1">
      <alignment horizontal="center" vertical="top"/>
    </xf>
    <xf numFmtId="0" fontId="0" fillId="0" borderId="0" xfId="0" applyBorder="1" applyAlignment="1">
      <alignment horizontal="center"/>
    </xf>
    <xf numFmtId="0" fontId="5" fillId="0" borderId="0" xfId="0" applyFont="1" applyFill="1" applyBorder="1" applyAlignment="1">
      <alignment horizontal="center" vertical="top" wrapText="1"/>
    </xf>
    <xf numFmtId="0" fontId="4" fillId="0" borderId="0" xfId="0" applyFont="1" applyAlignment="1">
      <alignment horizontal="center" vertical="top" wrapText="1"/>
    </xf>
    <xf numFmtId="0" fontId="25" fillId="0" borderId="1" xfId="0" applyFont="1" applyBorder="1" applyAlignment="1">
      <alignment horizontal="center" vertical="top" wrapText="1"/>
    </xf>
    <xf numFmtId="0" fontId="16" fillId="0" borderId="4" xfId="0" applyFont="1" applyBorder="1" applyAlignment="1">
      <alignment horizontal="center" vertical="top"/>
    </xf>
    <xf numFmtId="0" fontId="16" fillId="0" borderId="4" xfId="0" applyFont="1" applyBorder="1" applyAlignment="1">
      <alignment horizontal="left" vertical="top" wrapText="1"/>
    </xf>
    <xf numFmtId="0" fontId="18" fillId="0" borderId="4" xfId="0" applyFont="1" applyBorder="1" applyAlignment="1">
      <alignment horizontal="left" vertical="top" wrapText="1"/>
    </xf>
    <xf numFmtId="0" fontId="18" fillId="0" borderId="4" xfId="0" applyFont="1" applyBorder="1" applyAlignment="1">
      <alignment horizontal="center" vertical="top" wrapText="1"/>
    </xf>
    <xf numFmtId="0" fontId="6" fillId="0" borderId="4" xfId="0" applyFont="1" applyBorder="1" applyAlignment="1">
      <alignment vertical="top"/>
    </xf>
    <xf numFmtId="0" fontId="16" fillId="0" borderId="5" xfId="0" applyFont="1" applyBorder="1" applyAlignment="1">
      <alignment horizontal="center" vertical="top"/>
    </xf>
    <xf numFmtId="0" fontId="16" fillId="0" borderId="5" xfId="0" applyFont="1" applyBorder="1" applyAlignment="1">
      <alignment horizontal="left" vertical="top" wrapText="1"/>
    </xf>
    <xf numFmtId="0" fontId="15" fillId="0" borderId="5" xfId="0" applyFont="1" applyBorder="1" applyAlignment="1">
      <alignment vertical="top"/>
    </xf>
    <xf numFmtId="0" fontId="6" fillId="0" borderId="5" xfId="0" applyFont="1" applyBorder="1" applyAlignment="1">
      <alignment vertical="top"/>
    </xf>
    <xf numFmtId="0" fontId="26" fillId="0" borderId="1" xfId="0" applyFont="1" applyBorder="1" applyAlignment="1">
      <alignment horizontal="left" vertical="top" wrapText="1"/>
    </xf>
    <xf numFmtId="0" fontId="27" fillId="0" borderId="1" xfId="0" applyFont="1" applyBorder="1" applyAlignment="1">
      <alignment horizontal="left" vertical="top" wrapText="1"/>
    </xf>
    <xf numFmtId="0" fontId="26" fillId="0" borderId="1" xfId="0" applyFont="1" applyBorder="1" applyAlignment="1">
      <alignment horizontal="center" vertical="top" wrapText="1"/>
    </xf>
    <xf numFmtId="164" fontId="27" fillId="0" borderId="1" xfId="0" applyNumberFormat="1" applyFont="1" applyBorder="1" applyAlignment="1">
      <alignment horizontal="left" vertical="top" wrapText="1"/>
    </xf>
    <xf numFmtId="0" fontId="28" fillId="4" borderId="1" xfId="0" applyFont="1" applyFill="1" applyBorder="1" applyAlignment="1">
      <alignment horizontal="left" vertical="top" wrapText="1"/>
    </xf>
    <xf numFmtId="0" fontId="27" fillId="4" borderId="1" xfId="0" applyFont="1" applyFill="1" applyBorder="1" applyAlignment="1">
      <alignment horizontal="left" vertical="top" wrapText="1"/>
    </xf>
    <xf numFmtId="0" fontId="26" fillId="4" borderId="1" xfId="0" applyFont="1" applyFill="1" applyBorder="1" applyAlignment="1">
      <alignment horizontal="center" vertical="top" wrapText="1"/>
    </xf>
    <xf numFmtId="164" fontId="27" fillId="4" borderId="1" xfId="0" applyNumberFormat="1" applyFont="1" applyFill="1" applyBorder="1" applyAlignment="1">
      <alignment horizontal="left" vertical="top" wrapText="1"/>
    </xf>
    <xf numFmtId="0" fontId="26" fillId="4" borderId="1" xfId="0" applyFont="1" applyFill="1" applyBorder="1" applyAlignment="1">
      <alignment horizontal="left" vertical="top" wrapText="1"/>
    </xf>
    <xf numFmtId="2" fontId="27" fillId="0" borderId="1" xfId="0" applyNumberFormat="1" applyFont="1" applyFill="1" applyBorder="1" applyAlignment="1">
      <alignment horizontal="left" vertical="top" wrapText="1"/>
    </xf>
    <xf numFmtId="2" fontId="27" fillId="0" borderId="1" xfId="0" applyNumberFormat="1" applyFont="1" applyBorder="1" applyAlignment="1">
      <alignment horizontal="left" vertical="top" wrapText="1"/>
    </xf>
    <xf numFmtId="2" fontId="27" fillId="4" borderId="1" xfId="0" applyNumberFormat="1" applyFont="1" applyFill="1" applyBorder="1" applyAlignment="1">
      <alignment horizontal="left" vertical="top" wrapText="1"/>
    </xf>
    <xf numFmtId="0" fontId="29" fillId="0" borderId="1" xfId="0" applyFont="1" applyBorder="1" applyAlignment="1">
      <alignment horizontal="center" vertical="top" wrapText="1"/>
    </xf>
    <xf numFmtId="0" fontId="29" fillId="4" borderId="1" xfId="0" applyFont="1" applyFill="1" applyBorder="1" applyAlignment="1">
      <alignment horizontal="center" vertical="top" wrapText="1"/>
    </xf>
    <xf numFmtId="0" fontId="27" fillId="0" borderId="1" xfId="0" applyFont="1" applyBorder="1" applyAlignment="1">
      <alignment horizontal="center" vertical="top" wrapText="1"/>
    </xf>
    <xf numFmtId="0" fontId="12" fillId="0" borderId="4" xfId="0" applyFont="1" applyBorder="1" applyAlignment="1">
      <alignment vertical="top" wrapText="1"/>
    </xf>
    <xf numFmtId="0" fontId="15" fillId="0" borderId="1" xfId="0" applyFont="1" applyBorder="1" applyAlignment="1">
      <alignment horizontal="center" vertical="top" wrapText="1"/>
    </xf>
    <xf numFmtId="0" fontId="29" fillId="0" borderId="1" xfId="0" applyFont="1" applyBorder="1" applyAlignment="1">
      <alignment horizontal="left" vertical="top" wrapText="1"/>
    </xf>
    <xf numFmtId="0" fontId="15" fillId="4" borderId="1" xfId="0" applyFont="1" applyFill="1" applyBorder="1" applyAlignment="1">
      <alignment horizontal="center" vertical="top" wrapText="1"/>
    </xf>
    <xf numFmtId="0" fontId="29" fillId="4" borderId="1" xfId="0" applyFont="1" applyFill="1" applyBorder="1" applyAlignment="1">
      <alignment horizontal="left" vertical="top" wrapText="1"/>
    </xf>
    <xf numFmtId="2" fontId="29" fillId="0" borderId="1" xfId="0" applyNumberFormat="1" applyFont="1" applyBorder="1" applyAlignment="1">
      <alignment horizontal="left" vertical="top" wrapText="1"/>
    </xf>
    <xf numFmtId="2" fontId="29" fillId="4" borderId="1" xfId="0" applyNumberFormat="1" applyFont="1" applyFill="1" applyBorder="1" applyAlignment="1">
      <alignment horizontal="left" vertical="top" wrapText="1"/>
    </xf>
    <xf numFmtId="0" fontId="29" fillId="4" borderId="4" xfId="0" applyFont="1" applyFill="1" applyBorder="1" applyAlignment="1">
      <alignment horizontal="center" vertical="top" wrapText="1"/>
    </xf>
    <xf numFmtId="0" fontId="29" fillId="4" borderId="4" xfId="0" applyFont="1" applyFill="1" applyBorder="1" applyAlignment="1">
      <alignment horizontal="left" vertical="top" wrapText="1"/>
    </xf>
    <xf numFmtId="0" fontId="15" fillId="4" borderId="4" xfId="0" applyFont="1" applyFill="1" applyBorder="1" applyAlignment="1">
      <alignment horizontal="center" vertical="top" wrapText="1"/>
    </xf>
    <xf numFmtId="2" fontId="29" fillId="4" borderId="4" xfId="0" applyNumberFormat="1" applyFont="1" applyFill="1" applyBorder="1" applyAlignment="1">
      <alignment horizontal="left" vertical="top" wrapText="1"/>
    </xf>
    <xf numFmtId="0" fontId="0" fillId="0" borderId="1" xfId="0" applyBorder="1"/>
    <xf numFmtId="0" fontId="0" fillId="0" borderId="1" xfId="0" applyFont="1" applyBorder="1"/>
    <xf numFmtId="0" fontId="7" fillId="0" borderId="0" xfId="1" applyFont="1" applyAlignment="1">
      <alignment horizontal="left" vertical="top" wrapText="1"/>
    </xf>
    <xf numFmtId="0" fontId="6" fillId="0" borderId="0" xfId="0" applyFont="1" applyAlignment="1">
      <alignment horizontal="left" vertical="top"/>
    </xf>
    <xf numFmtId="0" fontId="12" fillId="0" borderId="1" xfId="0" applyFont="1" applyBorder="1" applyAlignment="1">
      <alignment horizontal="left" vertical="top"/>
    </xf>
    <xf numFmtId="0" fontId="12" fillId="0" borderId="0" xfId="0" applyFont="1" applyBorder="1" applyAlignment="1">
      <alignment horizontal="left" vertical="top"/>
    </xf>
    <xf numFmtId="0" fontId="5" fillId="0" borderId="4" xfId="0" applyFont="1" applyBorder="1" applyAlignment="1">
      <alignment horizontal="left" vertical="top"/>
    </xf>
    <xf numFmtId="0" fontId="4" fillId="0" borderId="1" xfId="0" applyFont="1" applyBorder="1" applyAlignment="1">
      <alignment horizontal="left" vertical="top"/>
    </xf>
    <xf numFmtId="0" fontId="4" fillId="2" borderId="1" xfId="0" applyFont="1" applyFill="1" applyBorder="1" applyAlignment="1">
      <alignment horizontal="left" vertical="top" wrapText="1"/>
    </xf>
    <xf numFmtId="0" fontId="5" fillId="0" borderId="1" xfId="0" applyFont="1" applyBorder="1" applyAlignment="1">
      <alignment horizontal="left" vertical="top"/>
    </xf>
    <xf numFmtId="0" fontId="5" fillId="0" borderId="0" xfId="0" applyFont="1" applyBorder="1" applyAlignment="1">
      <alignment horizontal="left" vertical="top" wrapText="1"/>
    </xf>
    <xf numFmtId="0" fontId="7" fillId="0" borderId="0" xfId="0" applyFont="1" applyAlignment="1">
      <alignment horizontal="left" vertical="top" wrapText="1"/>
    </xf>
    <xf numFmtId="0" fontId="0" fillId="0" borderId="0" xfId="0" applyAlignment="1">
      <alignment horizontal="left"/>
    </xf>
    <xf numFmtId="0" fontId="12" fillId="3" borderId="1" xfId="0" applyFont="1" applyFill="1" applyBorder="1" applyAlignment="1">
      <alignment horizontal="left" vertical="top" wrapText="1"/>
    </xf>
    <xf numFmtId="0" fontId="15" fillId="0" borderId="1" xfId="0" applyFont="1" applyBorder="1" applyAlignment="1">
      <alignment horizontal="left" vertical="top"/>
    </xf>
    <xf numFmtId="0" fontId="12" fillId="0" borderId="1" xfId="0" applyFont="1" applyBorder="1" applyAlignment="1">
      <alignment horizontal="left" vertical="top" wrapText="1"/>
    </xf>
    <xf numFmtId="0" fontId="12" fillId="0" borderId="4" xfId="0" applyFont="1" applyBorder="1" applyAlignment="1">
      <alignment horizontal="left" vertical="top" wrapText="1"/>
    </xf>
    <xf numFmtId="0" fontId="15" fillId="0" borderId="1" xfId="0" applyFont="1" applyBorder="1" applyAlignment="1">
      <alignment horizontal="left" vertical="top" wrapText="1"/>
    </xf>
    <xf numFmtId="0" fontId="15" fillId="4" borderId="1" xfId="0" applyFont="1" applyFill="1" applyBorder="1" applyAlignment="1">
      <alignment horizontal="left" vertical="top" wrapText="1"/>
    </xf>
    <xf numFmtId="0" fontId="15" fillId="4" borderId="4" xfId="0" applyFont="1" applyFill="1" applyBorder="1" applyAlignment="1">
      <alignment horizontal="left" vertical="top" wrapText="1"/>
    </xf>
    <xf numFmtId="0" fontId="29" fillId="0" borderId="4" xfId="0" applyFont="1" applyFill="1" applyBorder="1" applyAlignment="1">
      <alignment horizontal="left" vertical="top" wrapText="1"/>
    </xf>
    <xf numFmtId="0" fontId="0" fillId="0" borderId="1" xfId="0" applyFont="1" applyBorder="1" applyAlignment="1">
      <alignment horizontal="left"/>
    </xf>
    <xf numFmtId="0" fontId="30" fillId="0" borderId="1" xfId="0" applyFont="1" applyBorder="1" applyAlignment="1">
      <alignment horizontal="center" vertical="top" wrapText="1"/>
    </xf>
    <xf numFmtId="0" fontId="30" fillId="0" borderId="1" xfId="0" applyFont="1" applyBorder="1" applyAlignment="1">
      <alignment horizontal="left" vertical="top" wrapText="1"/>
    </xf>
    <xf numFmtId="2" fontId="30" fillId="0" borderId="1" xfId="0" applyNumberFormat="1" applyFont="1" applyBorder="1" applyAlignment="1">
      <alignment horizontal="left" vertical="top" wrapText="1"/>
    </xf>
    <xf numFmtId="2" fontId="18" fillId="0" borderId="1" xfId="0" applyNumberFormat="1" applyFont="1" applyBorder="1" applyAlignment="1">
      <alignment horizontal="center" vertical="top" wrapText="1"/>
    </xf>
    <xf numFmtId="0" fontId="0" fillId="0" borderId="0" xfId="0" applyFont="1" applyBorder="1"/>
    <xf numFmtId="0" fontId="27" fillId="0" borderId="4" xfId="0" applyFont="1" applyBorder="1" applyAlignment="1">
      <alignment horizontal="center" vertical="top" wrapText="1"/>
    </xf>
    <xf numFmtId="0" fontId="26" fillId="0" borderId="4" xfId="0" applyFont="1" applyBorder="1" applyAlignment="1">
      <alignment horizontal="left" vertical="top" wrapText="1"/>
    </xf>
    <xf numFmtId="0" fontId="27" fillId="0" borderId="4" xfId="0" applyFont="1" applyBorder="1" applyAlignment="1">
      <alignment horizontal="left" vertical="top" wrapText="1"/>
    </xf>
    <xf numFmtId="0" fontId="26" fillId="0" borderId="4" xfId="0" applyFont="1" applyBorder="1" applyAlignment="1">
      <alignment horizontal="center" vertical="top" wrapText="1"/>
    </xf>
    <xf numFmtId="164" fontId="27" fillId="0" borderId="4" xfId="0" applyNumberFormat="1" applyFont="1" applyBorder="1" applyAlignment="1">
      <alignment horizontal="left" vertical="top" wrapText="1"/>
    </xf>
    <xf numFmtId="0" fontId="0" fillId="0" borderId="4" xfId="0" applyFont="1" applyBorder="1"/>
    <xf numFmtId="0" fontId="17" fillId="0" borderId="5" xfId="0" applyFont="1" applyBorder="1" applyAlignment="1">
      <alignment horizontal="left" vertical="top" wrapText="1"/>
    </xf>
    <xf numFmtId="0" fontId="5" fillId="0" borderId="5" xfId="0" applyFont="1" applyBorder="1" applyAlignment="1">
      <alignment horizontal="right" vertical="top" wrapText="1"/>
    </xf>
    <xf numFmtId="2" fontId="18" fillId="0" borderId="5" xfId="0" applyNumberFormat="1" applyFont="1" applyBorder="1" applyAlignment="1">
      <alignment horizontal="center" vertical="top" wrapText="1"/>
    </xf>
    <xf numFmtId="0" fontId="26" fillId="0" borderId="1" xfId="0" applyFont="1" applyBorder="1" applyAlignment="1">
      <alignment horizontal="center" vertical="center" wrapText="1"/>
    </xf>
    <xf numFmtId="0" fontId="27" fillId="0" borderId="5" xfId="0" applyFont="1" applyBorder="1" applyAlignment="1">
      <alignment horizontal="left" vertical="top" wrapText="1"/>
    </xf>
    <xf numFmtId="164" fontId="27" fillId="0" borderId="5" xfId="0" applyNumberFormat="1" applyFont="1" applyBorder="1" applyAlignment="1">
      <alignment horizontal="left" vertical="top" wrapText="1"/>
    </xf>
    <xf numFmtId="0" fontId="26" fillId="0" borderId="4" xfId="0" applyFont="1" applyBorder="1" applyAlignment="1">
      <alignment horizontal="center" vertical="center" wrapText="1"/>
    </xf>
    <xf numFmtId="0" fontId="0" fillId="0" borderId="4" xfId="0" applyFont="1" applyBorder="1" applyAlignment="1">
      <alignment horizontal="left"/>
    </xf>
    <xf numFmtId="0" fontId="4" fillId="0" borderId="1" xfId="0" applyFont="1" applyFill="1" applyBorder="1" applyAlignment="1">
      <alignment horizontal="left" vertical="top" wrapText="1"/>
    </xf>
    <xf numFmtId="0" fontId="31" fillId="0" borderId="1" xfId="0" applyFont="1" applyFill="1" applyBorder="1" applyAlignment="1">
      <alignment horizontal="left" vertical="top" wrapText="1"/>
    </xf>
    <xf numFmtId="2" fontId="31" fillId="0" borderId="1" xfId="0" applyNumberFormat="1" applyFont="1" applyFill="1" applyBorder="1" applyAlignment="1">
      <alignment horizontal="left" vertical="top" wrapText="1"/>
    </xf>
    <xf numFmtId="164" fontId="31" fillId="0" borderId="1" xfId="0" applyNumberFormat="1" applyFont="1" applyFill="1" applyBorder="1" applyAlignment="1">
      <alignment horizontal="left" vertical="top" wrapText="1"/>
    </xf>
    <xf numFmtId="0" fontId="32" fillId="0" borderId="1" xfId="0" applyFont="1" applyFill="1" applyBorder="1" applyAlignment="1">
      <alignment horizontal="left"/>
    </xf>
    <xf numFmtId="0" fontId="27" fillId="0" borderId="3" xfId="0" applyFont="1" applyBorder="1" applyAlignment="1">
      <alignment horizontal="center" vertical="top" wrapText="1"/>
    </xf>
    <xf numFmtId="0" fontId="27" fillId="0" borderId="3" xfId="0" applyFont="1" applyBorder="1" applyAlignment="1">
      <alignment horizontal="left" vertical="top" wrapText="1"/>
    </xf>
    <xf numFmtId="164" fontId="27" fillId="0" borderId="3" xfId="0" applyNumberFormat="1" applyFont="1" applyBorder="1" applyAlignment="1">
      <alignment horizontal="left" vertical="top" wrapText="1"/>
    </xf>
    <xf numFmtId="0" fontId="4" fillId="0" borderId="0" xfId="0" applyFont="1"/>
    <xf numFmtId="0" fontId="30" fillId="0" borderId="4" xfId="0" applyFont="1" applyBorder="1" applyAlignment="1">
      <alignment horizontal="center" vertical="top" wrapText="1"/>
    </xf>
    <xf numFmtId="0" fontId="30" fillId="0" borderId="4" xfId="0" applyFont="1" applyBorder="1" applyAlignment="1">
      <alignment horizontal="left" vertical="top" wrapText="1"/>
    </xf>
    <xf numFmtId="2" fontId="30" fillId="0" borderId="4" xfId="0" applyNumberFormat="1" applyFont="1" applyBorder="1" applyAlignment="1">
      <alignment horizontal="left" vertical="top" wrapText="1"/>
    </xf>
    <xf numFmtId="0" fontId="26" fillId="0" borderId="3" xfId="0" applyFont="1" applyBorder="1" applyAlignment="1">
      <alignment horizontal="left" vertical="top" wrapText="1"/>
    </xf>
    <xf numFmtId="0" fontId="30" fillId="0" borderId="5" xfId="0" applyFont="1" applyBorder="1" applyAlignment="1">
      <alignment horizontal="center" vertical="top" wrapText="1"/>
    </xf>
    <xf numFmtId="0" fontId="30" fillId="0" borderId="5" xfId="0" applyFont="1" applyBorder="1" applyAlignment="1">
      <alignment horizontal="left" vertical="top" wrapText="1"/>
    </xf>
    <xf numFmtId="2" fontId="30" fillId="0" borderId="5" xfId="0" applyNumberFormat="1" applyFont="1" applyBorder="1" applyAlignment="1">
      <alignment horizontal="left" vertical="top" wrapText="1"/>
    </xf>
    <xf numFmtId="0" fontId="5" fillId="0" borderId="4" xfId="0" applyFont="1" applyBorder="1" applyAlignment="1">
      <alignment horizontal="left" vertical="top" wrapText="1"/>
    </xf>
    <xf numFmtId="0" fontId="27" fillId="0" borderId="1" xfId="0" applyFont="1" applyBorder="1" applyAlignment="1">
      <alignment horizontal="right" vertical="top" wrapText="1"/>
    </xf>
    <xf numFmtId="0" fontId="27" fillId="4" borderId="1" xfId="0" applyFont="1" applyFill="1" applyBorder="1" applyAlignment="1">
      <alignment horizontal="right" vertical="top" wrapText="1"/>
    </xf>
    <xf numFmtId="0" fontId="27" fillId="4" borderId="1" xfId="0" applyFont="1" applyFill="1" applyBorder="1" applyAlignment="1">
      <alignment horizontal="center" vertical="top" wrapText="1"/>
    </xf>
    <xf numFmtId="2" fontId="15" fillId="0" borderId="4" xfId="0" applyNumberFormat="1" applyFont="1" applyBorder="1" applyAlignment="1">
      <alignment vertical="top"/>
    </xf>
    <xf numFmtId="2" fontId="5" fillId="0" borderId="4" xfId="0" applyNumberFormat="1" applyFont="1" applyBorder="1" applyAlignment="1">
      <alignment vertical="top"/>
    </xf>
    <xf numFmtId="0" fontId="27" fillId="0" borderId="1" xfId="0" applyFont="1" applyBorder="1" applyAlignment="1">
      <alignment horizontal="left" vertical="top"/>
    </xf>
    <xf numFmtId="0" fontId="29" fillId="0" borderId="1" xfId="0" applyFont="1" applyBorder="1" applyAlignment="1">
      <alignment horizontal="right" vertical="top" wrapText="1"/>
    </xf>
    <xf numFmtId="0" fontId="29" fillId="4" borderId="1" xfId="0" applyFont="1" applyFill="1" applyBorder="1" applyAlignment="1">
      <alignment horizontal="right" vertical="top" wrapText="1"/>
    </xf>
    <xf numFmtId="0" fontId="15" fillId="0" borderId="1" xfId="0" applyFont="1" applyBorder="1"/>
    <xf numFmtId="0" fontId="16" fillId="0" borderId="3" xfId="0" applyFont="1" applyBorder="1" applyAlignment="1">
      <alignment horizontal="center" vertical="top"/>
    </xf>
    <xf numFmtId="0" fontId="12" fillId="0" borderId="3" xfId="0" applyFont="1" applyBorder="1" applyAlignment="1">
      <alignment horizontal="left" vertical="top" wrapText="1"/>
    </xf>
    <xf numFmtId="0" fontId="19" fillId="0" borderId="3" xfId="0" applyFont="1" applyBorder="1" applyAlignment="1">
      <alignment horizontal="left" vertical="top" wrapText="1"/>
    </xf>
    <xf numFmtId="0" fontId="5" fillId="0" borderId="3" xfId="0" applyFont="1" applyBorder="1" applyAlignment="1">
      <alignment horizontal="center" vertical="top" wrapText="1"/>
    </xf>
    <xf numFmtId="0" fontId="6" fillId="0" borderId="3" xfId="0" applyFont="1" applyBorder="1" applyAlignment="1">
      <alignment vertical="top"/>
    </xf>
    <xf numFmtId="0" fontId="5" fillId="0" borderId="4" xfId="0" applyFont="1" applyBorder="1" applyAlignment="1">
      <alignment horizontal="center" vertical="top" wrapText="1"/>
    </xf>
    <xf numFmtId="0" fontId="5" fillId="0" borderId="4" xfId="0" applyFont="1" applyBorder="1" applyAlignment="1">
      <alignment horizontal="right" vertical="top" wrapText="1"/>
    </xf>
    <xf numFmtId="165" fontId="34" fillId="0" borderId="1" xfId="7" applyNumberFormat="1" applyFont="1" applyBorder="1" applyAlignment="1">
      <alignment vertical="top"/>
    </xf>
    <xf numFmtId="0" fontId="33" fillId="0" borderId="0" xfId="0" applyFont="1" applyAlignment="1">
      <alignment horizontal="left"/>
    </xf>
    <xf numFmtId="0" fontId="11" fillId="0" borderId="4" xfId="0" applyFont="1" applyBorder="1" applyAlignment="1">
      <alignment vertical="top"/>
    </xf>
    <xf numFmtId="0" fontId="27" fillId="0" borderId="2" xfId="0" applyFont="1" applyBorder="1" applyAlignment="1">
      <alignment horizontal="left" vertical="top" wrapText="1"/>
    </xf>
    <xf numFmtId="0" fontId="23" fillId="0" borderId="0" xfId="0" applyFont="1" applyAlignment="1">
      <alignment horizontal="center" vertical="top" wrapText="1"/>
    </xf>
    <xf numFmtId="0" fontId="23" fillId="0" borderId="0" xfId="0" applyFont="1" applyAlignment="1">
      <alignment horizontal="center" vertical="top" wrapText="1"/>
    </xf>
    <xf numFmtId="0" fontId="4" fillId="0" borderId="0" xfId="0" applyFont="1" applyFill="1" applyBorder="1" applyAlignment="1">
      <alignment horizontal="left" vertical="top" wrapText="1"/>
    </xf>
    <xf numFmtId="0" fontId="4" fillId="0" borderId="0" xfId="0" applyFont="1" applyAlignment="1">
      <alignment horizontal="left" vertical="top" wrapText="1"/>
    </xf>
    <xf numFmtId="0" fontId="17" fillId="0" borderId="1" xfId="0" applyFont="1" applyBorder="1" applyAlignment="1">
      <alignment horizontal="left" vertical="top" wrapText="1"/>
    </xf>
    <xf numFmtId="0" fontId="5" fillId="0" borderId="0" xfId="0" applyFont="1" applyBorder="1" applyAlignment="1">
      <alignment vertical="top" wrapText="1"/>
    </xf>
    <xf numFmtId="0" fontId="4" fillId="0" borderId="0" xfId="0" applyFont="1" applyBorder="1" applyAlignment="1">
      <alignment vertical="top" wrapText="1"/>
    </xf>
    <xf numFmtId="0" fontId="4" fillId="0" borderId="0" xfId="1" applyFont="1" applyBorder="1" applyAlignment="1">
      <alignment horizontal="left" vertical="top" wrapText="1"/>
    </xf>
    <xf numFmtId="0" fontId="7" fillId="0" borderId="0" xfId="0" applyFont="1" applyAlignment="1">
      <alignment horizontal="center" vertical="top" wrapText="1"/>
    </xf>
    <xf numFmtId="0" fontId="5" fillId="0" borderId="0" xfId="0" applyFont="1" applyAlignment="1">
      <alignment horizontal="left" vertical="top" wrapText="1"/>
    </xf>
    <xf numFmtId="0" fontId="5" fillId="0" borderId="0" xfId="0" applyFont="1" applyFill="1" applyBorder="1" applyAlignment="1">
      <alignment vertical="top" wrapText="1"/>
    </xf>
    <xf numFmtId="0" fontId="16" fillId="0" borderId="1" xfId="0" applyFont="1" applyBorder="1" applyAlignment="1">
      <alignment horizontal="center" vertical="top" wrapText="1"/>
    </xf>
    <xf numFmtId="0" fontId="24" fillId="0" borderId="0" xfId="1" applyFont="1" applyAlignment="1">
      <alignment horizontal="center" vertical="top" wrapText="1"/>
    </xf>
    <xf numFmtId="0" fontId="6" fillId="0" borderId="0" xfId="1" applyFont="1" applyAlignment="1">
      <alignment horizontal="left" vertical="top" wrapText="1"/>
    </xf>
    <xf numFmtId="0" fontId="5" fillId="0" borderId="0" xfId="1" applyFont="1" applyAlignment="1">
      <alignment horizontal="left" vertical="top" wrapText="1"/>
    </xf>
    <xf numFmtId="0" fontId="4" fillId="0" borderId="0" xfId="1" applyFont="1" applyAlignment="1">
      <alignment horizontal="left" vertical="top" wrapText="1"/>
    </xf>
    <xf numFmtId="0" fontId="9" fillId="0" borderId="0" xfId="1" applyFont="1" applyAlignment="1">
      <alignment horizontal="left" vertical="top" wrapText="1"/>
    </xf>
    <xf numFmtId="0" fontId="6" fillId="0" borderId="0" xfId="1" applyFont="1" applyAlignment="1">
      <alignment horizontal="center" vertical="top" wrapText="1"/>
    </xf>
    <xf numFmtId="1" fontId="29" fillId="0" borderId="1" xfId="0" applyNumberFormat="1" applyFont="1" applyBorder="1" applyAlignment="1">
      <alignment horizontal="left" vertical="top" wrapText="1"/>
    </xf>
    <xf numFmtId="2" fontId="29" fillId="0" borderId="1" xfId="0" applyNumberFormat="1" applyFont="1" applyFill="1" applyBorder="1" applyAlignment="1">
      <alignment horizontal="left" vertical="top" wrapText="1"/>
    </xf>
    <xf numFmtId="1" fontId="27" fillId="0" borderId="1" xfId="0" applyNumberFormat="1" applyFont="1" applyBorder="1" applyAlignment="1">
      <alignment horizontal="left" vertical="top" wrapText="1"/>
    </xf>
    <xf numFmtId="0" fontId="29" fillId="0" borderId="4" xfId="0" applyFont="1" applyBorder="1" applyAlignment="1">
      <alignment horizontal="center" vertical="top" wrapText="1"/>
    </xf>
    <xf numFmtId="0" fontId="15" fillId="0" borderId="4" xfId="0" applyFont="1" applyBorder="1" applyAlignment="1">
      <alignment horizontal="left" vertical="top" wrapText="1"/>
    </xf>
    <xf numFmtId="0" fontId="29" fillId="0" borderId="4" xfId="0" applyFont="1" applyBorder="1" applyAlignment="1">
      <alignment horizontal="left" vertical="top" wrapText="1"/>
    </xf>
    <xf numFmtId="0" fontId="15" fillId="0" borderId="4" xfId="0" applyFont="1" applyBorder="1" applyAlignment="1">
      <alignment horizontal="center" vertical="top" wrapText="1"/>
    </xf>
    <xf numFmtId="2" fontId="29" fillId="0" borderId="4" xfId="0" applyNumberFormat="1" applyFont="1" applyBorder="1" applyAlignment="1">
      <alignment horizontal="left" vertical="top" wrapText="1"/>
    </xf>
    <xf numFmtId="0" fontId="29" fillId="4" borderId="5" xfId="0" applyFont="1" applyFill="1" applyBorder="1" applyAlignment="1">
      <alignment horizontal="center" vertical="top" wrapText="1"/>
    </xf>
    <xf numFmtId="0" fontId="15" fillId="4" borderId="5" xfId="0" applyFont="1" applyFill="1" applyBorder="1" applyAlignment="1">
      <alignment horizontal="left" vertical="top" wrapText="1"/>
    </xf>
    <xf numFmtId="0" fontId="29" fillId="4" borderId="5" xfId="0" applyFont="1" applyFill="1" applyBorder="1" applyAlignment="1">
      <alignment horizontal="left" vertical="top" wrapText="1"/>
    </xf>
    <xf numFmtId="0" fontId="15" fillId="4" borderId="5" xfId="0" applyFont="1" applyFill="1" applyBorder="1" applyAlignment="1">
      <alignment horizontal="center" vertical="top" wrapText="1"/>
    </xf>
    <xf numFmtId="2" fontId="29" fillId="4" borderId="5" xfId="0" applyNumberFormat="1" applyFont="1" applyFill="1" applyBorder="1" applyAlignment="1">
      <alignment horizontal="left" vertical="top" wrapText="1"/>
    </xf>
    <xf numFmtId="2" fontId="27" fillId="0" borderId="4" xfId="0" applyNumberFormat="1" applyFont="1" applyFill="1" applyBorder="1" applyAlignment="1">
      <alignment horizontal="left" vertical="top" wrapText="1"/>
    </xf>
    <xf numFmtId="2" fontId="27" fillId="0" borderId="4" xfId="0" applyNumberFormat="1" applyFont="1" applyBorder="1" applyAlignment="1">
      <alignment horizontal="left" vertical="top" wrapText="1"/>
    </xf>
    <xf numFmtId="0" fontId="29" fillId="0" borderId="5" xfId="0" applyFont="1" applyBorder="1" applyAlignment="1">
      <alignment horizontal="center" vertical="top" wrapText="1"/>
    </xf>
    <xf numFmtId="0" fontId="26" fillId="0" borderId="5" xfId="0" applyFont="1" applyBorder="1" applyAlignment="1">
      <alignment horizontal="left" vertical="top" wrapText="1"/>
    </xf>
    <xf numFmtId="0" fontId="26" fillId="0" borderId="5" xfId="0" applyFont="1" applyBorder="1" applyAlignment="1">
      <alignment horizontal="center" vertical="top" wrapText="1"/>
    </xf>
    <xf numFmtId="2" fontId="27" fillId="0" borderId="5" xfId="0" applyNumberFormat="1" applyFont="1" applyFill="1" applyBorder="1" applyAlignment="1">
      <alignment horizontal="left" vertical="top" wrapText="1"/>
    </xf>
    <xf numFmtId="2" fontId="27" fillId="0" borderId="5" xfId="0" applyNumberFormat="1" applyFont="1" applyBorder="1" applyAlignment="1">
      <alignment horizontal="left" vertical="top" wrapText="1"/>
    </xf>
    <xf numFmtId="164" fontId="27" fillId="0" borderId="1" xfId="0" applyNumberFormat="1" applyFont="1" applyFill="1" applyBorder="1" applyAlignment="1">
      <alignment horizontal="left" vertical="top" wrapText="1"/>
    </xf>
    <xf numFmtId="2" fontId="15" fillId="0" borderId="4" xfId="0" applyNumberFormat="1" applyFont="1" applyFill="1" applyBorder="1" applyAlignment="1">
      <alignment vertical="top"/>
    </xf>
    <xf numFmtId="2" fontId="4" fillId="0" borderId="4" xfId="0" applyNumberFormat="1" applyFont="1" applyFill="1" applyBorder="1" applyAlignment="1">
      <alignment vertical="top"/>
    </xf>
    <xf numFmtId="2" fontId="5" fillId="0" borderId="4" xfId="0" applyNumberFormat="1" applyFont="1" applyFill="1" applyBorder="1" applyAlignment="1">
      <alignment vertical="top"/>
    </xf>
    <xf numFmtId="0" fontId="27" fillId="0" borderId="1" xfId="0" applyFont="1" applyFill="1" applyBorder="1" applyAlignment="1">
      <alignment horizontal="left" vertical="top" wrapText="1"/>
    </xf>
    <xf numFmtId="2" fontId="4" fillId="0" borderId="1" xfId="0" applyNumberFormat="1" applyFont="1" applyFill="1" applyBorder="1" applyAlignment="1">
      <alignment horizontal="left" vertical="top" wrapText="1"/>
    </xf>
    <xf numFmtId="0" fontId="5" fillId="0" borderId="1" xfId="0" applyFont="1" applyFill="1" applyBorder="1" applyAlignment="1">
      <alignment horizontal="right" vertical="top" wrapText="1"/>
    </xf>
    <xf numFmtId="2" fontId="18" fillId="0" borderId="1" xfId="0" applyNumberFormat="1" applyFont="1" applyFill="1" applyBorder="1" applyAlignment="1">
      <alignment horizontal="center" vertical="top" wrapText="1"/>
    </xf>
    <xf numFmtId="0" fontId="15" fillId="0" borderId="1" xfId="0" applyFont="1" applyFill="1" applyBorder="1" applyAlignment="1">
      <alignment vertical="top"/>
    </xf>
    <xf numFmtId="0" fontId="6" fillId="0" borderId="1" xfId="0" applyFont="1" applyFill="1" applyBorder="1" applyAlignment="1">
      <alignment vertical="top"/>
    </xf>
    <xf numFmtId="0" fontId="5" fillId="0" borderId="4" xfId="0" applyFont="1" applyFill="1" applyBorder="1" applyAlignment="1">
      <alignment horizontal="right" vertical="top" wrapText="1"/>
    </xf>
    <xf numFmtId="0" fontId="18" fillId="0" borderId="4" xfId="0" applyFont="1" applyFill="1" applyBorder="1" applyAlignment="1">
      <alignment horizontal="center" vertical="top" wrapText="1"/>
    </xf>
    <xf numFmtId="0" fontId="27" fillId="0" borderId="1" xfId="0" applyFont="1" applyFill="1" applyBorder="1" applyAlignment="1">
      <alignment horizontal="right" vertical="top" wrapText="1"/>
    </xf>
    <xf numFmtId="0" fontId="26" fillId="0" borderId="1" xfId="0" applyFont="1" applyFill="1" applyBorder="1" applyAlignment="1">
      <alignment horizontal="center" vertical="top" wrapText="1"/>
    </xf>
    <xf numFmtId="1" fontId="27" fillId="0" borderId="1" xfId="0" applyNumberFormat="1" applyFont="1" applyFill="1" applyBorder="1" applyAlignment="1">
      <alignment horizontal="left" vertical="top" wrapText="1"/>
    </xf>
  </cellXfs>
  <cellStyles count="8">
    <cellStyle name="Currency" xfId="7" builtinId="4"/>
    <cellStyle name="Normal" xfId="0" builtinId="0"/>
    <cellStyle name="Normal 2" xfId="2"/>
    <cellStyle name="Normal 3" xfId="3"/>
    <cellStyle name="Normal 4" xfId="4"/>
    <cellStyle name="Normal 5" xfId="5"/>
    <cellStyle name="Normal 6" xfId="1"/>
    <cellStyle name="Normal 8"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83"/>
  <sheetViews>
    <sheetView tabSelected="1" zoomScale="85" zoomScaleNormal="85" workbookViewId="0">
      <selection activeCell="C68" sqref="C68"/>
    </sheetView>
  </sheetViews>
  <sheetFormatPr defaultRowHeight="15" x14ac:dyDescent="0.25"/>
  <cols>
    <col min="1" max="1" width="11.140625" style="43" customWidth="1"/>
    <col min="2" max="2" width="42.85546875" style="104" customWidth="1"/>
    <col min="3" max="3" width="39.7109375" customWidth="1"/>
    <col min="4" max="4" width="39.140625" style="43" customWidth="1"/>
    <col min="5" max="5" width="11.42578125" customWidth="1"/>
    <col min="6" max="6" width="11" customWidth="1"/>
    <col min="7" max="7" width="6.85546875" customWidth="1"/>
    <col min="8" max="8" width="8.140625" customWidth="1"/>
    <col min="9" max="9" width="17.140625" customWidth="1"/>
    <col min="10" max="10" width="29.7109375" customWidth="1"/>
  </cols>
  <sheetData>
    <row r="1" spans="1:6" ht="78.75" customHeight="1" x14ac:dyDescent="0.25">
      <c r="A1" s="37"/>
      <c r="B1" s="182" t="s">
        <v>20</v>
      </c>
      <c r="C1" s="182"/>
      <c r="D1" s="170"/>
      <c r="E1" s="171" t="s">
        <v>171</v>
      </c>
      <c r="F1" s="171"/>
    </row>
    <row r="2" spans="1:6" ht="15" customHeight="1" x14ac:dyDescent="0.25">
      <c r="A2" s="37"/>
      <c r="B2" s="94"/>
      <c r="C2" s="35"/>
      <c r="D2" s="36"/>
    </row>
    <row r="3" spans="1:6" ht="31.5" customHeight="1" x14ac:dyDescent="0.25">
      <c r="A3" s="37"/>
      <c r="B3" s="183" t="s">
        <v>21</v>
      </c>
      <c r="C3" s="183"/>
      <c r="D3" s="37"/>
    </row>
    <row r="4" spans="1:6" x14ac:dyDescent="0.25">
      <c r="A4" s="37"/>
      <c r="B4" s="187"/>
      <c r="C4" s="187"/>
      <c r="D4" s="37"/>
    </row>
    <row r="5" spans="1:6" x14ac:dyDescent="0.25">
      <c r="A5" s="1"/>
      <c r="B5" s="177" t="s">
        <v>0</v>
      </c>
      <c r="C5" s="177"/>
      <c r="D5" s="177"/>
    </row>
    <row r="6" spans="1:6" ht="34.5" customHeight="1" x14ac:dyDescent="0.25">
      <c r="A6" s="1" t="s">
        <v>1</v>
      </c>
      <c r="B6" s="177" t="s">
        <v>2</v>
      </c>
      <c r="C6" s="177"/>
      <c r="D6" s="177"/>
    </row>
    <row r="7" spans="1:6" x14ac:dyDescent="0.25">
      <c r="A7" s="1" t="s">
        <v>3</v>
      </c>
      <c r="B7" s="177" t="s">
        <v>4</v>
      </c>
      <c r="C7" s="177"/>
      <c r="D7" s="177"/>
    </row>
    <row r="8" spans="1:6" x14ac:dyDescent="0.25">
      <c r="A8" s="1" t="s">
        <v>5</v>
      </c>
      <c r="B8" s="177" t="s">
        <v>145</v>
      </c>
      <c r="C8" s="177"/>
      <c r="D8" s="177"/>
    </row>
    <row r="9" spans="1:6" ht="42" customHeight="1" x14ac:dyDescent="0.25">
      <c r="A9" s="1" t="s">
        <v>6</v>
      </c>
      <c r="B9" s="184" t="s">
        <v>7</v>
      </c>
      <c r="C9" s="184"/>
      <c r="D9" s="184"/>
    </row>
    <row r="10" spans="1:6" ht="48.75" customHeight="1" x14ac:dyDescent="0.25">
      <c r="A10" s="1" t="s">
        <v>8</v>
      </c>
      <c r="B10" s="184" t="s">
        <v>9</v>
      </c>
      <c r="C10" s="184"/>
      <c r="D10" s="184"/>
    </row>
    <row r="11" spans="1:6" ht="70.5" customHeight="1" x14ac:dyDescent="0.25">
      <c r="A11" s="1" t="s">
        <v>10</v>
      </c>
      <c r="B11" s="184" t="s">
        <v>11</v>
      </c>
      <c r="C11" s="184"/>
      <c r="D11" s="184"/>
    </row>
    <row r="12" spans="1:6" ht="83.25" customHeight="1" x14ac:dyDescent="0.25">
      <c r="A12" s="1"/>
      <c r="B12" s="184" t="s">
        <v>12</v>
      </c>
      <c r="C12" s="184"/>
      <c r="D12" s="184"/>
    </row>
    <row r="13" spans="1:6" ht="111.75" customHeight="1" x14ac:dyDescent="0.25">
      <c r="A13" s="1" t="s">
        <v>13</v>
      </c>
      <c r="B13" s="185" t="s">
        <v>152</v>
      </c>
      <c r="C13" s="185"/>
      <c r="D13" s="185"/>
    </row>
    <row r="14" spans="1:6" ht="66.75" customHeight="1" x14ac:dyDescent="0.25">
      <c r="A14" s="1"/>
      <c r="B14" s="184" t="s">
        <v>153</v>
      </c>
      <c r="C14" s="184"/>
      <c r="D14" s="184"/>
    </row>
    <row r="15" spans="1:6" ht="39" customHeight="1" x14ac:dyDescent="0.25">
      <c r="A15" s="1"/>
      <c r="B15" s="184" t="s">
        <v>14</v>
      </c>
      <c r="C15" s="184"/>
      <c r="D15" s="184"/>
    </row>
    <row r="16" spans="1:6" ht="28.5" customHeight="1" x14ac:dyDescent="0.25">
      <c r="A16" s="1"/>
      <c r="B16" s="184" t="s">
        <v>15</v>
      </c>
      <c r="C16" s="184"/>
      <c r="D16" s="184"/>
    </row>
    <row r="17" spans="1:4" ht="43.5" customHeight="1" x14ac:dyDescent="0.25">
      <c r="A17" s="1" t="s">
        <v>16</v>
      </c>
      <c r="B17" s="184" t="s">
        <v>17</v>
      </c>
      <c r="C17" s="184"/>
      <c r="D17" s="184"/>
    </row>
    <row r="18" spans="1:4" ht="55.5" customHeight="1" x14ac:dyDescent="0.25">
      <c r="A18" s="1" t="s">
        <v>18</v>
      </c>
      <c r="B18" s="185" t="s">
        <v>19</v>
      </c>
      <c r="C18" s="186"/>
      <c r="D18" s="186"/>
    </row>
    <row r="19" spans="1:4" ht="15.75" x14ac:dyDescent="0.25">
      <c r="A19" s="38"/>
      <c r="B19" s="2"/>
      <c r="C19" s="3" t="s">
        <v>22</v>
      </c>
      <c r="D19" s="50"/>
    </row>
    <row r="20" spans="1:4" x14ac:dyDescent="0.25">
      <c r="A20" s="38"/>
      <c r="B20" s="2"/>
      <c r="C20" s="4" t="s">
        <v>2536</v>
      </c>
      <c r="D20" s="50"/>
    </row>
    <row r="21" spans="1:4" x14ac:dyDescent="0.25">
      <c r="A21" s="38"/>
      <c r="B21" s="2"/>
      <c r="C21" s="4" t="s">
        <v>2535</v>
      </c>
      <c r="D21" s="50"/>
    </row>
    <row r="22" spans="1:4" x14ac:dyDescent="0.25">
      <c r="A22" s="38"/>
      <c r="B22" s="2"/>
      <c r="C22" s="4" t="s">
        <v>2537</v>
      </c>
      <c r="D22" s="50"/>
    </row>
    <row r="23" spans="1:4" x14ac:dyDescent="0.25">
      <c r="A23" s="39"/>
      <c r="B23" s="95"/>
      <c r="C23" s="6"/>
      <c r="D23" s="39"/>
    </row>
    <row r="24" spans="1:4" ht="231.75" customHeight="1" x14ac:dyDescent="0.25">
      <c r="A24" s="7" t="s">
        <v>80</v>
      </c>
      <c r="B24" s="96" t="s">
        <v>23</v>
      </c>
      <c r="C24" s="7" t="s">
        <v>24</v>
      </c>
      <c r="D24" s="56" t="s">
        <v>25</v>
      </c>
    </row>
    <row r="25" spans="1:4" x14ac:dyDescent="0.25">
      <c r="A25" s="40"/>
      <c r="B25" s="97" t="s">
        <v>45</v>
      </c>
      <c r="C25" s="9"/>
      <c r="D25" s="51"/>
    </row>
    <row r="26" spans="1:4" ht="38.25" x14ac:dyDescent="0.25">
      <c r="A26" s="41">
        <v>1</v>
      </c>
      <c r="B26" s="98" t="s">
        <v>26</v>
      </c>
      <c r="C26" s="10" t="s">
        <v>46</v>
      </c>
      <c r="D26" s="149" t="s">
        <v>2541</v>
      </c>
    </row>
    <row r="27" spans="1:4" x14ac:dyDescent="0.25">
      <c r="A27" s="40">
        <v>2</v>
      </c>
      <c r="B27" s="99" t="s">
        <v>27</v>
      </c>
      <c r="C27" s="15" t="s">
        <v>47</v>
      </c>
      <c r="D27" s="52" t="s">
        <v>2538</v>
      </c>
    </row>
    <row r="28" spans="1:4" ht="63.75" x14ac:dyDescent="0.25">
      <c r="A28" s="40">
        <v>3</v>
      </c>
      <c r="B28" s="29" t="s">
        <v>48</v>
      </c>
      <c r="C28" s="12" t="s">
        <v>155</v>
      </c>
      <c r="D28" s="149" t="s">
        <v>2543</v>
      </c>
    </row>
    <row r="29" spans="1:4" ht="140.25" x14ac:dyDescent="0.25">
      <c r="A29" s="40">
        <v>4</v>
      </c>
      <c r="B29" s="26" t="s">
        <v>49</v>
      </c>
      <c r="C29" s="12" t="s">
        <v>28</v>
      </c>
      <c r="D29" s="98" t="s">
        <v>2539</v>
      </c>
    </row>
    <row r="30" spans="1:4" ht="76.5" x14ac:dyDescent="0.25">
      <c r="A30" s="42">
        <v>5</v>
      </c>
      <c r="B30" s="100" t="s">
        <v>50</v>
      </c>
      <c r="C30" s="13" t="s">
        <v>147</v>
      </c>
      <c r="D30" s="149" t="s">
        <v>2542</v>
      </c>
    </row>
    <row r="31" spans="1:4" ht="38.25" x14ac:dyDescent="0.25">
      <c r="A31" s="40">
        <v>6</v>
      </c>
      <c r="B31" s="26" t="s">
        <v>29</v>
      </c>
      <c r="C31" s="12" t="s">
        <v>2540</v>
      </c>
      <c r="D31" s="149" t="s">
        <v>2544</v>
      </c>
    </row>
    <row r="32" spans="1:4" ht="38.25" x14ac:dyDescent="0.25">
      <c r="A32" s="40">
        <v>7</v>
      </c>
      <c r="B32" s="29" t="s">
        <v>30</v>
      </c>
      <c r="C32" s="11" t="s">
        <v>31</v>
      </c>
      <c r="D32" s="149" t="s">
        <v>2545</v>
      </c>
    </row>
    <row r="33" spans="1:4" ht="178.5" x14ac:dyDescent="0.25">
      <c r="A33" s="40">
        <v>8</v>
      </c>
      <c r="B33" s="100" t="s">
        <v>142</v>
      </c>
      <c r="C33" s="13" t="s">
        <v>143</v>
      </c>
      <c r="D33" s="149" t="s">
        <v>2546</v>
      </c>
    </row>
    <row r="34" spans="1:4" ht="38.25" x14ac:dyDescent="0.25">
      <c r="A34" s="40">
        <v>9</v>
      </c>
      <c r="B34" s="29" t="s">
        <v>32</v>
      </c>
      <c r="C34" s="13" t="s">
        <v>146</v>
      </c>
      <c r="D34" s="149" t="s">
        <v>2547</v>
      </c>
    </row>
    <row r="35" spans="1:4" ht="51" x14ac:dyDescent="0.25">
      <c r="A35" s="40">
        <v>10</v>
      </c>
      <c r="B35" s="29" t="s">
        <v>33</v>
      </c>
      <c r="C35" s="12" t="s">
        <v>151</v>
      </c>
      <c r="D35" s="149" t="s">
        <v>2548</v>
      </c>
    </row>
    <row r="36" spans="1:4" ht="25.5" x14ac:dyDescent="0.25">
      <c r="A36" s="40">
        <v>11</v>
      </c>
      <c r="B36" s="29" t="s">
        <v>34</v>
      </c>
      <c r="C36" s="11" t="s">
        <v>52</v>
      </c>
      <c r="D36" s="29" t="s">
        <v>2549</v>
      </c>
    </row>
    <row r="37" spans="1:4" ht="25.5" x14ac:dyDescent="0.25">
      <c r="A37" s="40">
        <v>12</v>
      </c>
      <c r="B37" s="29" t="s">
        <v>35</v>
      </c>
      <c r="C37" s="11" t="s">
        <v>36</v>
      </c>
      <c r="D37" s="40" t="s">
        <v>2550</v>
      </c>
    </row>
    <row r="38" spans="1:4" ht="76.5" x14ac:dyDescent="0.25">
      <c r="A38" s="40">
        <v>13</v>
      </c>
      <c r="B38" s="101" t="s">
        <v>37</v>
      </c>
      <c r="C38" s="12" t="s">
        <v>51</v>
      </c>
      <c r="D38" s="29" t="s">
        <v>2551</v>
      </c>
    </row>
    <row r="39" spans="1:4" ht="145.5" customHeight="1" x14ac:dyDescent="0.25">
      <c r="A39" s="40">
        <v>14</v>
      </c>
      <c r="B39" s="29" t="s">
        <v>38</v>
      </c>
      <c r="C39" s="11" t="s">
        <v>156</v>
      </c>
      <c r="D39" s="149" t="s">
        <v>2552</v>
      </c>
    </row>
    <row r="40" spans="1:4" ht="114.75" x14ac:dyDescent="0.25">
      <c r="A40" s="40">
        <v>15</v>
      </c>
      <c r="B40" s="29" t="s">
        <v>39</v>
      </c>
      <c r="C40" s="12" t="s">
        <v>148</v>
      </c>
      <c r="D40" s="149" t="s">
        <v>2553</v>
      </c>
    </row>
    <row r="41" spans="1:4" ht="120.75" customHeight="1" x14ac:dyDescent="0.25">
      <c r="A41" s="25">
        <v>16</v>
      </c>
      <c r="B41" s="29" t="s">
        <v>40</v>
      </c>
      <c r="C41" s="12" t="s">
        <v>144</v>
      </c>
      <c r="D41" s="149" t="s">
        <v>2554</v>
      </c>
    </row>
    <row r="42" spans="1:4" ht="114.75" x14ac:dyDescent="0.25">
      <c r="A42" s="40">
        <v>17</v>
      </c>
      <c r="B42" s="101" t="s">
        <v>41</v>
      </c>
      <c r="C42" s="12" t="s">
        <v>42</v>
      </c>
      <c r="D42" s="149" t="s">
        <v>2555</v>
      </c>
    </row>
    <row r="43" spans="1:4" ht="89.25" x14ac:dyDescent="0.25">
      <c r="A43" s="40">
        <v>18</v>
      </c>
      <c r="B43" s="99" t="s">
        <v>43</v>
      </c>
      <c r="C43" s="12" t="s">
        <v>44</v>
      </c>
      <c r="D43" s="149" t="s">
        <v>2556</v>
      </c>
    </row>
    <row r="44" spans="1:4" ht="63.75" x14ac:dyDescent="0.25">
      <c r="A44" s="24">
        <v>19</v>
      </c>
      <c r="B44" s="29" t="s">
        <v>154</v>
      </c>
      <c r="C44" s="11" t="s">
        <v>172</v>
      </c>
      <c r="D44" s="149" t="s">
        <v>2557</v>
      </c>
    </row>
    <row r="45" spans="1:4" x14ac:dyDescent="0.25">
      <c r="A45" s="19"/>
      <c r="B45" s="102"/>
      <c r="C45" s="33"/>
      <c r="D45" s="53"/>
    </row>
    <row r="46" spans="1:4" ht="30" customHeight="1" x14ac:dyDescent="0.25">
      <c r="A46" s="39"/>
      <c r="B46" s="178" t="s">
        <v>73</v>
      </c>
      <c r="C46" s="178"/>
      <c r="D46" s="39"/>
    </row>
    <row r="47" spans="1:4" ht="12" customHeight="1" x14ac:dyDescent="0.25">
      <c r="A47" s="39"/>
      <c r="B47" s="103"/>
      <c r="C47" s="34"/>
      <c r="D47" s="39"/>
    </row>
    <row r="48" spans="1:4" x14ac:dyDescent="0.25">
      <c r="A48" s="39"/>
      <c r="B48" s="179" t="s">
        <v>0</v>
      </c>
      <c r="C48" s="179"/>
      <c r="D48" s="54"/>
    </row>
    <row r="49" spans="1:4" ht="31.5" customHeight="1" x14ac:dyDescent="0.25">
      <c r="A49" s="16" t="s">
        <v>1</v>
      </c>
      <c r="B49" s="180" t="s">
        <v>53</v>
      </c>
      <c r="C49" s="180"/>
      <c r="D49" s="180"/>
    </row>
    <row r="50" spans="1:4" ht="28.5" customHeight="1" x14ac:dyDescent="0.25">
      <c r="A50" s="16" t="s">
        <v>3</v>
      </c>
      <c r="B50" s="175" t="s">
        <v>54</v>
      </c>
      <c r="C50" s="175"/>
      <c r="D50" s="175"/>
    </row>
    <row r="51" spans="1:4" ht="52.5" customHeight="1" x14ac:dyDescent="0.25">
      <c r="A51" s="16" t="s">
        <v>5</v>
      </c>
      <c r="B51" s="176" t="s">
        <v>55</v>
      </c>
      <c r="C51" s="176"/>
      <c r="D51" s="176"/>
    </row>
    <row r="52" spans="1:4" ht="32.25" customHeight="1" x14ac:dyDescent="0.25">
      <c r="A52" s="16" t="s">
        <v>6</v>
      </c>
      <c r="B52" s="176" t="s">
        <v>56</v>
      </c>
      <c r="C52" s="176"/>
      <c r="D52" s="176"/>
    </row>
    <row r="53" spans="1:4" ht="39.75" customHeight="1" x14ac:dyDescent="0.25">
      <c r="A53" s="16" t="s">
        <v>8</v>
      </c>
      <c r="B53" s="176" t="s">
        <v>57</v>
      </c>
      <c r="C53" s="176"/>
      <c r="D53" s="176"/>
    </row>
    <row r="54" spans="1:4" ht="25.5" customHeight="1" x14ac:dyDescent="0.25">
      <c r="A54" s="17" t="s">
        <v>10</v>
      </c>
      <c r="B54" s="176" t="s">
        <v>58</v>
      </c>
      <c r="C54" s="176"/>
      <c r="D54" s="176"/>
    </row>
    <row r="55" spans="1:4" ht="45" customHeight="1" x14ac:dyDescent="0.25">
      <c r="A55" s="17" t="s">
        <v>13</v>
      </c>
      <c r="B55" s="176" t="s">
        <v>59</v>
      </c>
      <c r="C55" s="176"/>
      <c r="D55" s="176"/>
    </row>
    <row r="56" spans="1:4" ht="28.5" customHeight="1" x14ac:dyDescent="0.25">
      <c r="A56" s="17" t="s">
        <v>16</v>
      </c>
      <c r="B56" s="176" t="s">
        <v>60</v>
      </c>
      <c r="C56" s="176"/>
      <c r="D56" s="176"/>
    </row>
    <row r="57" spans="1:4" ht="29.25" customHeight="1" x14ac:dyDescent="0.25">
      <c r="A57" s="18" t="s">
        <v>18</v>
      </c>
      <c r="B57" s="176" t="s">
        <v>61</v>
      </c>
      <c r="C57" s="176"/>
      <c r="D57" s="176"/>
    </row>
    <row r="58" spans="1:4" ht="29.25" customHeight="1" x14ac:dyDescent="0.25">
      <c r="A58" s="19" t="s">
        <v>62</v>
      </c>
      <c r="B58" s="176" t="s">
        <v>63</v>
      </c>
      <c r="C58" s="176"/>
      <c r="D58" s="176"/>
    </row>
    <row r="59" spans="1:4" ht="39.75" customHeight="1" x14ac:dyDescent="0.25">
      <c r="A59" s="19" t="s">
        <v>64</v>
      </c>
      <c r="B59" s="176" t="s">
        <v>65</v>
      </c>
      <c r="C59" s="176"/>
      <c r="D59" s="176"/>
    </row>
    <row r="60" spans="1:4" ht="29.25" customHeight="1" x14ac:dyDescent="0.25">
      <c r="A60" s="19" t="s">
        <v>66</v>
      </c>
      <c r="B60" s="176" t="s">
        <v>67</v>
      </c>
      <c r="C60" s="176"/>
      <c r="D60" s="176"/>
    </row>
    <row r="61" spans="1:4" ht="42" customHeight="1" x14ac:dyDescent="0.25">
      <c r="A61" s="19"/>
      <c r="B61" s="175" t="s">
        <v>68</v>
      </c>
      <c r="C61" s="175"/>
      <c r="D61" s="175"/>
    </row>
    <row r="62" spans="1:4" ht="68.25" customHeight="1" x14ac:dyDescent="0.25">
      <c r="A62" s="19" t="s">
        <v>69</v>
      </c>
      <c r="B62" s="175" t="s">
        <v>70</v>
      </c>
      <c r="C62" s="175"/>
      <c r="D62" s="175"/>
    </row>
    <row r="63" spans="1:4" ht="40.5" customHeight="1" x14ac:dyDescent="0.25">
      <c r="A63" s="19" t="s">
        <v>71</v>
      </c>
      <c r="B63" s="176" t="s">
        <v>72</v>
      </c>
      <c r="C63" s="176"/>
      <c r="D63" s="176"/>
    </row>
    <row r="64" spans="1:4" ht="26.25" customHeight="1" x14ac:dyDescent="0.25"/>
    <row r="65" spans="1:10" ht="134.25" customHeight="1" x14ac:dyDescent="0.25">
      <c r="A65" s="23" t="s">
        <v>80</v>
      </c>
      <c r="B65" s="105" t="s">
        <v>74</v>
      </c>
      <c r="C65" s="20" t="s">
        <v>75</v>
      </c>
      <c r="D65" s="8" t="s">
        <v>157</v>
      </c>
      <c r="E65" s="21" t="s">
        <v>2558</v>
      </c>
      <c r="F65" s="22" t="s">
        <v>76</v>
      </c>
      <c r="G65" s="22" t="s">
        <v>77</v>
      </c>
      <c r="H65" s="22" t="s">
        <v>78</v>
      </c>
      <c r="I65" s="22" t="s">
        <v>158</v>
      </c>
      <c r="J65" s="21" t="s">
        <v>79</v>
      </c>
    </row>
    <row r="66" spans="1:10" x14ac:dyDescent="0.25">
      <c r="A66" s="24">
        <v>1</v>
      </c>
      <c r="B66" s="106">
        <v>2</v>
      </c>
      <c r="C66" s="24">
        <v>3</v>
      </c>
      <c r="D66" s="24">
        <v>4</v>
      </c>
      <c r="E66" s="24">
        <v>6</v>
      </c>
      <c r="F66" s="24">
        <v>7</v>
      </c>
      <c r="G66" s="24">
        <v>8</v>
      </c>
      <c r="H66" s="24">
        <v>9</v>
      </c>
      <c r="I66" s="25">
        <v>10</v>
      </c>
      <c r="J66" s="25">
        <v>11</v>
      </c>
    </row>
    <row r="67" spans="1:10" ht="38.25" customHeight="1" x14ac:dyDescent="0.25">
      <c r="A67" s="24"/>
      <c r="B67" s="181" t="s">
        <v>2567</v>
      </c>
      <c r="C67" s="181"/>
      <c r="D67" s="44"/>
      <c r="E67" s="24"/>
      <c r="F67" s="12"/>
      <c r="G67" s="12"/>
      <c r="H67" s="12"/>
      <c r="I67" s="14"/>
      <c r="J67" s="14"/>
    </row>
    <row r="68" spans="1:10" ht="116.25" customHeight="1" x14ac:dyDescent="0.25">
      <c r="A68" s="57">
        <v>1</v>
      </c>
      <c r="B68" s="58" t="s">
        <v>103</v>
      </c>
      <c r="C68" s="59" t="s">
        <v>104</v>
      </c>
      <c r="D68" s="60" t="s">
        <v>159</v>
      </c>
      <c r="E68" s="76"/>
      <c r="F68" s="75">
        <v>3.58</v>
      </c>
      <c r="G68" s="76">
        <v>0</v>
      </c>
      <c r="H68" s="76"/>
      <c r="I68" s="76">
        <f>SUM(I69:I87)</f>
        <v>8265.5</v>
      </c>
      <c r="J68" s="168"/>
    </row>
    <row r="69" spans="1:10" ht="12" customHeight="1" x14ac:dyDescent="0.25">
      <c r="A69" s="78" t="s">
        <v>173</v>
      </c>
      <c r="B69" s="66" t="s">
        <v>2516</v>
      </c>
      <c r="C69" s="67"/>
      <c r="D69" s="68"/>
      <c r="E69" s="169"/>
      <c r="F69" s="75">
        <v>0</v>
      </c>
      <c r="G69" s="76">
        <v>0</v>
      </c>
      <c r="H69" s="76">
        <f>E69*F69</f>
        <v>0</v>
      </c>
      <c r="I69" s="76">
        <f>H69*E69</f>
        <v>0</v>
      </c>
      <c r="J69" s="67" t="s">
        <v>174</v>
      </c>
    </row>
    <row r="70" spans="1:10" ht="12" customHeight="1" x14ac:dyDescent="0.25">
      <c r="A70" s="78" t="s">
        <v>175</v>
      </c>
      <c r="B70" s="66" t="s">
        <v>176</v>
      </c>
      <c r="C70" s="67"/>
      <c r="D70" s="68"/>
      <c r="E70" s="67"/>
      <c r="F70" s="75">
        <v>0</v>
      </c>
      <c r="G70" s="76">
        <v>0</v>
      </c>
      <c r="H70" s="76">
        <f t="shared" ref="H70:H80" si="0">E70*F70</f>
        <v>0</v>
      </c>
      <c r="I70" s="76">
        <f t="shared" ref="I70:I80" si="1">H70*E70</f>
        <v>0</v>
      </c>
      <c r="J70" s="67" t="s">
        <v>174</v>
      </c>
    </row>
    <row r="71" spans="1:10" ht="12" customHeight="1" x14ac:dyDescent="0.25">
      <c r="A71" s="78" t="s">
        <v>177</v>
      </c>
      <c r="B71" s="66" t="s">
        <v>2517</v>
      </c>
      <c r="C71" s="67"/>
      <c r="D71" s="68"/>
      <c r="E71" s="67"/>
      <c r="F71" s="75">
        <v>0</v>
      </c>
      <c r="G71" s="76">
        <v>0</v>
      </c>
      <c r="H71" s="76">
        <f t="shared" si="0"/>
        <v>0</v>
      </c>
      <c r="I71" s="76">
        <f t="shared" si="1"/>
        <v>0</v>
      </c>
      <c r="J71" s="67" t="s">
        <v>174</v>
      </c>
    </row>
    <row r="72" spans="1:10" ht="12" customHeight="1" x14ac:dyDescent="0.25">
      <c r="A72" s="78" t="s">
        <v>178</v>
      </c>
      <c r="B72" s="66" t="s">
        <v>179</v>
      </c>
      <c r="C72" s="67"/>
      <c r="D72" s="68"/>
      <c r="E72" s="67">
        <f>I72/H72</f>
        <v>220.00000000000003</v>
      </c>
      <c r="F72" s="75" t="e">
        <f>H72/#REF!</f>
        <v>#REF!</v>
      </c>
      <c r="G72" s="76">
        <v>0</v>
      </c>
      <c r="H72" s="76">
        <v>36.799999999999997</v>
      </c>
      <c r="I72" s="76">
        <v>8096</v>
      </c>
      <c r="J72" s="67" t="s">
        <v>174</v>
      </c>
    </row>
    <row r="73" spans="1:10" ht="12" customHeight="1" x14ac:dyDescent="0.25">
      <c r="A73" s="78" t="s">
        <v>180</v>
      </c>
      <c r="B73" s="66" t="s">
        <v>181</v>
      </c>
      <c r="C73" s="67"/>
      <c r="D73" s="68"/>
      <c r="E73" s="67"/>
      <c r="F73" s="75">
        <v>0</v>
      </c>
      <c r="G73" s="76">
        <v>0</v>
      </c>
      <c r="H73" s="76">
        <f t="shared" si="0"/>
        <v>0</v>
      </c>
      <c r="I73" s="76">
        <f t="shared" si="1"/>
        <v>0</v>
      </c>
      <c r="J73" s="67" t="s">
        <v>174</v>
      </c>
    </row>
    <row r="74" spans="1:10" ht="12" customHeight="1" x14ac:dyDescent="0.25">
      <c r="A74" s="78" t="s">
        <v>182</v>
      </c>
      <c r="B74" s="66" t="s">
        <v>183</v>
      </c>
      <c r="C74" s="67"/>
      <c r="D74" s="68"/>
      <c r="E74" s="67">
        <f>I74/H74</f>
        <v>25</v>
      </c>
      <c r="F74" s="75"/>
      <c r="G74" s="76">
        <v>0</v>
      </c>
      <c r="H74" s="76">
        <v>6.3</v>
      </c>
      <c r="I74" s="76">
        <v>157.5</v>
      </c>
      <c r="J74" s="67" t="s">
        <v>174</v>
      </c>
    </row>
    <row r="75" spans="1:10" ht="12" customHeight="1" x14ac:dyDescent="0.25">
      <c r="A75" s="78"/>
      <c r="B75" s="66"/>
      <c r="C75" s="67"/>
      <c r="D75" s="68"/>
      <c r="E75" s="67"/>
      <c r="F75" s="75"/>
      <c r="G75" s="76"/>
      <c r="H75" s="76"/>
      <c r="I75" s="76"/>
      <c r="J75" s="67"/>
    </row>
    <row r="76" spans="1:10" ht="12" customHeight="1" x14ac:dyDescent="0.25">
      <c r="A76" s="78" t="s">
        <v>184</v>
      </c>
      <c r="B76" s="66" t="s">
        <v>185</v>
      </c>
      <c r="C76" s="67"/>
      <c r="D76" s="68"/>
      <c r="E76" s="67"/>
      <c r="F76" s="75">
        <v>0</v>
      </c>
      <c r="G76" s="76">
        <v>0</v>
      </c>
      <c r="H76" s="76">
        <f t="shared" si="0"/>
        <v>0</v>
      </c>
      <c r="I76" s="76">
        <f t="shared" si="1"/>
        <v>0</v>
      </c>
      <c r="J76" s="67" t="s">
        <v>174</v>
      </c>
    </row>
    <row r="77" spans="1:10" ht="12" customHeight="1" x14ac:dyDescent="0.25">
      <c r="A77" s="78" t="s">
        <v>186</v>
      </c>
      <c r="B77" s="66" t="s">
        <v>187</v>
      </c>
      <c r="C77" s="67"/>
      <c r="D77" s="68"/>
      <c r="E77" s="67"/>
      <c r="F77" s="75">
        <v>0</v>
      </c>
      <c r="G77" s="76">
        <v>0</v>
      </c>
      <c r="H77" s="76">
        <f t="shared" si="0"/>
        <v>0</v>
      </c>
      <c r="I77" s="76">
        <f t="shared" si="1"/>
        <v>0</v>
      </c>
      <c r="J77" s="67" t="s">
        <v>174</v>
      </c>
    </row>
    <row r="78" spans="1:10" ht="12" customHeight="1" x14ac:dyDescent="0.25">
      <c r="A78" s="191" t="s">
        <v>188</v>
      </c>
      <c r="B78" s="120" t="s">
        <v>189</v>
      </c>
      <c r="C78" s="121"/>
      <c r="D78" s="122"/>
      <c r="E78" s="121"/>
      <c r="F78" s="201">
        <v>0</v>
      </c>
      <c r="G78" s="202">
        <v>0</v>
      </c>
      <c r="H78" s="202">
        <f t="shared" si="0"/>
        <v>0</v>
      </c>
      <c r="I78" s="202">
        <f t="shared" si="1"/>
        <v>0</v>
      </c>
      <c r="J78" s="121" t="s">
        <v>174</v>
      </c>
    </row>
    <row r="79" spans="1:10" s="93" customFormat="1" ht="12" customHeight="1" x14ac:dyDescent="0.25">
      <c r="A79" s="80" t="s">
        <v>2565</v>
      </c>
      <c r="B79" s="66" t="s">
        <v>2566</v>
      </c>
      <c r="C79" s="67"/>
      <c r="D79" s="68"/>
      <c r="E79" s="67">
        <v>12</v>
      </c>
      <c r="F79" s="208"/>
      <c r="G79" s="69">
        <v>0</v>
      </c>
      <c r="H79" s="69">
        <v>1</v>
      </c>
      <c r="I79" s="69">
        <f>H79*E79</f>
        <v>12</v>
      </c>
      <c r="J79" s="67" t="s">
        <v>174</v>
      </c>
    </row>
    <row r="80" spans="1:10" ht="12" customHeight="1" x14ac:dyDescent="0.25">
      <c r="A80" s="203" t="s">
        <v>190</v>
      </c>
      <c r="B80" s="204" t="s">
        <v>191</v>
      </c>
      <c r="C80" s="129"/>
      <c r="D80" s="205"/>
      <c r="E80" s="129"/>
      <c r="F80" s="206">
        <v>0</v>
      </c>
      <c r="G80" s="207">
        <v>0</v>
      </c>
      <c r="H80" s="207">
        <f t="shared" si="0"/>
        <v>0</v>
      </c>
      <c r="I80" s="207">
        <f t="shared" si="1"/>
        <v>0</v>
      </c>
      <c r="J80" s="129" t="s">
        <v>174</v>
      </c>
    </row>
    <row r="81" spans="1:10" ht="12" customHeight="1" x14ac:dyDescent="0.25">
      <c r="A81" s="79"/>
      <c r="B81" s="70" t="s">
        <v>2515</v>
      </c>
      <c r="C81" s="71"/>
      <c r="D81" s="72"/>
      <c r="E81" s="71"/>
      <c r="F81" s="77"/>
      <c r="G81" s="77"/>
      <c r="H81" s="77"/>
      <c r="I81" s="77"/>
      <c r="J81" s="71" t="s">
        <v>174</v>
      </c>
    </row>
    <row r="82" spans="1:10" ht="12" customHeight="1" x14ac:dyDescent="0.25">
      <c r="A82" s="79" t="s">
        <v>192</v>
      </c>
      <c r="B82" s="74" t="s">
        <v>185</v>
      </c>
      <c r="C82" s="71"/>
      <c r="D82" s="72"/>
      <c r="E82" s="71"/>
      <c r="F82" s="77">
        <v>0</v>
      </c>
      <c r="G82" s="77">
        <v>0</v>
      </c>
      <c r="H82" s="77">
        <v>0</v>
      </c>
      <c r="I82" s="77">
        <v>0</v>
      </c>
      <c r="J82" s="71" t="s">
        <v>174</v>
      </c>
    </row>
    <row r="83" spans="1:10" ht="12" customHeight="1" x14ac:dyDescent="0.25">
      <c r="A83" s="79" t="s">
        <v>193</v>
      </c>
      <c r="B83" s="74" t="s">
        <v>194</v>
      </c>
      <c r="C83" s="71"/>
      <c r="D83" s="72"/>
      <c r="E83" s="71"/>
      <c r="F83" s="77">
        <v>0</v>
      </c>
      <c r="G83" s="77">
        <v>0</v>
      </c>
      <c r="H83" s="77">
        <v>0</v>
      </c>
      <c r="I83" s="77">
        <v>0</v>
      </c>
      <c r="J83" s="71" t="s">
        <v>174</v>
      </c>
    </row>
    <row r="84" spans="1:10" ht="12" customHeight="1" x14ac:dyDescent="0.25">
      <c r="A84" s="79" t="s">
        <v>195</v>
      </c>
      <c r="B84" s="74" t="s">
        <v>196</v>
      </c>
      <c r="C84" s="71"/>
      <c r="D84" s="72"/>
      <c r="E84" s="71"/>
      <c r="F84" s="77">
        <v>0</v>
      </c>
      <c r="G84" s="77">
        <v>0</v>
      </c>
      <c r="H84" s="77">
        <v>0</v>
      </c>
      <c r="I84" s="77">
        <v>0</v>
      </c>
      <c r="J84" s="71" t="s">
        <v>174</v>
      </c>
    </row>
    <row r="85" spans="1:10" ht="12" customHeight="1" x14ac:dyDescent="0.25">
      <c r="A85" s="79" t="s">
        <v>197</v>
      </c>
      <c r="B85" s="74" t="s">
        <v>198</v>
      </c>
      <c r="C85" s="71"/>
      <c r="D85" s="72"/>
      <c r="E85" s="71"/>
      <c r="F85" s="77">
        <v>0</v>
      </c>
      <c r="G85" s="77">
        <v>0</v>
      </c>
      <c r="H85" s="77">
        <v>0</v>
      </c>
      <c r="I85" s="77">
        <v>0</v>
      </c>
      <c r="J85" s="71" t="s">
        <v>174</v>
      </c>
    </row>
    <row r="86" spans="1:10" ht="12" customHeight="1" x14ac:dyDescent="0.25">
      <c r="A86" s="79" t="s">
        <v>199</v>
      </c>
      <c r="B86" s="74" t="s">
        <v>2518</v>
      </c>
      <c r="C86" s="71"/>
      <c r="D86" s="72"/>
      <c r="E86" s="71"/>
      <c r="F86" s="77">
        <v>0</v>
      </c>
      <c r="G86" s="77">
        <v>0</v>
      </c>
      <c r="H86" s="77">
        <v>0</v>
      </c>
      <c r="I86" s="77">
        <v>0</v>
      </c>
      <c r="J86" s="71" t="s">
        <v>174</v>
      </c>
    </row>
    <row r="87" spans="1:10" ht="12" customHeight="1" x14ac:dyDescent="0.25">
      <c r="A87" s="79" t="s">
        <v>200</v>
      </c>
      <c r="B87" s="74" t="s">
        <v>201</v>
      </c>
      <c r="C87" s="71"/>
      <c r="D87" s="72"/>
      <c r="E87" s="71"/>
      <c r="F87" s="77">
        <v>0</v>
      </c>
      <c r="G87" s="77">
        <v>0</v>
      </c>
      <c r="H87" s="77">
        <v>0</v>
      </c>
      <c r="I87" s="77">
        <v>0</v>
      </c>
      <c r="J87" s="71" t="s">
        <v>174</v>
      </c>
    </row>
    <row r="88" spans="1:10" ht="12" customHeight="1" x14ac:dyDescent="0.25">
      <c r="A88" s="48"/>
      <c r="B88" s="46"/>
      <c r="C88" s="28" t="s">
        <v>84</v>
      </c>
      <c r="D88" s="44">
        <v>3.58</v>
      </c>
      <c r="E88" s="47"/>
      <c r="F88" s="47"/>
      <c r="G88" s="47"/>
      <c r="H88" s="47"/>
      <c r="I88" s="14"/>
      <c r="J88" s="14"/>
    </row>
    <row r="89" spans="1:10" x14ac:dyDescent="0.25">
      <c r="A89" s="48"/>
      <c r="B89" s="107" t="s">
        <v>81</v>
      </c>
      <c r="C89" s="26"/>
      <c r="D89" s="44"/>
      <c r="E89" s="47"/>
      <c r="F89" s="47"/>
      <c r="G89" s="47"/>
      <c r="H89" s="47"/>
      <c r="I89" s="14"/>
      <c r="J89" s="14"/>
    </row>
    <row r="90" spans="1:10" ht="102" x14ac:dyDescent="0.25">
      <c r="A90" s="57">
        <v>2</v>
      </c>
      <c r="B90" s="108" t="s">
        <v>82</v>
      </c>
      <c r="C90" s="10" t="s">
        <v>83</v>
      </c>
      <c r="D90" s="60" t="s">
        <v>160</v>
      </c>
      <c r="E90" s="76"/>
      <c r="F90" s="76">
        <v>3.65</v>
      </c>
      <c r="G90" s="75">
        <v>0</v>
      </c>
      <c r="H90" s="76"/>
      <c r="I90" s="76">
        <f>64*3.2</f>
        <v>204.8</v>
      </c>
      <c r="J90" s="61"/>
    </row>
    <row r="91" spans="1:10" ht="12" customHeight="1" x14ac:dyDescent="0.25">
      <c r="A91" s="78" t="s">
        <v>202</v>
      </c>
      <c r="B91" s="109" t="s">
        <v>2519</v>
      </c>
      <c r="C91" s="83"/>
      <c r="D91" s="82"/>
      <c r="E91" s="83"/>
      <c r="F91" s="86">
        <v>0</v>
      </c>
      <c r="G91" s="86">
        <v>0</v>
      </c>
      <c r="H91" s="86">
        <f t="shared" ref="H91:H112" si="2">F91</f>
        <v>0</v>
      </c>
      <c r="I91" s="86">
        <f t="shared" ref="I91:I96" si="3">H91*E91</f>
        <v>0</v>
      </c>
      <c r="J91" s="83" t="s">
        <v>174</v>
      </c>
    </row>
    <row r="92" spans="1:10" ht="12" customHeight="1" x14ac:dyDescent="0.25">
      <c r="A92" s="78" t="s">
        <v>203</v>
      </c>
      <c r="B92" s="109" t="s">
        <v>204</v>
      </c>
      <c r="C92" s="83"/>
      <c r="D92" s="82"/>
      <c r="E92" s="83"/>
      <c r="F92" s="86">
        <v>0</v>
      </c>
      <c r="G92" s="86">
        <v>0</v>
      </c>
      <c r="H92" s="86">
        <f t="shared" si="2"/>
        <v>0</v>
      </c>
      <c r="I92" s="86">
        <f t="shared" si="3"/>
        <v>0</v>
      </c>
      <c r="J92" s="83" t="s">
        <v>174</v>
      </c>
    </row>
    <row r="93" spans="1:10" ht="12" customHeight="1" x14ac:dyDescent="0.25">
      <c r="A93" s="78" t="s">
        <v>205</v>
      </c>
      <c r="B93" s="109" t="s">
        <v>206</v>
      </c>
      <c r="C93" s="83"/>
      <c r="D93" s="82"/>
      <c r="E93" s="83"/>
      <c r="F93" s="86">
        <v>0</v>
      </c>
      <c r="G93" s="86">
        <v>0</v>
      </c>
      <c r="H93" s="86">
        <f t="shared" si="2"/>
        <v>0</v>
      </c>
      <c r="I93" s="86">
        <f t="shared" si="3"/>
        <v>0</v>
      </c>
      <c r="J93" s="83" t="s">
        <v>174</v>
      </c>
    </row>
    <row r="94" spans="1:10" ht="12" customHeight="1" x14ac:dyDescent="0.25">
      <c r="A94" s="78" t="s">
        <v>207</v>
      </c>
      <c r="B94" s="109" t="s">
        <v>2520</v>
      </c>
      <c r="C94" s="83"/>
      <c r="D94" s="82"/>
      <c r="E94" s="83"/>
      <c r="F94" s="86">
        <v>0</v>
      </c>
      <c r="G94" s="86">
        <v>0</v>
      </c>
      <c r="H94" s="86">
        <f t="shared" si="2"/>
        <v>0</v>
      </c>
      <c r="I94" s="86">
        <f t="shared" si="3"/>
        <v>0</v>
      </c>
      <c r="J94" s="83" t="s">
        <v>174</v>
      </c>
    </row>
    <row r="95" spans="1:10" ht="12" customHeight="1" x14ac:dyDescent="0.25">
      <c r="A95" s="78" t="s">
        <v>180</v>
      </c>
      <c r="B95" s="109" t="s">
        <v>181</v>
      </c>
      <c r="C95" s="83"/>
      <c r="D95" s="82"/>
      <c r="E95" s="83"/>
      <c r="F95" s="86">
        <v>0</v>
      </c>
      <c r="G95" s="86">
        <v>0</v>
      </c>
      <c r="H95" s="86">
        <f t="shared" si="2"/>
        <v>0</v>
      </c>
      <c r="I95" s="86">
        <f t="shared" si="3"/>
        <v>0</v>
      </c>
      <c r="J95" s="83" t="s">
        <v>174</v>
      </c>
    </row>
    <row r="96" spans="1:10" ht="12" customHeight="1" x14ac:dyDescent="0.25">
      <c r="A96" s="78" t="s">
        <v>208</v>
      </c>
      <c r="B96" s="109" t="s">
        <v>209</v>
      </c>
      <c r="C96" s="83"/>
      <c r="D96" s="82"/>
      <c r="E96" s="83"/>
      <c r="F96" s="86">
        <v>0</v>
      </c>
      <c r="G96" s="86">
        <v>0</v>
      </c>
      <c r="H96" s="86">
        <f t="shared" si="2"/>
        <v>0</v>
      </c>
      <c r="I96" s="86">
        <f t="shared" si="3"/>
        <v>0</v>
      </c>
      <c r="J96" s="83" t="s">
        <v>174</v>
      </c>
    </row>
    <row r="97" spans="1:12" ht="12" customHeight="1" x14ac:dyDescent="0.25">
      <c r="A97" s="78" t="s">
        <v>210</v>
      </c>
      <c r="B97" s="109" t="s">
        <v>211</v>
      </c>
      <c r="C97" s="83"/>
      <c r="D97" s="82"/>
      <c r="E97" s="188">
        <f>I97/H97</f>
        <v>9</v>
      </c>
      <c r="G97" s="86">
        <v>0</v>
      </c>
      <c r="H97" s="86">
        <v>13.64</v>
      </c>
      <c r="I97" s="189">
        <v>122.76</v>
      </c>
      <c r="J97" s="83" t="s">
        <v>174</v>
      </c>
    </row>
    <row r="98" spans="1:12" ht="12" customHeight="1" x14ac:dyDescent="0.25">
      <c r="A98" s="78" t="s">
        <v>212</v>
      </c>
      <c r="B98" s="109" t="s">
        <v>213</v>
      </c>
      <c r="C98" s="83"/>
      <c r="D98" s="82"/>
      <c r="E98" s="188">
        <f t="shared" ref="E98:E100" si="4">I98/H98</f>
        <v>3</v>
      </c>
      <c r="F98" s="86"/>
      <c r="G98" s="86">
        <v>0</v>
      </c>
      <c r="H98" s="86">
        <v>14.9</v>
      </c>
      <c r="I98" s="189">
        <v>44.7</v>
      </c>
      <c r="J98" s="83" t="s">
        <v>174</v>
      </c>
    </row>
    <row r="99" spans="1:12" ht="12" customHeight="1" x14ac:dyDescent="0.25">
      <c r="A99" s="78" t="s">
        <v>214</v>
      </c>
      <c r="B99" s="109" t="s">
        <v>215</v>
      </c>
      <c r="C99" s="83"/>
      <c r="D99" s="82"/>
      <c r="E99" s="188">
        <f t="shared" si="4"/>
        <v>3</v>
      </c>
      <c r="F99" s="86"/>
      <c r="G99" s="86">
        <v>0</v>
      </c>
      <c r="H99" s="86">
        <v>14.9</v>
      </c>
      <c r="I99" s="189">
        <v>44.7</v>
      </c>
      <c r="J99" s="83" t="s">
        <v>174</v>
      </c>
    </row>
    <row r="100" spans="1:12" ht="12" customHeight="1" x14ac:dyDescent="0.25">
      <c r="A100" s="78" t="s">
        <v>216</v>
      </c>
      <c r="B100" s="109" t="s">
        <v>217</v>
      </c>
      <c r="C100" s="83"/>
      <c r="D100" s="82"/>
      <c r="E100" s="188">
        <f t="shared" si="4"/>
        <v>3</v>
      </c>
      <c r="F100" s="86"/>
      <c r="G100" s="86">
        <v>0</v>
      </c>
      <c r="H100" s="86">
        <v>14.9</v>
      </c>
      <c r="I100" s="189">
        <v>44.7</v>
      </c>
      <c r="J100" s="83" t="s">
        <v>174</v>
      </c>
    </row>
    <row r="101" spans="1:12" ht="12" customHeight="1" x14ac:dyDescent="0.25">
      <c r="A101" s="191" t="s">
        <v>184</v>
      </c>
      <c r="B101" s="192" t="s">
        <v>185</v>
      </c>
      <c r="C101" s="193"/>
      <c r="D101" s="194"/>
      <c r="E101" s="193"/>
      <c r="F101" s="195">
        <v>0</v>
      </c>
      <c r="G101" s="195">
        <v>0</v>
      </c>
      <c r="H101" s="195">
        <f t="shared" si="2"/>
        <v>0</v>
      </c>
      <c r="I101" s="195">
        <v>0</v>
      </c>
      <c r="J101" s="193" t="s">
        <v>174</v>
      </c>
    </row>
    <row r="102" spans="1:12" s="92" customFormat="1" ht="12" customHeight="1" x14ac:dyDescent="0.25">
      <c r="A102" s="78" t="s">
        <v>186</v>
      </c>
      <c r="B102" s="109" t="s">
        <v>187</v>
      </c>
      <c r="C102" s="83"/>
      <c r="D102" s="82"/>
      <c r="E102" s="83"/>
      <c r="F102" s="86">
        <v>0</v>
      </c>
      <c r="G102" s="86">
        <v>0</v>
      </c>
      <c r="H102" s="86">
        <f t="shared" si="2"/>
        <v>0</v>
      </c>
      <c r="I102" s="86">
        <v>0</v>
      </c>
      <c r="J102" s="83" t="s">
        <v>174</v>
      </c>
    </row>
    <row r="103" spans="1:12" s="92" customFormat="1" ht="12" customHeight="1" x14ac:dyDescent="0.25">
      <c r="A103" s="78" t="s">
        <v>188</v>
      </c>
      <c r="B103" s="109" t="s">
        <v>189</v>
      </c>
      <c r="C103" s="83"/>
      <c r="D103" s="82"/>
      <c r="E103" s="83"/>
      <c r="F103" s="86">
        <v>0</v>
      </c>
      <c r="G103" s="86">
        <v>0</v>
      </c>
      <c r="H103" s="86">
        <f t="shared" si="2"/>
        <v>0</v>
      </c>
      <c r="I103" s="86">
        <v>0</v>
      </c>
      <c r="J103" s="83" t="s">
        <v>174</v>
      </c>
    </row>
    <row r="104" spans="1:12" s="92" customFormat="1" ht="12" customHeight="1" x14ac:dyDescent="0.25">
      <c r="A104" s="78" t="s">
        <v>190</v>
      </c>
      <c r="B104" s="66" t="s">
        <v>191</v>
      </c>
      <c r="C104" s="67"/>
      <c r="D104" s="68"/>
      <c r="E104" s="67"/>
      <c r="F104" s="75">
        <v>0</v>
      </c>
      <c r="G104" s="76">
        <v>0</v>
      </c>
      <c r="H104" s="76">
        <f t="shared" ref="H104" si="5">E104*F104</f>
        <v>0</v>
      </c>
      <c r="I104" s="76">
        <f t="shared" ref="I104" si="6">H104*E104</f>
        <v>0</v>
      </c>
      <c r="J104" s="67" t="s">
        <v>174</v>
      </c>
    </row>
    <row r="105" spans="1:12" s="93" customFormat="1" ht="12" customHeight="1" x14ac:dyDescent="0.25">
      <c r="A105" s="80" t="s">
        <v>2563</v>
      </c>
      <c r="B105" s="66" t="s">
        <v>2564</v>
      </c>
      <c r="C105" s="67"/>
      <c r="D105" s="68"/>
      <c r="E105" s="67">
        <v>12</v>
      </c>
      <c r="F105" s="69"/>
      <c r="G105" s="69">
        <v>0</v>
      </c>
      <c r="H105" s="69">
        <v>92.67</v>
      </c>
      <c r="I105" s="69">
        <f t="shared" ref="I105" si="7">H105*E105</f>
        <v>1112.04</v>
      </c>
      <c r="J105" s="67" t="s">
        <v>174</v>
      </c>
      <c r="L105" s="93">
        <f>I105/H105</f>
        <v>12</v>
      </c>
    </row>
    <row r="106" spans="1:12" ht="12" customHeight="1" x14ac:dyDescent="0.25">
      <c r="A106" s="196"/>
      <c r="B106" s="197" t="s">
        <v>2515</v>
      </c>
      <c r="C106" s="198"/>
      <c r="D106" s="199"/>
      <c r="E106" s="198"/>
      <c r="F106" s="200"/>
      <c r="G106" s="200"/>
      <c r="H106" s="200"/>
      <c r="I106" s="200"/>
      <c r="J106" s="198"/>
    </row>
    <row r="107" spans="1:12" ht="12" customHeight="1" x14ac:dyDescent="0.25">
      <c r="A107" s="79" t="s">
        <v>192</v>
      </c>
      <c r="B107" s="110" t="s">
        <v>185</v>
      </c>
      <c r="C107" s="85"/>
      <c r="D107" s="84"/>
      <c r="E107" s="85"/>
      <c r="F107" s="87">
        <v>0</v>
      </c>
      <c r="G107" s="87">
        <v>0</v>
      </c>
      <c r="H107" s="87">
        <f t="shared" si="2"/>
        <v>0</v>
      </c>
      <c r="I107" s="87"/>
      <c r="J107" s="85" t="s">
        <v>174</v>
      </c>
    </row>
    <row r="108" spans="1:12" ht="12" customHeight="1" x14ac:dyDescent="0.25">
      <c r="A108" s="79" t="s">
        <v>218</v>
      </c>
      <c r="B108" s="110" t="s">
        <v>219</v>
      </c>
      <c r="C108" s="85"/>
      <c r="D108" s="84"/>
      <c r="E108" s="85"/>
      <c r="F108" s="87">
        <v>0</v>
      </c>
      <c r="G108" s="87">
        <v>0</v>
      </c>
      <c r="H108" s="87">
        <f t="shared" si="2"/>
        <v>0</v>
      </c>
      <c r="I108" s="87"/>
      <c r="J108" s="85" t="s">
        <v>174</v>
      </c>
    </row>
    <row r="109" spans="1:12" ht="12" customHeight="1" x14ac:dyDescent="0.25">
      <c r="A109" s="79" t="s">
        <v>220</v>
      </c>
      <c r="B109" s="110" t="s">
        <v>221</v>
      </c>
      <c r="C109" s="85"/>
      <c r="D109" s="84"/>
      <c r="E109" s="85"/>
      <c r="F109" s="87">
        <v>0</v>
      </c>
      <c r="G109" s="87">
        <v>0</v>
      </c>
      <c r="H109" s="87">
        <f t="shared" si="2"/>
        <v>0</v>
      </c>
      <c r="I109" s="87"/>
      <c r="J109" s="85" t="s">
        <v>174</v>
      </c>
    </row>
    <row r="110" spans="1:12" ht="12" customHeight="1" x14ac:dyDescent="0.25">
      <c r="A110" s="79" t="s">
        <v>222</v>
      </c>
      <c r="B110" s="110" t="s">
        <v>223</v>
      </c>
      <c r="C110" s="85"/>
      <c r="D110" s="84"/>
      <c r="E110" s="85"/>
      <c r="F110" s="87">
        <v>0</v>
      </c>
      <c r="G110" s="87">
        <v>0</v>
      </c>
      <c r="H110" s="87">
        <f t="shared" si="2"/>
        <v>0</v>
      </c>
      <c r="I110" s="87"/>
      <c r="J110" s="85" t="s">
        <v>174</v>
      </c>
    </row>
    <row r="111" spans="1:12" ht="12" customHeight="1" x14ac:dyDescent="0.25">
      <c r="A111" s="79" t="s">
        <v>224</v>
      </c>
      <c r="B111" s="110" t="s">
        <v>2521</v>
      </c>
      <c r="C111" s="85"/>
      <c r="D111" s="84"/>
      <c r="E111" s="85"/>
      <c r="F111" s="87">
        <v>0</v>
      </c>
      <c r="G111" s="87">
        <v>0</v>
      </c>
      <c r="H111" s="87">
        <f t="shared" si="2"/>
        <v>0</v>
      </c>
      <c r="I111" s="87"/>
      <c r="J111" s="85" t="s">
        <v>174</v>
      </c>
    </row>
    <row r="112" spans="1:12" ht="12" customHeight="1" x14ac:dyDescent="0.25">
      <c r="A112" s="88" t="s">
        <v>200</v>
      </c>
      <c r="B112" s="111" t="s">
        <v>201</v>
      </c>
      <c r="C112" s="89"/>
      <c r="D112" s="90"/>
      <c r="E112" s="89"/>
      <c r="F112" s="91">
        <v>0</v>
      </c>
      <c r="G112" s="91">
        <v>0</v>
      </c>
      <c r="H112" s="91">
        <f t="shared" si="2"/>
        <v>0</v>
      </c>
      <c r="I112" s="91"/>
      <c r="J112" s="89" t="s">
        <v>174</v>
      </c>
    </row>
    <row r="113" spans="1:10" s="113" customFormat="1" ht="12" customHeight="1" x14ac:dyDescent="0.25">
      <c r="A113" s="114" t="s">
        <v>425</v>
      </c>
      <c r="B113" s="45" t="s">
        <v>629</v>
      </c>
      <c r="C113" s="115"/>
      <c r="D113" s="45"/>
      <c r="E113" s="115"/>
      <c r="F113" s="116">
        <v>3.2</v>
      </c>
      <c r="G113" s="116">
        <v>0</v>
      </c>
      <c r="H113" s="116">
        <v>51.2</v>
      </c>
      <c r="I113" s="69"/>
      <c r="J113" s="67" t="s">
        <v>174</v>
      </c>
    </row>
    <row r="114" spans="1:10" s="113" customFormat="1" ht="12" customHeight="1" x14ac:dyDescent="0.25">
      <c r="A114" s="114" t="s">
        <v>425</v>
      </c>
      <c r="B114" s="45" t="s">
        <v>629</v>
      </c>
      <c r="C114" s="115"/>
      <c r="D114" s="45"/>
      <c r="E114" s="115"/>
      <c r="F114" s="116">
        <v>3.2</v>
      </c>
      <c r="G114" s="116">
        <v>0</v>
      </c>
      <c r="H114" s="116">
        <v>32</v>
      </c>
      <c r="I114" s="69"/>
      <c r="J114" s="67" t="s">
        <v>174</v>
      </c>
    </row>
    <row r="115" spans="1:10" s="93" customFormat="1" ht="12" customHeight="1" x14ac:dyDescent="0.25">
      <c r="A115" s="80" t="s">
        <v>225</v>
      </c>
      <c r="B115" s="66" t="s">
        <v>226</v>
      </c>
      <c r="C115" s="67" t="s">
        <v>227</v>
      </c>
      <c r="D115" s="68" t="s">
        <v>228</v>
      </c>
      <c r="E115" s="67"/>
      <c r="F115" s="69"/>
      <c r="G115" s="69"/>
      <c r="H115" s="76"/>
      <c r="I115" s="69"/>
      <c r="J115" s="67" t="s">
        <v>174</v>
      </c>
    </row>
    <row r="116" spans="1:10" s="93" customFormat="1" ht="12" customHeight="1" x14ac:dyDescent="0.25">
      <c r="A116" s="80" t="s">
        <v>229</v>
      </c>
      <c r="B116" s="66" t="s">
        <v>230</v>
      </c>
      <c r="C116" s="67" t="s">
        <v>231</v>
      </c>
      <c r="D116" s="68" t="s">
        <v>232</v>
      </c>
      <c r="E116" s="67"/>
      <c r="F116" s="69"/>
      <c r="G116" s="69"/>
      <c r="H116" s="69"/>
      <c r="I116" s="69"/>
      <c r="J116" s="67" t="s">
        <v>174</v>
      </c>
    </row>
    <row r="117" spans="1:10" s="93" customFormat="1" ht="12" customHeight="1" x14ac:dyDescent="0.25">
      <c r="A117" s="80" t="s">
        <v>233</v>
      </c>
      <c r="B117" s="66" t="s">
        <v>234</v>
      </c>
      <c r="C117" s="67" t="s">
        <v>235</v>
      </c>
      <c r="D117" s="68" t="s">
        <v>236</v>
      </c>
      <c r="E117" s="67"/>
      <c r="F117" s="69"/>
      <c r="G117" s="69"/>
      <c r="H117" s="69"/>
      <c r="I117" s="69"/>
      <c r="J117" s="67" t="s">
        <v>174</v>
      </c>
    </row>
    <row r="118" spans="1:10" s="93" customFormat="1" ht="12" customHeight="1" x14ac:dyDescent="0.25">
      <c r="A118" s="80" t="s">
        <v>237</v>
      </c>
      <c r="B118" s="66" t="s">
        <v>238</v>
      </c>
      <c r="C118" s="67" t="s">
        <v>239</v>
      </c>
      <c r="D118" s="68" t="s">
        <v>240</v>
      </c>
      <c r="E118" s="67"/>
      <c r="F118" s="69"/>
      <c r="G118" s="69"/>
      <c r="H118" s="76"/>
      <c r="I118" s="69"/>
      <c r="J118" s="67" t="s">
        <v>174</v>
      </c>
    </row>
    <row r="119" spans="1:10" s="93" customFormat="1" ht="12" customHeight="1" x14ac:dyDescent="0.25">
      <c r="A119" s="80" t="s">
        <v>241</v>
      </c>
      <c r="B119" s="66" t="s">
        <v>242</v>
      </c>
      <c r="C119" s="67" t="s">
        <v>243</v>
      </c>
      <c r="D119" s="68" t="s">
        <v>244</v>
      </c>
      <c r="E119" s="67"/>
      <c r="F119" s="69"/>
      <c r="G119" s="69"/>
      <c r="H119" s="69"/>
      <c r="I119" s="69"/>
      <c r="J119" s="67" t="s">
        <v>174</v>
      </c>
    </row>
    <row r="120" spans="1:10" s="93" customFormat="1" ht="12" customHeight="1" x14ac:dyDescent="0.25">
      <c r="A120" s="80" t="s">
        <v>245</v>
      </c>
      <c r="B120" s="66" t="s">
        <v>246</v>
      </c>
      <c r="C120" s="67" t="s">
        <v>247</v>
      </c>
      <c r="D120" s="68" t="s">
        <v>248</v>
      </c>
      <c r="E120" s="67"/>
      <c r="F120" s="69"/>
      <c r="G120" s="69"/>
      <c r="H120" s="69"/>
      <c r="I120" s="69"/>
      <c r="J120" s="67" t="s">
        <v>174</v>
      </c>
    </row>
    <row r="121" spans="1:10" s="93" customFormat="1" ht="12" customHeight="1" x14ac:dyDescent="0.25">
      <c r="A121" s="80" t="s">
        <v>249</v>
      </c>
      <c r="B121" s="66" t="s">
        <v>250</v>
      </c>
      <c r="C121" s="67" t="s">
        <v>251</v>
      </c>
      <c r="D121" s="68" t="s">
        <v>252</v>
      </c>
      <c r="E121" s="67"/>
      <c r="F121" s="69"/>
      <c r="G121" s="69"/>
      <c r="H121" s="69"/>
      <c r="I121" s="69"/>
      <c r="J121" s="67" t="s">
        <v>174</v>
      </c>
    </row>
    <row r="122" spans="1:10" s="93" customFormat="1" ht="12" customHeight="1" x14ac:dyDescent="0.25">
      <c r="A122" s="80" t="s">
        <v>253</v>
      </c>
      <c r="B122" s="66" t="s">
        <v>254</v>
      </c>
      <c r="C122" s="67" t="s">
        <v>255</v>
      </c>
      <c r="D122" s="68" t="s">
        <v>256</v>
      </c>
      <c r="E122" s="67"/>
      <c r="F122" s="69"/>
      <c r="G122" s="69"/>
      <c r="H122" s="69"/>
      <c r="I122" s="69"/>
      <c r="J122" s="67" t="s">
        <v>174</v>
      </c>
    </row>
    <row r="123" spans="1:10" s="93" customFormat="1" ht="12" customHeight="1" x14ac:dyDescent="0.25">
      <c r="A123" s="80" t="s">
        <v>257</v>
      </c>
      <c r="B123" s="66" t="s">
        <v>258</v>
      </c>
      <c r="C123" s="67" t="s">
        <v>259</v>
      </c>
      <c r="D123" s="68" t="s">
        <v>260</v>
      </c>
      <c r="E123" s="67"/>
      <c r="F123" s="69"/>
      <c r="G123" s="69"/>
      <c r="H123" s="69"/>
      <c r="I123" s="69"/>
      <c r="J123" s="67" t="s">
        <v>174</v>
      </c>
    </row>
    <row r="124" spans="1:10" s="93" customFormat="1" ht="12" customHeight="1" x14ac:dyDescent="0.25">
      <c r="A124" s="80" t="s">
        <v>261</v>
      </c>
      <c r="B124" s="66" t="s">
        <v>262</v>
      </c>
      <c r="C124" s="67" t="s">
        <v>263</v>
      </c>
      <c r="D124" s="68" t="s">
        <v>264</v>
      </c>
      <c r="E124" s="67"/>
      <c r="F124" s="69"/>
      <c r="G124" s="69"/>
      <c r="H124" s="69"/>
      <c r="I124" s="69"/>
      <c r="J124" s="67" t="s">
        <v>174</v>
      </c>
    </row>
    <row r="125" spans="1:10" s="93" customFormat="1" ht="12" customHeight="1" x14ac:dyDescent="0.25">
      <c r="A125" s="80" t="s">
        <v>265</v>
      </c>
      <c r="B125" s="66" t="s">
        <v>266</v>
      </c>
      <c r="C125" s="67" t="s">
        <v>267</v>
      </c>
      <c r="D125" s="68" t="s">
        <v>268</v>
      </c>
      <c r="E125" s="67"/>
      <c r="F125" s="69"/>
      <c r="G125" s="69"/>
      <c r="H125" s="69"/>
      <c r="I125" s="69"/>
      <c r="J125" s="67" t="s">
        <v>174</v>
      </c>
    </row>
    <row r="126" spans="1:10" s="93" customFormat="1" ht="12" customHeight="1" x14ac:dyDescent="0.25">
      <c r="A126" s="80" t="s">
        <v>269</v>
      </c>
      <c r="B126" s="66" t="s">
        <v>270</v>
      </c>
      <c r="C126" s="67" t="s">
        <v>271</v>
      </c>
      <c r="D126" s="68" t="s">
        <v>272</v>
      </c>
      <c r="E126" s="67"/>
      <c r="F126" s="69"/>
      <c r="G126" s="69"/>
      <c r="H126" s="69"/>
      <c r="I126" s="69"/>
      <c r="J126" s="67" t="s">
        <v>174</v>
      </c>
    </row>
    <row r="127" spans="1:10" s="93" customFormat="1" ht="12" customHeight="1" x14ac:dyDescent="0.25">
      <c r="A127" s="80" t="s">
        <v>273</v>
      </c>
      <c r="B127" s="66" t="s">
        <v>274</v>
      </c>
      <c r="C127" s="67" t="s">
        <v>275</v>
      </c>
      <c r="D127" s="68" t="s">
        <v>276</v>
      </c>
      <c r="E127" s="67"/>
      <c r="F127" s="69"/>
      <c r="G127" s="69"/>
      <c r="H127" s="69"/>
      <c r="I127" s="69"/>
      <c r="J127" s="67" t="s">
        <v>174</v>
      </c>
    </row>
    <row r="128" spans="1:10" s="93" customFormat="1" ht="12" customHeight="1" x14ac:dyDescent="0.25">
      <c r="A128" s="80" t="s">
        <v>277</v>
      </c>
      <c r="B128" s="66" t="s">
        <v>278</v>
      </c>
      <c r="C128" s="67" t="s">
        <v>279</v>
      </c>
      <c r="D128" s="68" t="s">
        <v>280</v>
      </c>
      <c r="E128" s="67"/>
      <c r="F128" s="69"/>
      <c r="G128" s="69"/>
      <c r="H128" s="69"/>
      <c r="I128" s="69"/>
      <c r="J128" s="67" t="s">
        <v>174</v>
      </c>
    </row>
    <row r="129" spans="1:10" s="93" customFormat="1" ht="12" customHeight="1" x14ac:dyDescent="0.25">
      <c r="A129" s="80" t="s">
        <v>281</v>
      </c>
      <c r="B129" s="66" t="s">
        <v>282</v>
      </c>
      <c r="C129" s="67" t="s">
        <v>283</v>
      </c>
      <c r="D129" s="68" t="s">
        <v>284</v>
      </c>
      <c r="E129" s="67"/>
      <c r="F129" s="69"/>
      <c r="G129" s="69"/>
      <c r="H129" s="69"/>
      <c r="I129" s="69"/>
      <c r="J129" s="67" t="s">
        <v>174</v>
      </c>
    </row>
    <row r="130" spans="1:10" s="93" customFormat="1" ht="12" customHeight="1" x14ac:dyDescent="0.25">
      <c r="A130" s="80" t="s">
        <v>285</v>
      </c>
      <c r="B130" s="66" t="s">
        <v>286</v>
      </c>
      <c r="C130" s="67" t="s">
        <v>287</v>
      </c>
      <c r="D130" s="68" t="s">
        <v>288</v>
      </c>
      <c r="E130" s="67"/>
      <c r="F130" s="69"/>
      <c r="G130" s="69"/>
      <c r="H130" s="69"/>
      <c r="I130" s="69"/>
      <c r="J130" s="67" t="s">
        <v>174</v>
      </c>
    </row>
    <row r="131" spans="1:10" s="93" customFormat="1" ht="12" customHeight="1" x14ac:dyDescent="0.25">
      <c r="A131" s="80" t="s">
        <v>289</v>
      </c>
      <c r="B131" s="66" t="s">
        <v>290</v>
      </c>
      <c r="C131" s="67" t="s">
        <v>291</v>
      </c>
      <c r="D131" s="68" t="s">
        <v>292</v>
      </c>
      <c r="E131" s="67"/>
      <c r="F131" s="69"/>
      <c r="G131" s="69"/>
      <c r="H131" s="69"/>
      <c r="I131" s="69"/>
      <c r="J131" s="67" t="s">
        <v>174</v>
      </c>
    </row>
    <row r="132" spans="1:10" s="93" customFormat="1" ht="12" customHeight="1" x14ac:dyDescent="0.25">
      <c r="A132" s="80" t="s">
        <v>293</v>
      </c>
      <c r="B132" s="66" t="s">
        <v>294</v>
      </c>
      <c r="C132" s="67" t="s">
        <v>295</v>
      </c>
      <c r="D132" s="68" t="s">
        <v>296</v>
      </c>
      <c r="E132" s="67"/>
      <c r="F132" s="69"/>
      <c r="G132" s="69"/>
      <c r="H132" s="69"/>
      <c r="I132" s="69"/>
      <c r="J132" s="67" t="s">
        <v>174</v>
      </c>
    </row>
    <row r="133" spans="1:10" s="93" customFormat="1" ht="12" customHeight="1" x14ac:dyDescent="0.25">
      <c r="A133" s="80" t="s">
        <v>297</v>
      </c>
      <c r="B133" s="66" t="s">
        <v>298</v>
      </c>
      <c r="C133" s="67" t="s">
        <v>299</v>
      </c>
      <c r="D133" s="68" t="s">
        <v>300</v>
      </c>
      <c r="E133" s="67"/>
      <c r="F133" s="69"/>
      <c r="G133" s="69"/>
      <c r="H133" s="69"/>
      <c r="I133" s="69"/>
      <c r="J133" s="67" t="s">
        <v>174</v>
      </c>
    </row>
    <row r="134" spans="1:10" s="93" customFormat="1" ht="12" customHeight="1" x14ac:dyDescent="0.25">
      <c r="A134" s="80" t="s">
        <v>301</v>
      </c>
      <c r="B134" s="66" t="s">
        <v>302</v>
      </c>
      <c r="C134" s="67" t="s">
        <v>303</v>
      </c>
      <c r="D134" s="68" t="s">
        <v>304</v>
      </c>
      <c r="E134" s="67"/>
      <c r="F134" s="69"/>
      <c r="G134" s="69"/>
      <c r="H134" s="69"/>
      <c r="I134" s="69"/>
      <c r="J134" s="67" t="s">
        <v>174</v>
      </c>
    </row>
    <row r="135" spans="1:10" s="93" customFormat="1" ht="12" customHeight="1" x14ac:dyDescent="0.25">
      <c r="A135" s="80" t="s">
        <v>305</v>
      </c>
      <c r="B135" s="66" t="s">
        <v>306</v>
      </c>
      <c r="C135" s="67" t="s">
        <v>307</v>
      </c>
      <c r="D135" s="68" t="s">
        <v>308</v>
      </c>
      <c r="E135" s="67"/>
      <c r="F135" s="69"/>
      <c r="G135" s="69"/>
      <c r="H135" s="69"/>
      <c r="I135" s="69"/>
      <c r="J135" s="67" t="s">
        <v>174</v>
      </c>
    </row>
    <row r="136" spans="1:10" s="93" customFormat="1" ht="12" customHeight="1" x14ac:dyDescent="0.25">
      <c r="A136" s="80" t="s">
        <v>309</v>
      </c>
      <c r="B136" s="66" t="s">
        <v>310</v>
      </c>
      <c r="C136" s="67" t="s">
        <v>311</v>
      </c>
      <c r="D136" s="68" t="s">
        <v>312</v>
      </c>
      <c r="E136" s="67"/>
      <c r="F136" s="69"/>
      <c r="G136" s="69"/>
      <c r="H136" s="69"/>
      <c r="I136" s="69"/>
      <c r="J136" s="67" t="s">
        <v>174</v>
      </c>
    </row>
    <row r="137" spans="1:10" s="93" customFormat="1" ht="12" customHeight="1" x14ac:dyDescent="0.25">
      <c r="A137" s="80" t="s">
        <v>313</v>
      </c>
      <c r="B137" s="66" t="s">
        <v>314</v>
      </c>
      <c r="C137" s="67" t="s">
        <v>315</v>
      </c>
      <c r="D137" s="68" t="s">
        <v>316</v>
      </c>
      <c r="E137" s="67"/>
      <c r="F137" s="69"/>
      <c r="G137" s="69"/>
      <c r="H137" s="69"/>
      <c r="I137" s="69"/>
      <c r="J137" s="67" t="s">
        <v>174</v>
      </c>
    </row>
    <row r="138" spans="1:10" s="93" customFormat="1" ht="12" customHeight="1" x14ac:dyDescent="0.25">
      <c r="A138" s="80" t="s">
        <v>317</v>
      </c>
      <c r="B138" s="66" t="s">
        <v>318</v>
      </c>
      <c r="C138" s="67" t="s">
        <v>319</v>
      </c>
      <c r="D138" s="68" t="s">
        <v>320</v>
      </c>
      <c r="E138" s="67"/>
      <c r="F138" s="69"/>
      <c r="G138" s="69"/>
      <c r="H138" s="69"/>
      <c r="I138" s="69"/>
      <c r="J138" s="67" t="s">
        <v>174</v>
      </c>
    </row>
    <row r="139" spans="1:10" s="93" customFormat="1" ht="12" customHeight="1" x14ac:dyDescent="0.25">
      <c r="A139" s="80" t="s">
        <v>321</v>
      </c>
      <c r="B139" s="66" t="s">
        <v>322</v>
      </c>
      <c r="C139" s="67" t="s">
        <v>323</v>
      </c>
      <c r="D139" s="68" t="s">
        <v>324</v>
      </c>
      <c r="E139" s="67"/>
      <c r="F139" s="69"/>
      <c r="G139" s="69"/>
      <c r="H139" s="69"/>
      <c r="I139" s="69"/>
      <c r="J139" s="67" t="s">
        <v>174</v>
      </c>
    </row>
    <row r="140" spans="1:10" s="93" customFormat="1" ht="12" customHeight="1" x14ac:dyDescent="0.25">
      <c r="A140" s="80" t="s">
        <v>325</v>
      </c>
      <c r="B140" s="66" t="s">
        <v>326</v>
      </c>
      <c r="C140" s="67" t="s">
        <v>327</v>
      </c>
      <c r="D140" s="68" t="s">
        <v>328</v>
      </c>
      <c r="E140" s="67"/>
      <c r="F140" s="69"/>
      <c r="G140" s="69"/>
      <c r="H140" s="69"/>
      <c r="I140" s="69"/>
      <c r="J140" s="67" t="s">
        <v>174</v>
      </c>
    </row>
    <row r="141" spans="1:10" s="93" customFormat="1" ht="12" customHeight="1" x14ac:dyDescent="0.25">
      <c r="A141" s="80" t="s">
        <v>329</v>
      </c>
      <c r="B141" s="66" t="s">
        <v>330</v>
      </c>
      <c r="C141" s="67" t="s">
        <v>331</v>
      </c>
      <c r="D141" s="68" t="s">
        <v>332</v>
      </c>
      <c r="E141" s="67"/>
      <c r="F141" s="69"/>
      <c r="G141" s="69"/>
      <c r="H141" s="69"/>
      <c r="I141" s="69"/>
      <c r="J141" s="67" t="s">
        <v>174</v>
      </c>
    </row>
    <row r="142" spans="1:10" s="93" customFormat="1" ht="12" customHeight="1" x14ac:dyDescent="0.25">
      <c r="A142" s="80" t="s">
        <v>333</v>
      </c>
      <c r="B142" s="66" t="s">
        <v>334</v>
      </c>
      <c r="C142" s="67" t="s">
        <v>335</v>
      </c>
      <c r="D142" s="68" t="s">
        <v>336</v>
      </c>
      <c r="E142" s="67"/>
      <c r="F142" s="69"/>
      <c r="G142" s="69"/>
      <c r="H142" s="69"/>
      <c r="I142" s="69"/>
      <c r="J142" s="67" t="s">
        <v>174</v>
      </c>
    </row>
    <row r="143" spans="1:10" s="93" customFormat="1" ht="12" customHeight="1" x14ac:dyDescent="0.25">
      <c r="A143" s="80" t="s">
        <v>337</v>
      </c>
      <c r="B143" s="66" t="s">
        <v>338</v>
      </c>
      <c r="C143" s="67" t="s">
        <v>339</v>
      </c>
      <c r="D143" s="68" t="s">
        <v>340</v>
      </c>
      <c r="E143" s="67"/>
      <c r="F143" s="69"/>
      <c r="G143" s="69"/>
      <c r="H143" s="69"/>
      <c r="I143" s="69"/>
      <c r="J143" s="67" t="s">
        <v>174</v>
      </c>
    </row>
    <row r="144" spans="1:10" s="93" customFormat="1" ht="12" customHeight="1" x14ac:dyDescent="0.25">
      <c r="A144" s="80" t="s">
        <v>341</v>
      </c>
      <c r="B144" s="66" t="s">
        <v>342</v>
      </c>
      <c r="C144" s="67" t="s">
        <v>343</v>
      </c>
      <c r="D144" s="68" t="s">
        <v>344</v>
      </c>
      <c r="E144" s="67"/>
      <c r="F144" s="69"/>
      <c r="G144" s="69"/>
      <c r="H144" s="69"/>
      <c r="I144" s="69"/>
      <c r="J144" s="67" t="s">
        <v>174</v>
      </c>
    </row>
    <row r="145" spans="1:10" s="93" customFormat="1" ht="12" customHeight="1" x14ac:dyDescent="0.25">
      <c r="A145" s="80" t="s">
        <v>345</v>
      </c>
      <c r="B145" s="66" t="s">
        <v>346</v>
      </c>
      <c r="C145" s="67" t="s">
        <v>347</v>
      </c>
      <c r="D145" s="68" t="s">
        <v>348</v>
      </c>
      <c r="E145" s="67"/>
      <c r="F145" s="69"/>
      <c r="G145" s="69"/>
      <c r="H145" s="69"/>
      <c r="I145" s="69"/>
      <c r="J145" s="67" t="s">
        <v>174</v>
      </c>
    </row>
    <row r="146" spans="1:10" s="93" customFormat="1" ht="12" customHeight="1" x14ac:dyDescent="0.25">
      <c r="A146" s="80" t="s">
        <v>349</v>
      </c>
      <c r="B146" s="66" t="s">
        <v>350</v>
      </c>
      <c r="C146" s="67" t="s">
        <v>351</v>
      </c>
      <c r="D146" s="68" t="s">
        <v>352</v>
      </c>
      <c r="E146" s="67"/>
      <c r="F146" s="69"/>
      <c r="G146" s="69"/>
      <c r="H146" s="69"/>
      <c r="I146" s="69"/>
      <c r="J146" s="67" t="s">
        <v>174</v>
      </c>
    </row>
    <row r="147" spans="1:10" s="93" customFormat="1" ht="12" customHeight="1" x14ac:dyDescent="0.25">
      <c r="A147" s="80" t="s">
        <v>353</v>
      </c>
      <c r="B147" s="66" t="s">
        <v>354</v>
      </c>
      <c r="C147" s="67" t="s">
        <v>355</v>
      </c>
      <c r="D147" s="68" t="s">
        <v>356</v>
      </c>
      <c r="E147" s="67"/>
      <c r="F147" s="69"/>
      <c r="G147" s="69"/>
      <c r="H147" s="69"/>
      <c r="I147" s="69"/>
      <c r="J147" s="67" t="s">
        <v>174</v>
      </c>
    </row>
    <row r="148" spans="1:10" s="93" customFormat="1" ht="12" customHeight="1" x14ac:dyDescent="0.25">
      <c r="A148" s="80" t="s">
        <v>357</v>
      </c>
      <c r="B148" s="66" t="s">
        <v>358</v>
      </c>
      <c r="C148" s="67" t="s">
        <v>359</v>
      </c>
      <c r="D148" s="68" t="s">
        <v>360</v>
      </c>
      <c r="E148" s="67"/>
      <c r="F148" s="69"/>
      <c r="G148" s="69"/>
      <c r="H148" s="69"/>
      <c r="I148" s="69"/>
      <c r="J148" s="67" t="s">
        <v>174</v>
      </c>
    </row>
    <row r="149" spans="1:10" s="93" customFormat="1" ht="12" customHeight="1" x14ac:dyDescent="0.25">
      <c r="A149" s="80" t="s">
        <v>361</v>
      </c>
      <c r="B149" s="66" t="s">
        <v>362</v>
      </c>
      <c r="C149" s="67" t="s">
        <v>363</v>
      </c>
      <c r="D149" s="68" t="s">
        <v>364</v>
      </c>
      <c r="E149" s="67"/>
      <c r="F149" s="69"/>
      <c r="G149" s="69"/>
      <c r="H149" s="69"/>
      <c r="I149" s="69"/>
      <c r="J149" s="67" t="s">
        <v>174</v>
      </c>
    </row>
    <row r="150" spans="1:10" s="93" customFormat="1" ht="12" customHeight="1" x14ac:dyDescent="0.25">
      <c r="A150" s="80" t="s">
        <v>365</v>
      </c>
      <c r="B150" s="66" t="s">
        <v>366</v>
      </c>
      <c r="C150" s="67" t="s">
        <v>367</v>
      </c>
      <c r="D150" s="68" t="s">
        <v>368</v>
      </c>
      <c r="E150" s="67"/>
      <c r="F150" s="69"/>
      <c r="G150" s="69"/>
      <c r="H150" s="69"/>
      <c r="I150" s="69"/>
      <c r="J150" s="67" t="s">
        <v>174</v>
      </c>
    </row>
    <row r="151" spans="1:10" s="93" customFormat="1" ht="12" customHeight="1" x14ac:dyDescent="0.25">
      <c r="A151" s="80" t="s">
        <v>369</v>
      </c>
      <c r="B151" s="66" t="s">
        <v>370</v>
      </c>
      <c r="C151" s="67" t="s">
        <v>371</v>
      </c>
      <c r="D151" s="68" t="s">
        <v>372</v>
      </c>
      <c r="E151" s="67"/>
      <c r="F151" s="69"/>
      <c r="G151" s="69"/>
      <c r="H151" s="69"/>
      <c r="I151" s="69"/>
      <c r="J151" s="67" t="s">
        <v>174</v>
      </c>
    </row>
    <row r="152" spans="1:10" s="93" customFormat="1" ht="12" customHeight="1" x14ac:dyDescent="0.25">
      <c r="A152" s="80" t="s">
        <v>373</v>
      </c>
      <c r="B152" s="66" t="s">
        <v>374</v>
      </c>
      <c r="C152" s="67" t="s">
        <v>375</v>
      </c>
      <c r="D152" s="68" t="s">
        <v>376</v>
      </c>
      <c r="E152" s="67"/>
      <c r="F152" s="69"/>
      <c r="G152" s="69"/>
      <c r="H152" s="69"/>
      <c r="I152" s="69"/>
      <c r="J152" s="67" t="s">
        <v>174</v>
      </c>
    </row>
    <row r="153" spans="1:10" s="93" customFormat="1" ht="12" customHeight="1" x14ac:dyDescent="0.25">
      <c r="A153" s="80" t="s">
        <v>377</v>
      </c>
      <c r="B153" s="66" t="s">
        <v>378</v>
      </c>
      <c r="C153" s="67" t="s">
        <v>379</v>
      </c>
      <c r="D153" s="68" t="s">
        <v>380</v>
      </c>
      <c r="E153" s="67"/>
      <c r="F153" s="69"/>
      <c r="G153" s="69"/>
      <c r="H153" s="69"/>
      <c r="I153" s="69"/>
      <c r="J153" s="67" t="s">
        <v>174</v>
      </c>
    </row>
    <row r="154" spans="1:10" s="93" customFormat="1" ht="12" customHeight="1" x14ac:dyDescent="0.25">
      <c r="A154" s="80" t="s">
        <v>381</v>
      </c>
      <c r="B154" s="66" t="s">
        <v>382</v>
      </c>
      <c r="C154" s="67" t="s">
        <v>383</v>
      </c>
      <c r="D154" s="68" t="s">
        <v>384</v>
      </c>
      <c r="E154" s="67"/>
      <c r="F154" s="69"/>
      <c r="G154" s="69"/>
      <c r="H154" s="69"/>
      <c r="I154" s="69"/>
      <c r="J154" s="67" t="s">
        <v>174</v>
      </c>
    </row>
    <row r="155" spans="1:10" s="93" customFormat="1" ht="12" customHeight="1" x14ac:dyDescent="0.25">
      <c r="A155" s="80" t="s">
        <v>385</v>
      </c>
      <c r="B155" s="66" t="s">
        <v>386</v>
      </c>
      <c r="C155" s="67" t="s">
        <v>387</v>
      </c>
      <c r="D155" s="68" t="s">
        <v>388</v>
      </c>
      <c r="E155" s="67"/>
      <c r="F155" s="69"/>
      <c r="G155" s="69"/>
      <c r="H155" s="69"/>
      <c r="I155" s="69"/>
      <c r="J155" s="67" t="s">
        <v>174</v>
      </c>
    </row>
    <row r="156" spans="1:10" s="93" customFormat="1" ht="12" customHeight="1" x14ac:dyDescent="0.25">
      <c r="A156" s="80" t="s">
        <v>389</v>
      </c>
      <c r="B156" s="66" t="s">
        <v>390</v>
      </c>
      <c r="C156" s="67" t="s">
        <v>391</v>
      </c>
      <c r="D156" s="68" t="s">
        <v>392</v>
      </c>
      <c r="E156" s="67"/>
      <c r="F156" s="69"/>
      <c r="G156" s="69"/>
      <c r="H156" s="69"/>
      <c r="I156" s="69"/>
      <c r="J156" s="67" t="s">
        <v>174</v>
      </c>
    </row>
    <row r="157" spans="1:10" s="93" customFormat="1" ht="12" customHeight="1" x14ac:dyDescent="0.25">
      <c r="A157" s="80" t="s">
        <v>393</v>
      </c>
      <c r="B157" s="66" t="s">
        <v>394</v>
      </c>
      <c r="C157" s="67" t="s">
        <v>395</v>
      </c>
      <c r="D157" s="68" t="s">
        <v>396</v>
      </c>
      <c r="E157" s="67"/>
      <c r="F157" s="69"/>
      <c r="G157" s="69"/>
      <c r="H157" s="69"/>
      <c r="I157" s="69"/>
      <c r="J157" s="67" t="s">
        <v>174</v>
      </c>
    </row>
    <row r="158" spans="1:10" s="93" customFormat="1" ht="12" customHeight="1" x14ac:dyDescent="0.25">
      <c r="A158" s="80" t="s">
        <v>397</v>
      </c>
      <c r="B158" s="66" t="s">
        <v>398</v>
      </c>
      <c r="C158" s="67" t="s">
        <v>399</v>
      </c>
      <c r="D158" s="68" t="s">
        <v>400</v>
      </c>
      <c r="E158" s="67"/>
      <c r="F158" s="69"/>
      <c r="G158" s="69"/>
      <c r="H158" s="69"/>
      <c r="I158" s="69"/>
      <c r="J158" s="67" t="s">
        <v>174</v>
      </c>
    </row>
    <row r="159" spans="1:10" s="93" customFormat="1" ht="12" customHeight="1" x14ac:dyDescent="0.25">
      <c r="A159" s="80" t="s">
        <v>401</v>
      </c>
      <c r="B159" s="66" t="s">
        <v>402</v>
      </c>
      <c r="C159" s="67" t="s">
        <v>403</v>
      </c>
      <c r="D159" s="68" t="s">
        <v>404</v>
      </c>
      <c r="E159" s="67"/>
      <c r="F159" s="69"/>
      <c r="G159" s="69"/>
      <c r="H159" s="69"/>
      <c r="I159" s="69"/>
      <c r="J159" s="67" t="s">
        <v>174</v>
      </c>
    </row>
    <row r="160" spans="1:10" s="93" customFormat="1" ht="12" customHeight="1" x14ac:dyDescent="0.25">
      <c r="A160" s="80" t="s">
        <v>405</v>
      </c>
      <c r="B160" s="66" t="s">
        <v>406</v>
      </c>
      <c r="C160" s="67" t="s">
        <v>407</v>
      </c>
      <c r="D160" s="68" t="s">
        <v>408</v>
      </c>
      <c r="E160" s="67"/>
      <c r="F160" s="69"/>
      <c r="G160" s="69"/>
      <c r="H160" s="69"/>
      <c r="I160" s="69"/>
      <c r="J160" s="67" t="s">
        <v>174</v>
      </c>
    </row>
    <row r="161" spans="1:10" s="93" customFormat="1" ht="12" customHeight="1" x14ac:dyDescent="0.25">
      <c r="A161" s="80" t="s">
        <v>409</v>
      </c>
      <c r="B161" s="66" t="s">
        <v>410</v>
      </c>
      <c r="C161" s="67" t="s">
        <v>411</v>
      </c>
      <c r="D161" s="68" t="s">
        <v>412</v>
      </c>
      <c r="E161" s="67"/>
      <c r="F161" s="69"/>
      <c r="G161" s="69"/>
      <c r="H161" s="69"/>
      <c r="I161" s="69"/>
      <c r="J161" s="67" t="s">
        <v>174</v>
      </c>
    </row>
    <row r="162" spans="1:10" s="93" customFormat="1" ht="12" customHeight="1" x14ac:dyDescent="0.25">
      <c r="A162" s="80" t="s">
        <v>413</v>
      </c>
      <c r="B162" s="66" t="s">
        <v>414</v>
      </c>
      <c r="C162" s="67" t="s">
        <v>415</v>
      </c>
      <c r="D162" s="68" t="s">
        <v>416</v>
      </c>
      <c r="E162" s="67"/>
      <c r="F162" s="69"/>
      <c r="G162" s="69"/>
      <c r="H162" s="69"/>
      <c r="I162" s="69"/>
      <c r="J162" s="67" t="s">
        <v>174</v>
      </c>
    </row>
    <row r="163" spans="1:10" s="93" customFormat="1" ht="12" customHeight="1" x14ac:dyDescent="0.25">
      <c r="A163" s="80" t="s">
        <v>417</v>
      </c>
      <c r="B163" s="66" t="s">
        <v>418</v>
      </c>
      <c r="C163" s="67" t="s">
        <v>419</v>
      </c>
      <c r="D163" s="68" t="s">
        <v>420</v>
      </c>
      <c r="E163" s="67"/>
      <c r="F163" s="69"/>
      <c r="G163" s="69"/>
      <c r="H163" s="69"/>
      <c r="I163" s="69"/>
      <c r="J163" s="67" t="s">
        <v>174</v>
      </c>
    </row>
    <row r="164" spans="1:10" s="124" customFormat="1" ht="12" customHeight="1" x14ac:dyDescent="0.25">
      <c r="A164" s="119" t="s">
        <v>421</v>
      </c>
      <c r="B164" s="120" t="s">
        <v>422</v>
      </c>
      <c r="C164" s="121" t="s">
        <v>423</v>
      </c>
      <c r="D164" s="122" t="s">
        <v>424</v>
      </c>
      <c r="E164" s="121"/>
      <c r="F164" s="123"/>
      <c r="G164" s="123"/>
      <c r="H164" s="123"/>
      <c r="I164" s="123"/>
      <c r="J164" s="121" t="s">
        <v>174</v>
      </c>
    </row>
    <row r="165" spans="1:10" s="113" customFormat="1" ht="12" customHeight="1" x14ac:dyDescent="0.25">
      <c r="A165" s="67" t="s">
        <v>427</v>
      </c>
      <c r="B165" s="66" t="s">
        <v>428</v>
      </c>
      <c r="C165" s="67" t="s">
        <v>429</v>
      </c>
      <c r="D165" s="128" t="s">
        <v>430</v>
      </c>
      <c r="E165" s="67"/>
      <c r="F165" s="69"/>
      <c r="G165" s="69"/>
      <c r="H165" s="69"/>
      <c r="I165" s="69"/>
      <c r="J165" s="67" t="s">
        <v>174</v>
      </c>
    </row>
    <row r="166" spans="1:10" s="113" customFormat="1" ht="12" customHeight="1" x14ac:dyDescent="0.25">
      <c r="A166" s="67" t="s">
        <v>431</v>
      </c>
      <c r="B166" s="66" t="s">
        <v>432</v>
      </c>
      <c r="C166" s="67" t="s">
        <v>433</v>
      </c>
      <c r="D166" s="128" t="s">
        <v>434</v>
      </c>
      <c r="E166" s="67"/>
      <c r="F166" s="69"/>
      <c r="G166" s="69"/>
      <c r="H166" s="69"/>
      <c r="I166" s="69"/>
      <c r="J166" s="67" t="s">
        <v>174</v>
      </c>
    </row>
    <row r="167" spans="1:10" s="113" customFormat="1" ht="12" customHeight="1" x14ac:dyDescent="0.25">
      <c r="A167" s="67" t="s">
        <v>435</v>
      </c>
      <c r="B167" s="66" t="s">
        <v>436</v>
      </c>
      <c r="C167" s="67" t="s">
        <v>437</v>
      </c>
      <c r="D167" s="128" t="s">
        <v>438</v>
      </c>
      <c r="E167" s="67"/>
      <c r="F167" s="69"/>
      <c r="G167" s="69"/>
      <c r="H167" s="69"/>
      <c r="I167" s="69"/>
      <c r="J167" s="67" t="s">
        <v>174</v>
      </c>
    </row>
    <row r="168" spans="1:10" s="113" customFormat="1" ht="12" customHeight="1" x14ac:dyDescent="0.25">
      <c r="A168" s="67" t="s">
        <v>439</v>
      </c>
      <c r="B168" s="66" t="s">
        <v>440</v>
      </c>
      <c r="C168" s="67" t="s">
        <v>441</v>
      </c>
      <c r="D168" s="128" t="s">
        <v>442</v>
      </c>
      <c r="E168" s="67"/>
      <c r="F168" s="69"/>
      <c r="G168" s="69"/>
      <c r="H168" s="69"/>
      <c r="I168" s="69"/>
      <c r="J168" s="67" t="s">
        <v>174</v>
      </c>
    </row>
    <row r="169" spans="1:10" s="113" customFormat="1" ht="12" customHeight="1" x14ac:dyDescent="0.25">
      <c r="A169" s="67" t="s">
        <v>443</v>
      </c>
      <c r="B169" s="66" t="s">
        <v>444</v>
      </c>
      <c r="C169" s="67" t="s">
        <v>445</v>
      </c>
      <c r="D169" s="128" t="s">
        <v>446</v>
      </c>
      <c r="E169" s="67"/>
      <c r="F169" s="69"/>
      <c r="G169" s="69"/>
      <c r="H169" s="69"/>
      <c r="I169" s="69"/>
      <c r="J169" s="67" t="s">
        <v>174</v>
      </c>
    </row>
    <row r="170" spans="1:10" s="113" customFormat="1" ht="12" customHeight="1" x14ac:dyDescent="0.25">
      <c r="A170" s="67" t="s">
        <v>447</v>
      </c>
      <c r="B170" s="66" t="s">
        <v>448</v>
      </c>
      <c r="C170" s="67" t="s">
        <v>449</v>
      </c>
      <c r="D170" s="128" t="s">
        <v>450</v>
      </c>
      <c r="E170" s="67"/>
      <c r="F170" s="69"/>
      <c r="G170" s="69"/>
      <c r="H170" s="69"/>
      <c r="I170" s="69"/>
      <c r="J170" s="67" t="s">
        <v>174</v>
      </c>
    </row>
    <row r="171" spans="1:10" s="113" customFormat="1" ht="12" customHeight="1" x14ac:dyDescent="0.25">
      <c r="A171" s="67" t="s">
        <v>451</v>
      </c>
      <c r="B171" s="66" t="s">
        <v>452</v>
      </c>
      <c r="C171" s="67" t="s">
        <v>453</v>
      </c>
      <c r="D171" s="128" t="s">
        <v>454</v>
      </c>
      <c r="E171" s="67"/>
      <c r="F171" s="69"/>
      <c r="G171" s="69"/>
      <c r="H171" s="69"/>
      <c r="I171" s="69"/>
      <c r="J171" s="67" t="s">
        <v>174</v>
      </c>
    </row>
    <row r="172" spans="1:10" s="113" customFormat="1" ht="12" customHeight="1" x14ac:dyDescent="0.25">
      <c r="A172" s="67" t="s">
        <v>455</v>
      </c>
      <c r="B172" s="66" t="s">
        <v>456</v>
      </c>
      <c r="C172" s="67" t="s">
        <v>457</v>
      </c>
      <c r="D172" s="128" t="s">
        <v>458</v>
      </c>
      <c r="E172" s="67"/>
      <c r="F172" s="69"/>
      <c r="G172" s="69"/>
      <c r="H172" s="69"/>
      <c r="I172" s="69"/>
      <c r="J172" s="67" t="s">
        <v>174</v>
      </c>
    </row>
    <row r="173" spans="1:10" s="113" customFormat="1" ht="12" customHeight="1" x14ac:dyDescent="0.25">
      <c r="A173" s="67" t="s">
        <v>459</v>
      </c>
      <c r="B173" s="66" t="s">
        <v>460</v>
      </c>
      <c r="C173" s="67" t="s">
        <v>461</v>
      </c>
      <c r="D173" s="128" t="s">
        <v>462</v>
      </c>
      <c r="E173" s="67"/>
      <c r="F173" s="69"/>
      <c r="G173" s="69"/>
      <c r="H173" s="69"/>
      <c r="I173" s="69"/>
      <c r="J173" s="67" t="s">
        <v>174</v>
      </c>
    </row>
    <row r="174" spans="1:10" s="113" customFormat="1" ht="12" customHeight="1" x14ac:dyDescent="0.25">
      <c r="A174" s="67" t="s">
        <v>463</v>
      </c>
      <c r="B174" s="66" t="s">
        <v>464</v>
      </c>
      <c r="C174" s="67" t="s">
        <v>465</v>
      </c>
      <c r="D174" s="128" t="s">
        <v>466</v>
      </c>
      <c r="E174" s="67"/>
      <c r="F174" s="69"/>
      <c r="G174" s="69"/>
      <c r="H174" s="69"/>
      <c r="I174" s="69"/>
      <c r="J174" s="67" t="s">
        <v>174</v>
      </c>
    </row>
    <row r="175" spans="1:10" s="113" customFormat="1" ht="12" customHeight="1" x14ac:dyDescent="0.25">
      <c r="A175" s="67" t="s">
        <v>467</v>
      </c>
      <c r="B175" s="66" t="s">
        <v>468</v>
      </c>
      <c r="C175" s="67" t="s">
        <v>469</v>
      </c>
      <c r="D175" s="128" t="s">
        <v>470</v>
      </c>
      <c r="E175" s="67"/>
      <c r="F175" s="69"/>
      <c r="G175" s="69"/>
      <c r="H175" s="69"/>
      <c r="I175" s="69"/>
      <c r="J175" s="67" t="s">
        <v>174</v>
      </c>
    </row>
    <row r="176" spans="1:10" s="113" customFormat="1" ht="12" customHeight="1" x14ac:dyDescent="0.25">
      <c r="A176" s="67" t="s">
        <v>471</v>
      </c>
      <c r="B176" s="66" t="s">
        <v>472</v>
      </c>
      <c r="C176" s="67" t="s">
        <v>473</v>
      </c>
      <c r="D176" s="128" t="s">
        <v>474</v>
      </c>
      <c r="E176" s="67"/>
      <c r="F176" s="69"/>
      <c r="G176" s="69"/>
      <c r="H176" s="69"/>
      <c r="I176" s="69"/>
      <c r="J176" s="67" t="s">
        <v>174</v>
      </c>
    </row>
    <row r="177" spans="1:10" s="113" customFormat="1" ht="12" customHeight="1" x14ac:dyDescent="0.25">
      <c r="A177" s="67" t="s">
        <v>475</v>
      </c>
      <c r="B177" s="66" t="s">
        <v>476</v>
      </c>
      <c r="C177" s="67" t="s">
        <v>477</v>
      </c>
      <c r="D177" s="128" t="s">
        <v>478</v>
      </c>
      <c r="E177" s="67"/>
      <c r="F177" s="69"/>
      <c r="G177" s="69"/>
      <c r="H177" s="69"/>
      <c r="I177" s="69"/>
      <c r="J177" s="67" t="s">
        <v>174</v>
      </c>
    </row>
    <row r="178" spans="1:10" s="113" customFormat="1" ht="12" customHeight="1" x14ac:dyDescent="0.25">
      <c r="A178" s="67" t="s">
        <v>479</v>
      </c>
      <c r="B178" s="66" t="s">
        <v>480</v>
      </c>
      <c r="C178" s="67" t="s">
        <v>481</v>
      </c>
      <c r="D178" s="128" t="s">
        <v>482</v>
      </c>
      <c r="E178" s="67"/>
      <c r="F178" s="69"/>
      <c r="G178" s="69"/>
      <c r="H178" s="69"/>
      <c r="I178" s="69"/>
      <c r="J178" s="67" t="s">
        <v>174</v>
      </c>
    </row>
    <row r="179" spans="1:10" s="113" customFormat="1" ht="12" customHeight="1" x14ac:dyDescent="0.25">
      <c r="A179" s="67" t="s">
        <v>483</v>
      </c>
      <c r="B179" s="66" t="s">
        <v>484</v>
      </c>
      <c r="C179" s="67" t="s">
        <v>485</v>
      </c>
      <c r="D179" s="128" t="s">
        <v>486</v>
      </c>
      <c r="E179" s="67"/>
      <c r="F179" s="69"/>
      <c r="G179" s="69"/>
      <c r="H179" s="69"/>
      <c r="I179" s="69"/>
      <c r="J179" s="67" t="s">
        <v>174</v>
      </c>
    </row>
    <row r="180" spans="1:10" s="113" customFormat="1" ht="12" customHeight="1" x14ac:dyDescent="0.25">
      <c r="A180" s="67" t="s">
        <v>487</v>
      </c>
      <c r="B180" s="66" t="s">
        <v>488</v>
      </c>
      <c r="C180" s="67" t="s">
        <v>489</v>
      </c>
      <c r="D180" s="128" t="s">
        <v>490</v>
      </c>
      <c r="E180" s="67"/>
      <c r="F180" s="69"/>
      <c r="G180" s="69"/>
      <c r="H180" s="69"/>
      <c r="I180" s="69"/>
      <c r="J180" s="67" t="s">
        <v>174</v>
      </c>
    </row>
    <row r="181" spans="1:10" s="113" customFormat="1" ht="12" customHeight="1" x14ac:dyDescent="0.25">
      <c r="A181" s="67" t="s">
        <v>491</v>
      </c>
      <c r="B181" s="66" t="s">
        <v>492</v>
      </c>
      <c r="C181" s="67" t="s">
        <v>493</v>
      </c>
      <c r="D181" s="128" t="s">
        <v>494</v>
      </c>
      <c r="E181" s="67"/>
      <c r="F181" s="69"/>
      <c r="G181" s="69"/>
      <c r="H181" s="69"/>
      <c r="I181" s="69"/>
      <c r="J181" s="67" t="s">
        <v>174</v>
      </c>
    </row>
    <row r="182" spans="1:10" s="113" customFormat="1" ht="12" customHeight="1" x14ac:dyDescent="0.25">
      <c r="A182" s="67" t="s">
        <v>495</v>
      </c>
      <c r="B182" s="66" t="s">
        <v>496</v>
      </c>
      <c r="C182" s="67" t="s">
        <v>497</v>
      </c>
      <c r="D182" s="128" t="s">
        <v>498</v>
      </c>
      <c r="E182" s="67"/>
      <c r="F182" s="69"/>
      <c r="G182" s="69"/>
      <c r="H182" s="69"/>
      <c r="I182" s="69"/>
      <c r="J182" s="67" t="s">
        <v>174</v>
      </c>
    </row>
    <row r="183" spans="1:10" s="113" customFormat="1" ht="12" customHeight="1" x14ac:dyDescent="0.25">
      <c r="A183" s="67" t="s">
        <v>499</v>
      </c>
      <c r="B183" s="66" t="s">
        <v>500</v>
      </c>
      <c r="C183" s="67" t="s">
        <v>501</v>
      </c>
      <c r="D183" s="128" t="s">
        <v>502</v>
      </c>
      <c r="E183" s="67"/>
      <c r="F183" s="69"/>
      <c r="G183" s="69"/>
      <c r="H183" s="69"/>
      <c r="I183" s="69"/>
      <c r="J183" s="67" t="s">
        <v>174</v>
      </c>
    </row>
    <row r="184" spans="1:10" s="113" customFormat="1" ht="12" customHeight="1" x14ac:dyDescent="0.25">
      <c r="A184" s="67" t="s">
        <v>503</v>
      </c>
      <c r="B184" s="66" t="s">
        <v>504</v>
      </c>
      <c r="C184" s="67" t="s">
        <v>505</v>
      </c>
      <c r="D184" s="128" t="s">
        <v>506</v>
      </c>
      <c r="E184" s="67"/>
      <c r="F184" s="69"/>
      <c r="G184" s="69"/>
      <c r="H184" s="69"/>
      <c r="I184" s="69"/>
      <c r="J184" s="67" t="s">
        <v>174</v>
      </c>
    </row>
    <row r="185" spans="1:10" s="113" customFormat="1" ht="12" customHeight="1" x14ac:dyDescent="0.25">
      <c r="A185" s="67" t="s">
        <v>507</v>
      </c>
      <c r="B185" s="66" t="s">
        <v>508</v>
      </c>
      <c r="C185" s="67" t="s">
        <v>509</v>
      </c>
      <c r="D185" s="128" t="s">
        <v>510</v>
      </c>
      <c r="E185" s="67"/>
      <c r="F185" s="69"/>
      <c r="G185" s="69"/>
      <c r="H185" s="69"/>
      <c r="I185" s="69"/>
      <c r="J185" s="67" t="s">
        <v>174</v>
      </c>
    </row>
    <row r="186" spans="1:10" s="113" customFormat="1" ht="12" customHeight="1" x14ac:dyDescent="0.25">
      <c r="A186" s="67" t="s">
        <v>511</v>
      </c>
      <c r="B186" s="66" t="s">
        <v>512</v>
      </c>
      <c r="C186" s="67" t="s">
        <v>513</v>
      </c>
      <c r="D186" s="128" t="s">
        <v>514</v>
      </c>
      <c r="E186" s="67"/>
      <c r="F186" s="69"/>
      <c r="G186" s="69"/>
      <c r="H186" s="69"/>
      <c r="I186" s="69"/>
      <c r="J186" s="67" t="s">
        <v>174</v>
      </c>
    </row>
    <row r="187" spans="1:10" s="113" customFormat="1" ht="12" customHeight="1" x14ac:dyDescent="0.25">
      <c r="A187" s="67" t="s">
        <v>515</v>
      </c>
      <c r="B187" s="66" t="s">
        <v>516</v>
      </c>
      <c r="C187" s="67" t="s">
        <v>517</v>
      </c>
      <c r="D187" s="128" t="s">
        <v>518</v>
      </c>
      <c r="E187" s="67"/>
      <c r="F187" s="69"/>
      <c r="G187" s="69"/>
      <c r="H187" s="69"/>
      <c r="I187" s="69"/>
      <c r="J187" s="67" t="s">
        <v>174</v>
      </c>
    </row>
    <row r="188" spans="1:10" s="113" customFormat="1" ht="12" customHeight="1" x14ac:dyDescent="0.25">
      <c r="A188" s="67" t="s">
        <v>519</v>
      </c>
      <c r="B188" s="66" t="s">
        <v>520</v>
      </c>
      <c r="C188" s="67" t="s">
        <v>521</v>
      </c>
      <c r="D188" s="128" t="s">
        <v>522</v>
      </c>
      <c r="E188" s="67"/>
      <c r="F188" s="69"/>
      <c r="G188" s="69"/>
      <c r="H188" s="69"/>
      <c r="I188" s="69"/>
      <c r="J188" s="67" t="s">
        <v>174</v>
      </c>
    </row>
    <row r="189" spans="1:10" s="113" customFormat="1" ht="12" customHeight="1" x14ac:dyDescent="0.25">
      <c r="A189" s="67" t="s">
        <v>523</v>
      </c>
      <c r="B189" s="66" t="s">
        <v>524</v>
      </c>
      <c r="C189" s="67" t="s">
        <v>525</v>
      </c>
      <c r="D189" s="128" t="s">
        <v>526</v>
      </c>
      <c r="E189" s="67"/>
      <c r="F189" s="69"/>
      <c r="G189" s="69"/>
      <c r="H189" s="69"/>
      <c r="I189" s="69"/>
      <c r="J189" s="67" t="s">
        <v>174</v>
      </c>
    </row>
    <row r="190" spans="1:10" s="113" customFormat="1" ht="12" customHeight="1" x14ac:dyDescent="0.25">
      <c r="A190" s="67" t="s">
        <v>527</v>
      </c>
      <c r="B190" s="66" t="s">
        <v>528</v>
      </c>
      <c r="C190" s="67" t="s">
        <v>529</v>
      </c>
      <c r="D190" s="128" t="s">
        <v>530</v>
      </c>
      <c r="E190" s="67"/>
      <c r="F190" s="69"/>
      <c r="G190" s="69"/>
      <c r="H190" s="69"/>
      <c r="I190" s="69"/>
      <c r="J190" s="67" t="s">
        <v>174</v>
      </c>
    </row>
    <row r="191" spans="1:10" s="113" customFormat="1" ht="12" customHeight="1" x14ac:dyDescent="0.25">
      <c r="A191" s="67" t="s">
        <v>531</v>
      </c>
      <c r="B191" s="66" t="s">
        <v>528</v>
      </c>
      <c r="C191" s="67" t="s">
        <v>532</v>
      </c>
      <c r="D191" s="128" t="s">
        <v>533</v>
      </c>
      <c r="E191" s="67"/>
      <c r="F191" s="69"/>
      <c r="G191" s="69"/>
      <c r="H191" s="69"/>
      <c r="I191" s="69"/>
      <c r="J191" s="67" t="s">
        <v>174</v>
      </c>
    </row>
    <row r="192" spans="1:10" s="113" customFormat="1" ht="12" customHeight="1" x14ac:dyDescent="0.25">
      <c r="A192" s="67" t="s">
        <v>534</v>
      </c>
      <c r="B192" s="66" t="s">
        <v>535</v>
      </c>
      <c r="C192" s="67" t="s">
        <v>536</v>
      </c>
      <c r="D192" s="128" t="s">
        <v>537</v>
      </c>
      <c r="E192" s="67"/>
      <c r="F192" s="69"/>
      <c r="G192" s="69"/>
      <c r="H192" s="69"/>
      <c r="I192" s="69"/>
      <c r="J192" s="67" t="s">
        <v>174</v>
      </c>
    </row>
    <row r="193" spans="1:10" s="113" customFormat="1" ht="12" customHeight="1" x14ac:dyDescent="0.25">
      <c r="A193" s="67" t="s">
        <v>538</v>
      </c>
      <c r="B193" s="66" t="s">
        <v>539</v>
      </c>
      <c r="C193" s="67" t="s">
        <v>540</v>
      </c>
      <c r="D193" s="128" t="s">
        <v>541</v>
      </c>
      <c r="E193" s="67"/>
      <c r="F193" s="69"/>
      <c r="G193" s="69"/>
      <c r="H193" s="69"/>
      <c r="I193" s="69"/>
      <c r="J193" s="67" t="s">
        <v>174</v>
      </c>
    </row>
    <row r="194" spans="1:10" s="132" customFormat="1" ht="12" customHeight="1" x14ac:dyDescent="0.25">
      <c r="A194" s="121" t="s">
        <v>542</v>
      </c>
      <c r="B194" s="120" t="s">
        <v>543</v>
      </c>
      <c r="C194" s="121" t="s">
        <v>544</v>
      </c>
      <c r="D194" s="131" t="s">
        <v>545</v>
      </c>
      <c r="E194" s="121"/>
      <c r="F194" s="123"/>
      <c r="G194" s="123"/>
      <c r="H194" s="123"/>
      <c r="I194" s="123"/>
      <c r="J194" s="121" t="s">
        <v>174</v>
      </c>
    </row>
    <row r="195" spans="1:10" s="93" customFormat="1" ht="12" customHeight="1" x14ac:dyDescent="0.25">
      <c r="A195" s="80" t="s">
        <v>546</v>
      </c>
      <c r="B195" s="66" t="s">
        <v>547</v>
      </c>
      <c r="C195" s="67" t="s">
        <v>548</v>
      </c>
      <c r="D195" s="68" t="s">
        <v>549</v>
      </c>
      <c r="E195" s="67"/>
      <c r="F195" s="69"/>
      <c r="G195" s="69"/>
      <c r="H195" s="69"/>
      <c r="I195" s="69"/>
      <c r="J195" s="67" t="s">
        <v>174</v>
      </c>
    </row>
    <row r="196" spans="1:10" s="93" customFormat="1" ht="12" customHeight="1" x14ac:dyDescent="0.25">
      <c r="A196" s="80" t="s">
        <v>550</v>
      </c>
      <c r="B196" s="66" t="s">
        <v>551</v>
      </c>
      <c r="C196" s="67" t="s">
        <v>552</v>
      </c>
      <c r="D196" s="68" t="s">
        <v>553</v>
      </c>
      <c r="E196" s="67"/>
      <c r="F196" s="69"/>
      <c r="G196" s="69"/>
      <c r="H196" s="69"/>
      <c r="I196" s="69"/>
      <c r="J196" s="67" t="s">
        <v>174</v>
      </c>
    </row>
    <row r="197" spans="1:10" s="93" customFormat="1" ht="12" customHeight="1" x14ac:dyDescent="0.25">
      <c r="A197" s="80" t="s">
        <v>554</v>
      </c>
      <c r="B197" s="66" t="s">
        <v>555</v>
      </c>
      <c r="C197" s="67" t="s">
        <v>556</v>
      </c>
      <c r="D197" s="68" t="s">
        <v>557</v>
      </c>
      <c r="E197" s="67"/>
      <c r="F197" s="69"/>
      <c r="G197" s="69"/>
      <c r="H197" s="69"/>
      <c r="I197" s="69"/>
      <c r="J197" s="67" t="s">
        <v>174</v>
      </c>
    </row>
    <row r="198" spans="1:10" s="93" customFormat="1" ht="12" customHeight="1" x14ac:dyDescent="0.25">
      <c r="A198" s="80" t="s">
        <v>558</v>
      </c>
      <c r="B198" s="66" t="s">
        <v>559</v>
      </c>
      <c r="C198" s="67" t="s">
        <v>560</v>
      </c>
      <c r="D198" s="68" t="s">
        <v>561</v>
      </c>
      <c r="E198" s="67"/>
      <c r="F198" s="69"/>
      <c r="G198" s="69"/>
      <c r="H198" s="69"/>
      <c r="I198" s="69"/>
      <c r="J198" s="67" t="s">
        <v>174</v>
      </c>
    </row>
    <row r="199" spans="1:10" s="93" customFormat="1" ht="12" customHeight="1" x14ac:dyDescent="0.25">
      <c r="A199" s="80" t="s">
        <v>562</v>
      </c>
      <c r="B199" s="66" t="s">
        <v>563</v>
      </c>
      <c r="C199" s="67" t="s">
        <v>2529</v>
      </c>
      <c r="D199" s="68" t="s">
        <v>564</v>
      </c>
      <c r="E199" s="67"/>
      <c r="F199" s="69"/>
      <c r="G199" s="69"/>
      <c r="H199" s="69"/>
      <c r="I199" s="69"/>
      <c r="J199" s="67" t="s">
        <v>174</v>
      </c>
    </row>
    <row r="200" spans="1:10" s="93" customFormat="1" ht="12" customHeight="1" x14ac:dyDescent="0.25">
      <c r="A200" s="80" t="s">
        <v>565</v>
      </c>
      <c r="B200" s="66" t="s">
        <v>566</v>
      </c>
      <c r="C200" s="67" t="s">
        <v>567</v>
      </c>
      <c r="D200" s="68" t="s">
        <v>568</v>
      </c>
      <c r="E200" s="67"/>
      <c r="F200" s="69"/>
      <c r="G200" s="69"/>
      <c r="H200" s="69"/>
      <c r="I200" s="69"/>
      <c r="J200" s="67" t="s">
        <v>174</v>
      </c>
    </row>
    <row r="201" spans="1:10" s="93" customFormat="1" ht="12" customHeight="1" x14ac:dyDescent="0.25">
      <c r="A201" s="80" t="s">
        <v>569</v>
      </c>
      <c r="B201" s="66" t="s">
        <v>570</v>
      </c>
      <c r="C201" s="67" t="s">
        <v>571</v>
      </c>
      <c r="D201" s="68" t="s">
        <v>572</v>
      </c>
      <c r="E201" s="67"/>
      <c r="F201" s="69"/>
      <c r="G201" s="69"/>
      <c r="H201" s="69"/>
      <c r="I201" s="69"/>
      <c r="J201" s="67" t="s">
        <v>174</v>
      </c>
    </row>
    <row r="202" spans="1:10" s="93" customFormat="1" ht="12" customHeight="1" x14ac:dyDescent="0.25">
      <c r="A202" s="80" t="s">
        <v>573</v>
      </c>
      <c r="B202" s="66" t="s">
        <v>574</v>
      </c>
      <c r="C202" s="67" t="s">
        <v>575</v>
      </c>
      <c r="D202" s="68" t="s">
        <v>576</v>
      </c>
      <c r="E202" s="67"/>
      <c r="F202" s="69"/>
      <c r="G202" s="69"/>
      <c r="H202" s="69"/>
      <c r="I202" s="69"/>
      <c r="J202" s="67" t="s">
        <v>174</v>
      </c>
    </row>
    <row r="203" spans="1:10" s="93" customFormat="1" ht="12" customHeight="1" x14ac:dyDescent="0.25">
      <c r="A203" s="80" t="s">
        <v>577</v>
      </c>
      <c r="B203" s="66" t="s">
        <v>578</v>
      </c>
      <c r="C203" s="67" t="s">
        <v>579</v>
      </c>
      <c r="D203" s="68" t="s">
        <v>580</v>
      </c>
      <c r="E203" s="67"/>
      <c r="F203" s="69"/>
      <c r="G203" s="69"/>
      <c r="H203" s="69"/>
      <c r="I203" s="69"/>
      <c r="J203" s="67" t="s">
        <v>174</v>
      </c>
    </row>
    <row r="204" spans="1:10" s="93" customFormat="1" ht="12" customHeight="1" x14ac:dyDescent="0.25">
      <c r="A204" s="80" t="s">
        <v>581</v>
      </c>
      <c r="B204" s="66" t="s">
        <v>582</v>
      </c>
      <c r="C204" s="67" t="s">
        <v>583</v>
      </c>
      <c r="D204" s="68" t="s">
        <v>584</v>
      </c>
      <c r="E204" s="67"/>
      <c r="F204" s="69"/>
      <c r="G204" s="69"/>
      <c r="H204" s="69"/>
      <c r="I204" s="69"/>
      <c r="J204" s="67" t="s">
        <v>174</v>
      </c>
    </row>
    <row r="205" spans="1:10" s="93" customFormat="1" ht="12" customHeight="1" x14ac:dyDescent="0.25">
      <c r="A205" s="80" t="s">
        <v>585</v>
      </c>
      <c r="B205" s="66" t="s">
        <v>586</v>
      </c>
      <c r="C205" s="67" t="s">
        <v>587</v>
      </c>
      <c r="D205" s="68" t="s">
        <v>588</v>
      </c>
      <c r="E205" s="67"/>
      <c r="F205" s="69"/>
      <c r="G205" s="69"/>
      <c r="H205" s="69"/>
      <c r="I205" s="69"/>
      <c r="J205" s="67" t="s">
        <v>174</v>
      </c>
    </row>
    <row r="206" spans="1:10" s="93" customFormat="1" ht="12" customHeight="1" x14ac:dyDescent="0.25">
      <c r="A206" s="80" t="s">
        <v>589</v>
      </c>
      <c r="B206" s="66" t="s">
        <v>590</v>
      </c>
      <c r="C206" s="67" t="s">
        <v>591</v>
      </c>
      <c r="D206" s="68" t="s">
        <v>592</v>
      </c>
      <c r="E206" s="67"/>
      <c r="F206" s="69"/>
      <c r="G206" s="69"/>
      <c r="H206" s="69"/>
      <c r="I206" s="69"/>
      <c r="J206" s="67" t="s">
        <v>174</v>
      </c>
    </row>
    <row r="207" spans="1:10" s="93" customFormat="1" ht="12" customHeight="1" x14ac:dyDescent="0.25">
      <c r="A207" s="80" t="s">
        <v>593</v>
      </c>
      <c r="B207" s="66" t="s">
        <v>594</v>
      </c>
      <c r="C207" s="67" t="s">
        <v>595</v>
      </c>
      <c r="D207" s="68" t="s">
        <v>596</v>
      </c>
      <c r="E207" s="67"/>
      <c r="F207" s="69"/>
      <c r="G207" s="69"/>
      <c r="H207" s="69"/>
      <c r="I207" s="69"/>
      <c r="J207" s="67" t="s">
        <v>174</v>
      </c>
    </row>
    <row r="208" spans="1:10" s="93" customFormat="1" ht="12" customHeight="1" x14ac:dyDescent="0.25">
      <c r="A208" s="80" t="s">
        <v>597</v>
      </c>
      <c r="B208" s="66" t="s">
        <v>598</v>
      </c>
      <c r="C208" s="67" t="s">
        <v>599</v>
      </c>
      <c r="D208" s="68" t="s">
        <v>600</v>
      </c>
      <c r="E208" s="67"/>
      <c r="F208" s="69"/>
      <c r="G208" s="69"/>
      <c r="H208" s="69"/>
      <c r="I208" s="69"/>
      <c r="J208" s="67" t="s">
        <v>174</v>
      </c>
    </row>
    <row r="209" spans="1:10" s="93" customFormat="1" ht="12" customHeight="1" x14ac:dyDescent="0.25">
      <c r="A209" s="80" t="s">
        <v>601</v>
      </c>
      <c r="B209" s="66" t="s">
        <v>602</v>
      </c>
      <c r="C209" s="67" t="s">
        <v>603</v>
      </c>
      <c r="D209" s="68" t="s">
        <v>604</v>
      </c>
      <c r="E209" s="67"/>
      <c r="F209" s="69"/>
      <c r="G209" s="69"/>
      <c r="H209" s="69"/>
      <c r="I209" s="69"/>
      <c r="J209" s="67" t="s">
        <v>174</v>
      </c>
    </row>
    <row r="210" spans="1:10" s="93" customFormat="1" ht="12" customHeight="1" x14ac:dyDescent="0.25">
      <c r="A210" s="80" t="s">
        <v>605</v>
      </c>
      <c r="B210" s="66" t="s">
        <v>606</v>
      </c>
      <c r="C210" s="67" t="s">
        <v>607</v>
      </c>
      <c r="D210" s="68" t="s">
        <v>608</v>
      </c>
      <c r="E210" s="67"/>
      <c r="F210" s="69"/>
      <c r="G210" s="69"/>
      <c r="H210" s="69"/>
      <c r="I210" s="69"/>
      <c r="J210" s="67" t="s">
        <v>174</v>
      </c>
    </row>
    <row r="211" spans="1:10" s="93" customFormat="1" ht="12" customHeight="1" x14ac:dyDescent="0.25">
      <c r="A211" s="80" t="s">
        <v>609</v>
      </c>
      <c r="B211" s="66" t="s">
        <v>610</v>
      </c>
      <c r="C211" s="67" t="s">
        <v>611</v>
      </c>
      <c r="D211" s="68" t="s">
        <v>612</v>
      </c>
      <c r="E211" s="67"/>
      <c r="F211" s="69"/>
      <c r="G211" s="69"/>
      <c r="H211" s="69"/>
      <c r="I211" s="69"/>
      <c r="J211" s="67" t="s">
        <v>174</v>
      </c>
    </row>
    <row r="212" spans="1:10" s="93" customFormat="1" ht="12" customHeight="1" x14ac:dyDescent="0.25">
      <c r="A212" s="80" t="s">
        <v>613</v>
      </c>
      <c r="B212" s="66" t="s">
        <v>614</v>
      </c>
      <c r="C212" s="67" t="s">
        <v>615</v>
      </c>
      <c r="D212" s="68" t="s">
        <v>616</v>
      </c>
      <c r="E212" s="67"/>
      <c r="F212" s="69"/>
      <c r="G212" s="69"/>
      <c r="H212" s="69"/>
      <c r="I212" s="69"/>
      <c r="J212" s="67" t="s">
        <v>174</v>
      </c>
    </row>
    <row r="213" spans="1:10" s="93" customFormat="1" ht="12" customHeight="1" x14ac:dyDescent="0.25">
      <c r="A213" s="80" t="s">
        <v>617</v>
      </c>
      <c r="B213" s="66" t="s">
        <v>618</v>
      </c>
      <c r="C213" s="67" t="s">
        <v>619</v>
      </c>
      <c r="D213" s="68" t="s">
        <v>620</v>
      </c>
      <c r="E213" s="67"/>
      <c r="F213" s="69"/>
      <c r="G213" s="69"/>
      <c r="H213" s="69"/>
      <c r="I213" s="69"/>
      <c r="J213" s="67" t="s">
        <v>174</v>
      </c>
    </row>
    <row r="214" spans="1:10" s="93" customFormat="1" ht="12" customHeight="1" x14ac:dyDescent="0.25">
      <c r="A214" s="80" t="s">
        <v>621</v>
      </c>
      <c r="B214" s="66" t="s">
        <v>622</v>
      </c>
      <c r="C214" s="67" t="s">
        <v>623</v>
      </c>
      <c r="D214" s="68" t="s">
        <v>624</v>
      </c>
      <c r="E214" s="67"/>
      <c r="F214" s="69"/>
      <c r="G214" s="69"/>
      <c r="H214" s="69"/>
      <c r="I214" s="69"/>
      <c r="J214" s="67" t="s">
        <v>174</v>
      </c>
    </row>
    <row r="215" spans="1:10" s="124" customFormat="1" ht="12" customHeight="1" x14ac:dyDescent="0.25">
      <c r="A215" s="119" t="s">
        <v>625</v>
      </c>
      <c r="B215" s="120" t="s">
        <v>626</v>
      </c>
      <c r="C215" s="121" t="s">
        <v>627</v>
      </c>
      <c r="D215" s="122" t="s">
        <v>628</v>
      </c>
      <c r="E215" s="121"/>
      <c r="F215" s="123"/>
      <c r="G215" s="123"/>
      <c r="H215" s="123"/>
      <c r="I215" s="123"/>
      <c r="J215" s="121" t="s">
        <v>174</v>
      </c>
    </row>
    <row r="216" spans="1:10" s="93" customFormat="1" ht="12" customHeight="1" x14ac:dyDescent="0.25">
      <c r="A216" s="80" t="s">
        <v>630</v>
      </c>
      <c r="B216" s="66" t="s">
        <v>631</v>
      </c>
      <c r="C216" s="67"/>
      <c r="D216" s="68" t="s">
        <v>632</v>
      </c>
      <c r="E216" s="67"/>
      <c r="F216" s="69"/>
      <c r="G216" s="69"/>
      <c r="H216" s="69"/>
      <c r="I216" s="69"/>
      <c r="J216" s="67" t="s">
        <v>174</v>
      </c>
    </row>
    <row r="217" spans="1:10" s="93" customFormat="1" ht="12" customHeight="1" x14ac:dyDescent="0.25">
      <c r="A217" s="80" t="s">
        <v>633</v>
      </c>
      <c r="B217" s="66" t="s">
        <v>634</v>
      </c>
      <c r="C217" s="67"/>
      <c r="D217" s="68" t="s">
        <v>635</v>
      </c>
      <c r="E217" s="67"/>
      <c r="F217" s="69"/>
      <c r="G217" s="69"/>
      <c r="H217" s="69"/>
      <c r="I217" s="69"/>
      <c r="J217" s="67" t="s">
        <v>174</v>
      </c>
    </row>
    <row r="218" spans="1:10" s="93" customFormat="1" ht="12" customHeight="1" x14ac:dyDescent="0.25">
      <c r="A218" s="80" t="s">
        <v>636</v>
      </c>
      <c r="B218" s="66" t="s">
        <v>637</v>
      </c>
      <c r="C218" s="67"/>
      <c r="D218" s="68" t="s">
        <v>638</v>
      </c>
      <c r="E218" s="67"/>
      <c r="F218" s="69"/>
      <c r="G218" s="69"/>
      <c r="H218" s="69"/>
      <c r="I218" s="69"/>
      <c r="J218" s="67" t="s">
        <v>174</v>
      </c>
    </row>
    <row r="219" spans="1:10" s="93" customFormat="1" ht="12" customHeight="1" x14ac:dyDescent="0.25">
      <c r="A219" s="80" t="s">
        <v>639</v>
      </c>
      <c r="B219" s="66" t="s">
        <v>640</v>
      </c>
      <c r="C219" s="67"/>
      <c r="D219" s="68" t="s">
        <v>641</v>
      </c>
      <c r="E219" s="67"/>
      <c r="F219" s="69"/>
      <c r="G219" s="69"/>
      <c r="H219" s="69"/>
      <c r="I219" s="69"/>
      <c r="J219" s="67" t="s">
        <v>174</v>
      </c>
    </row>
    <row r="220" spans="1:10" s="93" customFormat="1" ht="12" customHeight="1" x14ac:dyDescent="0.25">
      <c r="A220" s="80" t="s">
        <v>642</v>
      </c>
      <c r="B220" s="66" t="s">
        <v>643</v>
      </c>
      <c r="C220" s="67"/>
      <c r="D220" s="68" t="s">
        <v>644</v>
      </c>
      <c r="E220" s="67"/>
      <c r="F220" s="69"/>
      <c r="G220" s="69"/>
      <c r="H220" s="69"/>
      <c r="I220" s="69"/>
      <c r="J220" s="67" t="s">
        <v>174</v>
      </c>
    </row>
    <row r="221" spans="1:10" s="93" customFormat="1" ht="12" customHeight="1" x14ac:dyDescent="0.25">
      <c r="A221" s="80" t="s">
        <v>645</v>
      </c>
      <c r="B221" s="66" t="s">
        <v>646</v>
      </c>
      <c r="C221" s="67"/>
      <c r="D221" s="68" t="s">
        <v>647</v>
      </c>
      <c r="E221" s="67"/>
      <c r="F221" s="69"/>
      <c r="G221" s="69"/>
      <c r="H221" s="69"/>
      <c r="I221" s="69"/>
      <c r="J221" s="67" t="s">
        <v>174</v>
      </c>
    </row>
    <row r="222" spans="1:10" s="93" customFormat="1" ht="12" customHeight="1" x14ac:dyDescent="0.25">
      <c r="A222" s="80" t="s">
        <v>648</v>
      </c>
      <c r="B222" s="66" t="s">
        <v>649</v>
      </c>
      <c r="C222" s="67"/>
      <c r="D222" s="68" t="s">
        <v>650</v>
      </c>
      <c r="E222" s="67"/>
      <c r="F222" s="69"/>
      <c r="G222" s="69"/>
      <c r="H222" s="69"/>
      <c r="I222" s="69"/>
      <c r="J222" s="67" t="s">
        <v>174</v>
      </c>
    </row>
    <row r="223" spans="1:10" s="93" customFormat="1" ht="12" customHeight="1" x14ac:dyDescent="0.25">
      <c r="A223" s="80" t="s">
        <v>651</v>
      </c>
      <c r="B223" s="66" t="s">
        <v>652</v>
      </c>
      <c r="C223" s="67"/>
      <c r="D223" s="68" t="s">
        <v>653</v>
      </c>
      <c r="E223" s="67"/>
      <c r="F223" s="69"/>
      <c r="G223" s="69"/>
      <c r="H223" s="69"/>
      <c r="I223" s="69"/>
      <c r="J223" s="67" t="s">
        <v>174</v>
      </c>
    </row>
    <row r="224" spans="1:10" s="93" customFormat="1" ht="12" customHeight="1" x14ac:dyDescent="0.25">
      <c r="A224" s="80" t="s">
        <v>654</v>
      </c>
      <c r="B224" s="66" t="s">
        <v>655</v>
      </c>
      <c r="C224" s="67"/>
      <c r="D224" s="68" t="s">
        <v>656</v>
      </c>
      <c r="E224" s="67"/>
      <c r="F224" s="69"/>
      <c r="G224" s="69"/>
      <c r="H224" s="69"/>
      <c r="I224" s="69"/>
      <c r="J224" s="67" t="s">
        <v>174</v>
      </c>
    </row>
    <row r="225" spans="1:10" s="93" customFormat="1" ht="12" customHeight="1" x14ac:dyDescent="0.25">
      <c r="A225" s="80" t="s">
        <v>657</v>
      </c>
      <c r="B225" s="66" t="s">
        <v>658</v>
      </c>
      <c r="C225" s="67"/>
      <c r="D225" s="68" t="s">
        <v>659</v>
      </c>
      <c r="E225" s="67"/>
      <c r="F225" s="69"/>
      <c r="G225" s="69"/>
      <c r="H225" s="69"/>
      <c r="I225" s="69"/>
      <c r="J225" s="67" t="s">
        <v>174</v>
      </c>
    </row>
    <row r="226" spans="1:10" s="93" customFormat="1" ht="12" customHeight="1" x14ac:dyDescent="0.25">
      <c r="A226" s="80" t="s">
        <v>660</v>
      </c>
      <c r="B226" s="66" t="s">
        <v>661</v>
      </c>
      <c r="C226" s="67"/>
      <c r="D226" s="68" t="s">
        <v>662</v>
      </c>
      <c r="E226" s="67"/>
      <c r="F226" s="69"/>
      <c r="G226" s="69"/>
      <c r="H226" s="69"/>
      <c r="I226" s="69"/>
      <c r="J226" s="67" t="s">
        <v>174</v>
      </c>
    </row>
    <row r="227" spans="1:10" s="93" customFormat="1" ht="12" customHeight="1" x14ac:dyDescent="0.25">
      <c r="A227" s="80" t="s">
        <v>663</v>
      </c>
      <c r="B227" s="66" t="s">
        <v>664</v>
      </c>
      <c r="C227" s="67"/>
      <c r="D227" s="68" t="s">
        <v>665</v>
      </c>
      <c r="E227" s="67"/>
      <c r="F227" s="69"/>
      <c r="G227" s="69"/>
      <c r="H227" s="69"/>
      <c r="I227" s="69"/>
      <c r="J227" s="67" t="s">
        <v>174</v>
      </c>
    </row>
    <row r="228" spans="1:10" s="93" customFormat="1" ht="12" customHeight="1" x14ac:dyDescent="0.25">
      <c r="A228" s="80" t="s">
        <v>666</v>
      </c>
      <c r="B228" s="66" t="s">
        <v>667</v>
      </c>
      <c r="C228" s="67"/>
      <c r="D228" s="68" t="s">
        <v>668</v>
      </c>
      <c r="E228" s="67"/>
      <c r="F228" s="69"/>
      <c r="G228" s="69"/>
      <c r="H228" s="69"/>
      <c r="I228" s="69"/>
      <c r="J228" s="67" t="s">
        <v>174</v>
      </c>
    </row>
    <row r="229" spans="1:10" s="93" customFormat="1" ht="12" customHeight="1" x14ac:dyDescent="0.25">
      <c r="A229" s="80" t="s">
        <v>669</v>
      </c>
      <c r="B229" s="66" t="s">
        <v>670</v>
      </c>
      <c r="C229" s="67"/>
      <c r="D229" s="68" t="s">
        <v>671</v>
      </c>
      <c r="E229" s="67"/>
      <c r="F229" s="69"/>
      <c r="G229" s="69"/>
      <c r="H229" s="69"/>
      <c r="I229" s="69"/>
      <c r="J229" s="67" t="s">
        <v>174</v>
      </c>
    </row>
    <row r="230" spans="1:10" s="93" customFormat="1" ht="12" customHeight="1" x14ac:dyDescent="0.25">
      <c r="A230" s="80" t="s">
        <v>672</v>
      </c>
      <c r="B230" s="66" t="s">
        <v>673</v>
      </c>
      <c r="C230" s="67"/>
      <c r="D230" s="68" t="s">
        <v>674</v>
      </c>
      <c r="E230" s="67"/>
      <c r="F230" s="69"/>
      <c r="G230" s="69"/>
      <c r="H230" s="69"/>
      <c r="I230" s="69"/>
      <c r="J230" s="67" t="s">
        <v>174</v>
      </c>
    </row>
    <row r="231" spans="1:10" s="93" customFormat="1" ht="12" customHeight="1" x14ac:dyDescent="0.25">
      <c r="A231" s="80" t="s">
        <v>675</v>
      </c>
      <c r="B231" s="66" t="s">
        <v>676</v>
      </c>
      <c r="C231" s="67"/>
      <c r="D231" s="68" t="s">
        <v>677</v>
      </c>
      <c r="E231" s="67"/>
      <c r="F231" s="69"/>
      <c r="G231" s="69"/>
      <c r="H231" s="69"/>
      <c r="I231" s="69"/>
      <c r="J231" s="67" t="s">
        <v>174</v>
      </c>
    </row>
    <row r="232" spans="1:10" s="93" customFormat="1" ht="12" customHeight="1" x14ac:dyDescent="0.25">
      <c r="A232" s="80" t="s">
        <v>678</v>
      </c>
      <c r="B232" s="66" t="s">
        <v>679</v>
      </c>
      <c r="C232" s="67"/>
      <c r="D232" s="68" t="s">
        <v>680</v>
      </c>
      <c r="E232" s="67"/>
      <c r="F232" s="69"/>
      <c r="G232" s="69"/>
      <c r="H232" s="69"/>
      <c r="I232" s="69"/>
      <c r="J232" s="67" t="s">
        <v>174</v>
      </c>
    </row>
    <row r="233" spans="1:10" s="93" customFormat="1" ht="12" customHeight="1" x14ac:dyDescent="0.25">
      <c r="A233" s="80" t="s">
        <v>681</v>
      </c>
      <c r="B233" s="66" t="s">
        <v>682</v>
      </c>
      <c r="C233" s="67"/>
      <c r="D233" s="68" t="s">
        <v>683</v>
      </c>
      <c r="E233" s="67"/>
      <c r="F233" s="69"/>
      <c r="G233" s="69"/>
      <c r="H233" s="69"/>
      <c r="I233" s="69"/>
      <c r="J233" s="67" t="s">
        <v>174</v>
      </c>
    </row>
    <row r="234" spans="1:10" s="93" customFormat="1" ht="12" customHeight="1" x14ac:dyDescent="0.25">
      <c r="A234" s="80" t="s">
        <v>684</v>
      </c>
      <c r="B234" s="66" t="s">
        <v>685</v>
      </c>
      <c r="C234" s="67"/>
      <c r="D234" s="68" t="s">
        <v>686</v>
      </c>
      <c r="E234" s="67"/>
      <c r="F234" s="69"/>
      <c r="G234" s="69"/>
      <c r="H234" s="69"/>
      <c r="I234" s="69"/>
      <c r="J234" s="67" t="s">
        <v>174</v>
      </c>
    </row>
    <row r="235" spans="1:10" s="93" customFormat="1" ht="12" customHeight="1" x14ac:dyDescent="0.25">
      <c r="A235" s="80" t="s">
        <v>687</v>
      </c>
      <c r="B235" s="66" t="s">
        <v>688</v>
      </c>
      <c r="C235" s="67" t="s">
        <v>689</v>
      </c>
      <c r="D235" s="68" t="s">
        <v>690</v>
      </c>
      <c r="E235" s="67"/>
      <c r="F235" s="69"/>
      <c r="G235" s="69"/>
      <c r="H235" s="69"/>
      <c r="I235" s="69"/>
      <c r="J235" s="67" t="s">
        <v>174</v>
      </c>
    </row>
    <row r="236" spans="1:10" s="93" customFormat="1" ht="12" customHeight="1" x14ac:dyDescent="0.25">
      <c r="A236" s="80" t="s">
        <v>691</v>
      </c>
      <c r="B236" s="66" t="s">
        <v>692</v>
      </c>
      <c r="C236" s="67"/>
      <c r="D236" s="68" t="s">
        <v>693</v>
      </c>
      <c r="E236" s="67"/>
      <c r="F236" s="69"/>
      <c r="G236" s="69"/>
      <c r="H236" s="69"/>
      <c r="I236" s="69"/>
      <c r="J236" s="67" t="s">
        <v>174</v>
      </c>
    </row>
    <row r="237" spans="1:10" s="93" customFormat="1" ht="12" customHeight="1" x14ac:dyDescent="0.25">
      <c r="A237" s="80" t="s">
        <v>694</v>
      </c>
      <c r="B237" s="66" t="s">
        <v>695</v>
      </c>
      <c r="C237" s="67"/>
      <c r="D237" s="68" t="s">
        <v>696</v>
      </c>
      <c r="E237" s="67"/>
      <c r="F237" s="69"/>
      <c r="G237" s="69"/>
      <c r="H237" s="69"/>
      <c r="I237" s="69"/>
      <c r="J237" s="67" t="s">
        <v>174</v>
      </c>
    </row>
    <row r="238" spans="1:10" s="93" customFormat="1" ht="12" customHeight="1" x14ac:dyDescent="0.25">
      <c r="A238" s="80" t="s">
        <v>697</v>
      </c>
      <c r="B238" s="66" t="s">
        <v>698</v>
      </c>
      <c r="C238" s="67"/>
      <c r="D238" s="68" t="s">
        <v>699</v>
      </c>
      <c r="E238" s="67"/>
      <c r="F238" s="69"/>
      <c r="G238" s="69"/>
      <c r="H238" s="69"/>
      <c r="I238" s="69"/>
      <c r="J238" s="67" t="s">
        <v>174</v>
      </c>
    </row>
    <row r="239" spans="1:10" s="93" customFormat="1" ht="12" customHeight="1" x14ac:dyDescent="0.25">
      <c r="A239" s="80" t="s">
        <v>700</v>
      </c>
      <c r="B239" s="66" t="s">
        <v>701</v>
      </c>
      <c r="C239" s="67"/>
      <c r="D239" s="68" t="s">
        <v>702</v>
      </c>
      <c r="E239" s="67"/>
      <c r="F239" s="69"/>
      <c r="G239" s="69"/>
      <c r="H239" s="69"/>
      <c r="I239" s="69"/>
      <c r="J239" s="67" t="s">
        <v>174</v>
      </c>
    </row>
    <row r="240" spans="1:10" s="93" customFormat="1" ht="12" customHeight="1" x14ac:dyDescent="0.25">
      <c r="A240" s="80" t="s">
        <v>703</v>
      </c>
      <c r="B240" s="66" t="s">
        <v>704</v>
      </c>
      <c r="C240" s="67"/>
      <c r="D240" s="68" t="s">
        <v>705</v>
      </c>
      <c r="E240" s="67"/>
      <c r="F240" s="69"/>
      <c r="G240" s="69"/>
      <c r="H240" s="69"/>
      <c r="I240" s="69"/>
      <c r="J240" s="67" t="s">
        <v>174</v>
      </c>
    </row>
    <row r="241" spans="1:10" s="93" customFormat="1" ht="12" customHeight="1" x14ac:dyDescent="0.25">
      <c r="A241" s="80" t="s">
        <v>706</v>
      </c>
      <c r="B241" s="66" t="s">
        <v>707</v>
      </c>
      <c r="C241" s="67"/>
      <c r="D241" s="68" t="s">
        <v>708</v>
      </c>
      <c r="E241" s="67"/>
      <c r="F241" s="69"/>
      <c r="G241" s="69"/>
      <c r="H241" s="69"/>
      <c r="I241" s="69"/>
      <c r="J241" s="67" t="s">
        <v>174</v>
      </c>
    </row>
    <row r="242" spans="1:10" s="93" customFormat="1" ht="12" customHeight="1" x14ac:dyDescent="0.25">
      <c r="A242" s="80" t="s">
        <v>709</v>
      </c>
      <c r="B242" s="66" t="s">
        <v>710</v>
      </c>
      <c r="C242" s="67"/>
      <c r="D242" s="68" t="s">
        <v>711</v>
      </c>
      <c r="E242" s="67"/>
      <c r="F242" s="69"/>
      <c r="G242" s="69"/>
      <c r="H242" s="69"/>
      <c r="I242" s="69"/>
      <c r="J242" s="67" t="s">
        <v>174</v>
      </c>
    </row>
    <row r="243" spans="1:10" s="93" customFormat="1" ht="12" customHeight="1" x14ac:dyDescent="0.25">
      <c r="A243" s="80" t="s">
        <v>712</v>
      </c>
      <c r="B243" s="66" t="s">
        <v>713</v>
      </c>
      <c r="C243" s="67"/>
      <c r="D243" s="68" t="s">
        <v>714</v>
      </c>
      <c r="E243" s="67"/>
      <c r="F243" s="69"/>
      <c r="G243" s="69"/>
      <c r="H243" s="69"/>
      <c r="I243" s="69"/>
      <c r="J243" s="67" t="s">
        <v>174</v>
      </c>
    </row>
    <row r="244" spans="1:10" s="93" customFormat="1" ht="12" customHeight="1" x14ac:dyDescent="0.25">
      <c r="A244" s="80" t="s">
        <v>715</v>
      </c>
      <c r="B244" s="66" t="s">
        <v>716</v>
      </c>
      <c r="C244" s="67"/>
      <c r="D244" s="68" t="s">
        <v>717</v>
      </c>
      <c r="E244" s="67"/>
      <c r="F244" s="69"/>
      <c r="G244" s="69"/>
      <c r="H244" s="69"/>
      <c r="I244" s="69"/>
      <c r="J244" s="67" t="s">
        <v>174</v>
      </c>
    </row>
    <row r="245" spans="1:10" s="93" customFormat="1" ht="12" customHeight="1" x14ac:dyDescent="0.25">
      <c r="A245" s="80" t="s">
        <v>718</v>
      </c>
      <c r="B245" s="66" t="s">
        <v>719</v>
      </c>
      <c r="C245" s="67"/>
      <c r="D245" s="68" t="s">
        <v>720</v>
      </c>
      <c r="E245" s="67"/>
      <c r="F245" s="69"/>
      <c r="G245" s="69"/>
      <c r="H245" s="69"/>
      <c r="I245" s="69"/>
      <c r="J245" s="67" t="s">
        <v>174</v>
      </c>
    </row>
    <row r="246" spans="1:10" s="93" customFormat="1" ht="12" customHeight="1" x14ac:dyDescent="0.25">
      <c r="A246" s="80" t="s">
        <v>721</v>
      </c>
      <c r="B246" s="66" t="s">
        <v>722</v>
      </c>
      <c r="C246" s="67"/>
      <c r="D246" s="68" t="s">
        <v>723</v>
      </c>
      <c r="E246" s="67"/>
      <c r="F246" s="69"/>
      <c r="G246" s="69"/>
      <c r="H246" s="69"/>
      <c r="I246" s="69"/>
      <c r="J246" s="67" t="s">
        <v>174</v>
      </c>
    </row>
    <row r="247" spans="1:10" s="124" customFormat="1" ht="12" customHeight="1" x14ac:dyDescent="0.25">
      <c r="A247" s="119" t="s">
        <v>724</v>
      </c>
      <c r="B247" s="120" t="s">
        <v>725</v>
      </c>
      <c r="C247" s="121"/>
      <c r="D247" s="122" t="s">
        <v>726</v>
      </c>
      <c r="E247" s="121"/>
      <c r="F247" s="123"/>
      <c r="G247" s="123"/>
      <c r="H247" s="123"/>
      <c r="I247" s="123"/>
      <c r="J247" s="121" t="s">
        <v>174</v>
      </c>
    </row>
    <row r="248" spans="1:10" s="93" customFormat="1" ht="12" customHeight="1" x14ac:dyDescent="0.25">
      <c r="A248" s="80" t="s">
        <v>727</v>
      </c>
      <c r="B248" s="66" t="s">
        <v>728</v>
      </c>
      <c r="C248" s="67"/>
      <c r="D248" s="68" t="s">
        <v>729</v>
      </c>
      <c r="E248" s="67"/>
      <c r="F248" s="69"/>
      <c r="G248" s="69"/>
      <c r="H248" s="69"/>
      <c r="I248" s="69"/>
      <c r="J248" s="67" t="s">
        <v>174</v>
      </c>
    </row>
    <row r="249" spans="1:10" s="93" customFormat="1" ht="12" customHeight="1" x14ac:dyDescent="0.25">
      <c r="A249" s="80" t="s">
        <v>730</v>
      </c>
      <c r="B249" s="66" t="s">
        <v>731</v>
      </c>
      <c r="C249" s="67"/>
      <c r="D249" s="68" t="s">
        <v>732</v>
      </c>
      <c r="E249" s="67"/>
      <c r="F249" s="69"/>
      <c r="G249" s="69"/>
      <c r="H249" s="69"/>
      <c r="I249" s="69"/>
      <c r="J249" s="67" t="s">
        <v>174</v>
      </c>
    </row>
    <row r="250" spans="1:10" s="93" customFormat="1" ht="12" customHeight="1" x14ac:dyDescent="0.25">
      <c r="A250" s="80" t="s">
        <v>733</v>
      </c>
      <c r="B250" s="66" t="s">
        <v>734</v>
      </c>
      <c r="C250" s="67"/>
      <c r="D250" s="68" t="s">
        <v>735</v>
      </c>
      <c r="E250" s="67"/>
      <c r="F250" s="69"/>
      <c r="G250" s="69"/>
      <c r="H250" s="69"/>
      <c r="I250" s="69"/>
      <c r="J250" s="67" t="s">
        <v>174</v>
      </c>
    </row>
    <row r="251" spans="1:10" s="93" customFormat="1" ht="12" customHeight="1" x14ac:dyDescent="0.25">
      <c r="A251" s="80" t="s">
        <v>736</v>
      </c>
      <c r="B251" s="66" t="s">
        <v>737</v>
      </c>
      <c r="C251" s="67"/>
      <c r="D251" s="68" t="s">
        <v>738</v>
      </c>
      <c r="E251" s="67"/>
      <c r="F251" s="69"/>
      <c r="G251" s="69"/>
      <c r="H251" s="69"/>
      <c r="I251" s="69"/>
      <c r="J251" s="67" t="s">
        <v>174</v>
      </c>
    </row>
    <row r="252" spans="1:10" s="93" customFormat="1" ht="12" customHeight="1" x14ac:dyDescent="0.25">
      <c r="A252" s="80" t="s">
        <v>739</v>
      </c>
      <c r="B252" s="66" t="s">
        <v>740</v>
      </c>
      <c r="C252" s="67"/>
      <c r="D252" s="68" t="s">
        <v>741</v>
      </c>
      <c r="E252" s="67"/>
      <c r="F252" s="69"/>
      <c r="G252" s="69"/>
      <c r="H252" s="69"/>
      <c r="I252" s="69"/>
      <c r="J252" s="67" t="s">
        <v>174</v>
      </c>
    </row>
    <row r="253" spans="1:10" s="93" customFormat="1" ht="12" customHeight="1" x14ac:dyDescent="0.25">
      <c r="A253" s="80" t="s">
        <v>742</v>
      </c>
      <c r="B253" s="66" t="s">
        <v>743</v>
      </c>
      <c r="C253" s="67"/>
      <c r="D253" s="68" t="s">
        <v>744</v>
      </c>
      <c r="E253" s="67"/>
      <c r="F253" s="69"/>
      <c r="G253" s="69"/>
      <c r="H253" s="69"/>
      <c r="I253" s="69"/>
      <c r="J253" s="67" t="s">
        <v>174</v>
      </c>
    </row>
    <row r="254" spans="1:10" s="93" customFormat="1" ht="12" customHeight="1" x14ac:dyDescent="0.25">
      <c r="A254" s="80" t="s">
        <v>745</v>
      </c>
      <c r="B254" s="66" t="s">
        <v>746</v>
      </c>
      <c r="C254" s="67"/>
      <c r="D254" s="68" t="s">
        <v>747</v>
      </c>
      <c r="E254" s="67"/>
      <c r="F254" s="69"/>
      <c r="G254" s="69"/>
      <c r="H254" s="69"/>
      <c r="I254" s="69"/>
      <c r="J254" s="67" t="s">
        <v>174</v>
      </c>
    </row>
    <row r="255" spans="1:10" s="93" customFormat="1" ht="12" customHeight="1" x14ac:dyDescent="0.25">
      <c r="A255" s="80" t="s">
        <v>748</v>
      </c>
      <c r="B255" s="66" t="s">
        <v>749</v>
      </c>
      <c r="C255" s="67"/>
      <c r="D255" s="68" t="s">
        <v>750</v>
      </c>
      <c r="E255" s="67"/>
      <c r="F255" s="69"/>
      <c r="G255" s="69"/>
      <c r="H255" s="69"/>
      <c r="I255" s="69"/>
      <c r="J255" s="67" t="s">
        <v>174</v>
      </c>
    </row>
    <row r="256" spans="1:10" s="93" customFormat="1" ht="12" customHeight="1" x14ac:dyDescent="0.25">
      <c r="A256" s="80" t="s">
        <v>751</v>
      </c>
      <c r="B256" s="66" t="s">
        <v>752</v>
      </c>
      <c r="C256" s="67"/>
      <c r="D256" s="68" t="s">
        <v>753</v>
      </c>
      <c r="E256" s="67"/>
      <c r="F256" s="69"/>
      <c r="G256" s="69"/>
      <c r="H256" s="69"/>
      <c r="I256" s="69"/>
      <c r="J256" s="67" t="s">
        <v>174</v>
      </c>
    </row>
    <row r="257" spans="1:10" s="93" customFormat="1" ht="12" customHeight="1" x14ac:dyDescent="0.25">
      <c r="A257" s="80" t="s">
        <v>754</v>
      </c>
      <c r="B257" s="66" t="s">
        <v>755</v>
      </c>
      <c r="C257" s="67"/>
      <c r="D257" s="68" t="s">
        <v>756</v>
      </c>
      <c r="E257" s="67"/>
      <c r="F257" s="69"/>
      <c r="G257" s="69"/>
      <c r="H257" s="69"/>
      <c r="I257" s="69"/>
      <c r="J257" s="67" t="s">
        <v>174</v>
      </c>
    </row>
    <row r="258" spans="1:10" s="93" customFormat="1" ht="12" customHeight="1" x14ac:dyDescent="0.25">
      <c r="A258" s="80" t="s">
        <v>757</v>
      </c>
      <c r="B258" s="66" t="s">
        <v>758</v>
      </c>
      <c r="C258" s="67"/>
      <c r="D258" s="68" t="s">
        <v>759</v>
      </c>
      <c r="E258" s="67"/>
      <c r="F258" s="69"/>
      <c r="G258" s="69"/>
      <c r="H258" s="69"/>
      <c r="I258" s="69"/>
      <c r="J258" s="67" t="s">
        <v>174</v>
      </c>
    </row>
    <row r="259" spans="1:10" s="93" customFormat="1" ht="12" customHeight="1" x14ac:dyDescent="0.25">
      <c r="A259" s="80" t="s">
        <v>760</v>
      </c>
      <c r="B259" s="66" t="s">
        <v>761</v>
      </c>
      <c r="C259" s="67"/>
      <c r="D259" s="68" t="s">
        <v>762</v>
      </c>
      <c r="E259" s="67"/>
      <c r="F259" s="69"/>
      <c r="G259" s="69"/>
      <c r="H259" s="69"/>
      <c r="I259" s="69"/>
      <c r="J259" s="67" t="s">
        <v>174</v>
      </c>
    </row>
    <row r="260" spans="1:10" s="93" customFormat="1" ht="12" customHeight="1" x14ac:dyDescent="0.25">
      <c r="A260" s="80" t="s">
        <v>763</v>
      </c>
      <c r="B260" s="66" t="s">
        <v>764</v>
      </c>
      <c r="C260" s="67"/>
      <c r="D260" s="68" t="s">
        <v>765</v>
      </c>
      <c r="E260" s="67"/>
      <c r="F260" s="69"/>
      <c r="G260" s="69"/>
      <c r="H260" s="69"/>
      <c r="I260" s="69"/>
      <c r="J260" s="67" t="s">
        <v>174</v>
      </c>
    </row>
    <row r="261" spans="1:10" s="93" customFormat="1" ht="12" customHeight="1" x14ac:dyDescent="0.25">
      <c r="A261" s="80" t="s">
        <v>766</v>
      </c>
      <c r="B261" s="66" t="s">
        <v>767</v>
      </c>
      <c r="C261" s="67"/>
      <c r="D261" s="68" t="s">
        <v>768</v>
      </c>
      <c r="E261" s="67"/>
      <c r="F261" s="69"/>
      <c r="G261" s="69"/>
      <c r="H261" s="69"/>
      <c r="I261" s="69"/>
      <c r="J261" s="67" t="s">
        <v>174</v>
      </c>
    </row>
    <row r="262" spans="1:10" s="93" customFormat="1" ht="12" customHeight="1" x14ac:dyDescent="0.25">
      <c r="A262" s="80" t="s">
        <v>769</v>
      </c>
      <c r="B262" s="66" t="s">
        <v>770</v>
      </c>
      <c r="C262" s="67"/>
      <c r="D262" s="68" t="s">
        <v>771</v>
      </c>
      <c r="E262" s="67"/>
      <c r="F262" s="69"/>
      <c r="G262" s="69"/>
      <c r="H262" s="69"/>
      <c r="I262" s="69"/>
      <c r="J262" s="67" t="s">
        <v>174</v>
      </c>
    </row>
    <row r="263" spans="1:10" s="93" customFormat="1" ht="12" customHeight="1" x14ac:dyDescent="0.25">
      <c r="A263" s="80" t="s">
        <v>772</v>
      </c>
      <c r="B263" s="66" t="s">
        <v>773</v>
      </c>
      <c r="C263" s="67"/>
      <c r="D263" s="68" t="s">
        <v>774</v>
      </c>
      <c r="E263" s="67"/>
      <c r="F263" s="69"/>
      <c r="G263" s="69"/>
      <c r="H263" s="69"/>
      <c r="I263" s="69"/>
      <c r="J263" s="67" t="s">
        <v>174</v>
      </c>
    </row>
    <row r="264" spans="1:10" s="93" customFormat="1" ht="12" customHeight="1" x14ac:dyDescent="0.25">
      <c r="A264" s="80" t="s">
        <v>775</v>
      </c>
      <c r="B264" s="66" t="s">
        <v>776</v>
      </c>
      <c r="C264" s="67"/>
      <c r="D264" s="68" t="s">
        <v>777</v>
      </c>
      <c r="E264" s="67"/>
      <c r="F264" s="69"/>
      <c r="G264" s="69"/>
      <c r="H264" s="69"/>
      <c r="I264" s="69"/>
      <c r="J264" s="67" t="s">
        <v>174</v>
      </c>
    </row>
    <row r="265" spans="1:10" s="93" customFormat="1" ht="12" customHeight="1" x14ac:dyDescent="0.25">
      <c r="A265" s="80" t="s">
        <v>778</v>
      </c>
      <c r="B265" s="66" t="s">
        <v>779</v>
      </c>
      <c r="C265" s="67"/>
      <c r="D265" s="68" t="s">
        <v>780</v>
      </c>
      <c r="E265" s="67"/>
      <c r="F265" s="69"/>
      <c r="G265" s="69"/>
      <c r="H265" s="69"/>
      <c r="I265" s="69"/>
      <c r="J265" s="67" t="s">
        <v>174</v>
      </c>
    </row>
    <row r="266" spans="1:10" s="93" customFormat="1" ht="12" customHeight="1" x14ac:dyDescent="0.25">
      <c r="A266" s="80" t="s">
        <v>781</v>
      </c>
      <c r="B266" s="66" t="s">
        <v>782</v>
      </c>
      <c r="C266" s="67"/>
      <c r="D266" s="68" t="s">
        <v>783</v>
      </c>
      <c r="E266" s="67"/>
      <c r="F266" s="69"/>
      <c r="G266" s="69"/>
      <c r="H266" s="69"/>
      <c r="I266" s="69"/>
      <c r="J266" s="67" t="s">
        <v>174</v>
      </c>
    </row>
    <row r="267" spans="1:10" s="93" customFormat="1" ht="12" customHeight="1" x14ac:dyDescent="0.25">
      <c r="A267" s="80" t="s">
        <v>784</v>
      </c>
      <c r="B267" s="66" t="s">
        <v>785</v>
      </c>
      <c r="C267" s="67"/>
      <c r="D267" s="68" t="s">
        <v>786</v>
      </c>
      <c r="E267" s="67"/>
      <c r="F267" s="69"/>
      <c r="G267" s="69"/>
      <c r="H267" s="69"/>
      <c r="I267" s="69"/>
      <c r="J267" s="67" t="s">
        <v>174</v>
      </c>
    </row>
    <row r="268" spans="1:10" s="93" customFormat="1" ht="12" customHeight="1" x14ac:dyDescent="0.25">
      <c r="A268" s="80" t="s">
        <v>787</v>
      </c>
      <c r="B268" s="66" t="s">
        <v>788</v>
      </c>
      <c r="C268" s="67"/>
      <c r="D268" s="68" t="s">
        <v>789</v>
      </c>
      <c r="E268" s="67"/>
      <c r="F268" s="69"/>
      <c r="G268" s="69"/>
      <c r="H268" s="69"/>
      <c r="I268" s="69"/>
      <c r="J268" s="67" t="s">
        <v>174</v>
      </c>
    </row>
    <row r="269" spans="1:10" s="93" customFormat="1" ht="12" customHeight="1" x14ac:dyDescent="0.25">
      <c r="A269" s="80" t="s">
        <v>790</v>
      </c>
      <c r="B269" s="66" t="s">
        <v>791</v>
      </c>
      <c r="C269" s="67"/>
      <c r="D269" s="68" t="s">
        <v>792</v>
      </c>
      <c r="E269" s="67"/>
      <c r="F269" s="69"/>
      <c r="G269" s="69"/>
      <c r="H269" s="69"/>
      <c r="I269" s="69"/>
      <c r="J269" s="67" t="s">
        <v>174</v>
      </c>
    </row>
    <row r="270" spans="1:10" s="93" customFormat="1" ht="12" customHeight="1" x14ac:dyDescent="0.25">
      <c r="A270" s="80" t="s">
        <v>793</v>
      </c>
      <c r="B270" s="66" t="s">
        <v>794</v>
      </c>
      <c r="C270" s="67"/>
      <c r="D270" s="68" t="s">
        <v>795</v>
      </c>
      <c r="E270" s="67"/>
      <c r="F270" s="69"/>
      <c r="G270" s="69"/>
      <c r="H270" s="69"/>
      <c r="I270" s="69"/>
      <c r="J270" s="67" t="s">
        <v>174</v>
      </c>
    </row>
    <row r="271" spans="1:10" s="93" customFormat="1" ht="12" customHeight="1" x14ac:dyDescent="0.25">
      <c r="A271" s="80" t="s">
        <v>796</v>
      </c>
      <c r="B271" s="66" t="s">
        <v>797</v>
      </c>
      <c r="C271" s="67"/>
      <c r="D271" s="68" t="s">
        <v>798</v>
      </c>
      <c r="E271" s="67"/>
      <c r="F271" s="69"/>
      <c r="G271" s="69"/>
      <c r="H271" s="69"/>
      <c r="I271" s="69"/>
      <c r="J271" s="67" t="s">
        <v>174</v>
      </c>
    </row>
    <row r="272" spans="1:10" s="93" customFormat="1" ht="12" customHeight="1" x14ac:dyDescent="0.25">
      <c r="A272" s="80" t="s">
        <v>799</v>
      </c>
      <c r="B272" s="66" t="s">
        <v>800</v>
      </c>
      <c r="C272" s="67"/>
      <c r="D272" s="68" t="s">
        <v>801</v>
      </c>
      <c r="E272" s="67"/>
      <c r="F272" s="69"/>
      <c r="G272" s="69"/>
      <c r="H272" s="69"/>
      <c r="I272" s="69"/>
      <c r="J272" s="67" t="s">
        <v>174</v>
      </c>
    </row>
    <row r="273" spans="1:10" s="93" customFormat="1" ht="12" customHeight="1" x14ac:dyDescent="0.25">
      <c r="A273" s="80" t="s">
        <v>802</v>
      </c>
      <c r="B273" s="66" t="s">
        <v>803</v>
      </c>
      <c r="C273" s="67"/>
      <c r="D273" s="68" t="s">
        <v>804</v>
      </c>
      <c r="E273" s="67"/>
      <c r="F273" s="69"/>
      <c r="G273" s="69"/>
      <c r="H273" s="69"/>
      <c r="I273" s="69"/>
      <c r="J273" s="67" t="s">
        <v>174</v>
      </c>
    </row>
    <row r="274" spans="1:10" s="93" customFormat="1" ht="12" customHeight="1" x14ac:dyDescent="0.25">
      <c r="A274" s="80" t="s">
        <v>805</v>
      </c>
      <c r="B274" s="66" t="s">
        <v>806</v>
      </c>
      <c r="C274" s="67"/>
      <c r="D274" s="68"/>
      <c r="E274" s="67"/>
      <c r="F274" s="69"/>
      <c r="G274" s="69"/>
      <c r="H274" s="69"/>
      <c r="I274" s="69"/>
      <c r="J274" s="67" t="s">
        <v>174</v>
      </c>
    </row>
    <row r="275" spans="1:10" s="93" customFormat="1" ht="12" customHeight="1" x14ac:dyDescent="0.25">
      <c r="A275" s="80" t="s">
        <v>807</v>
      </c>
      <c r="B275" s="66" t="s">
        <v>808</v>
      </c>
      <c r="C275" s="67"/>
      <c r="D275" s="68" t="s">
        <v>809</v>
      </c>
      <c r="E275" s="67"/>
      <c r="F275" s="69"/>
      <c r="G275" s="69"/>
      <c r="H275" s="69"/>
      <c r="I275" s="69"/>
      <c r="J275" s="67" t="s">
        <v>174</v>
      </c>
    </row>
    <row r="276" spans="1:10" s="93" customFormat="1" ht="12" customHeight="1" x14ac:dyDescent="0.25">
      <c r="A276" s="80" t="s">
        <v>810</v>
      </c>
      <c r="B276" s="66" t="s">
        <v>811</v>
      </c>
      <c r="C276" s="67"/>
      <c r="D276" s="68" t="s">
        <v>812</v>
      </c>
      <c r="E276" s="67"/>
      <c r="F276" s="69"/>
      <c r="G276" s="69"/>
      <c r="H276" s="69"/>
      <c r="I276" s="69"/>
      <c r="J276" s="67" t="s">
        <v>174</v>
      </c>
    </row>
    <row r="277" spans="1:10" s="93" customFormat="1" ht="12" customHeight="1" x14ac:dyDescent="0.25">
      <c r="A277" s="80" t="s">
        <v>813</v>
      </c>
      <c r="B277" s="66" t="s">
        <v>814</v>
      </c>
      <c r="C277" s="67"/>
      <c r="D277" s="68" t="s">
        <v>815</v>
      </c>
      <c r="E277" s="67"/>
      <c r="F277" s="69"/>
      <c r="G277" s="69"/>
      <c r="H277" s="69"/>
      <c r="I277" s="69"/>
      <c r="J277" s="67" t="s">
        <v>174</v>
      </c>
    </row>
    <row r="278" spans="1:10" s="93" customFormat="1" ht="12" customHeight="1" x14ac:dyDescent="0.25">
      <c r="A278" s="80" t="s">
        <v>816</v>
      </c>
      <c r="B278" s="66" t="s">
        <v>817</v>
      </c>
      <c r="C278" s="67"/>
      <c r="D278" s="68" t="s">
        <v>818</v>
      </c>
      <c r="E278" s="67"/>
      <c r="F278" s="69"/>
      <c r="G278" s="69"/>
      <c r="H278" s="69"/>
      <c r="I278" s="69"/>
      <c r="J278" s="67" t="s">
        <v>174</v>
      </c>
    </row>
    <row r="279" spans="1:10" s="93" customFormat="1" ht="12" customHeight="1" x14ac:dyDescent="0.25">
      <c r="A279" s="80" t="s">
        <v>819</v>
      </c>
      <c r="B279" s="66" t="s">
        <v>820</v>
      </c>
      <c r="C279" s="67"/>
      <c r="D279" s="68" t="s">
        <v>821</v>
      </c>
      <c r="E279" s="67"/>
      <c r="F279" s="69"/>
      <c r="G279" s="69"/>
      <c r="H279" s="69"/>
      <c r="I279" s="69"/>
      <c r="J279" s="67" t="s">
        <v>174</v>
      </c>
    </row>
    <row r="280" spans="1:10" s="93" customFormat="1" ht="12" customHeight="1" x14ac:dyDescent="0.25">
      <c r="A280" s="80" t="s">
        <v>822</v>
      </c>
      <c r="B280" s="66" t="s">
        <v>823</v>
      </c>
      <c r="C280" s="67"/>
      <c r="D280" s="68" t="s">
        <v>824</v>
      </c>
      <c r="E280" s="67"/>
      <c r="F280" s="69"/>
      <c r="G280" s="69"/>
      <c r="H280" s="69"/>
      <c r="I280" s="69"/>
      <c r="J280" s="67" t="s">
        <v>174</v>
      </c>
    </row>
    <row r="281" spans="1:10" s="93" customFormat="1" ht="12" customHeight="1" x14ac:dyDescent="0.25">
      <c r="A281" s="80" t="s">
        <v>825</v>
      </c>
      <c r="B281" s="66" t="s">
        <v>826</v>
      </c>
      <c r="C281" s="67"/>
      <c r="D281" s="68" t="s">
        <v>827</v>
      </c>
      <c r="E281" s="67"/>
      <c r="F281" s="69"/>
      <c r="G281" s="69"/>
      <c r="H281" s="69"/>
      <c r="I281" s="69"/>
      <c r="J281" s="67" t="s">
        <v>174</v>
      </c>
    </row>
    <row r="282" spans="1:10" s="93" customFormat="1" ht="12" customHeight="1" x14ac:dyDescent="0.25">
      <c r="A282" s="80" t="s">
        <v>828</v>
      </c>
      <c r="B282" s="66" t="s">
        <v>829</v>
      </c>
      <c r="C282" s="67"/>
      <c r="D282" s="68" t="s">
        <v>830</v>
      </c>
      <c r="E282" s="67"/>
      <c r="F282" s="69"/>
      <c r="G282" s="69"/>
      <c r="H282" s="69"/>
      <c r="I282" s="69"/>
      <c r="J282" s="67" t="s">
        <v>174</v>
      </c>
    </row>
    <row r="283" spans="1:10" s="93" customFormat="1" ht="12" customHeight="1" x14ac:dyDescent="0.25">
      <c r="A283" s="80" t="s">
        <v>831</v>
      </c>
      <c r="B283" s="66" t="s">
        <v>832</v>
      </c>
      <c r="C283" s="67"/>
      <c r="D283" s="68" t="s">
        <v>833</v>
      </c>
      <c r="E283" s="67"/>
      <c r="F283" s="69"/>
      <c r="G283" s="69"/>
      <c r="H283" s="69"/>
      <c r="I283" s="69"/>
      <c r="J283" s="67" t="s">
        <v>174</v>
      </c>
    </row>
    <row r="284" spans="1:10" s="93" customFormat="1" ht="12" customHeight="1" x14ac:dyDescent="0.25">
      <c r="A284" s="80" t="s">
        <v>834</v>
      </c>
      <c r="B284" s="66" t="s">
        <v>835</v>
      </c>
      <c r="C284" s="67"/>
      <c r="D284" s="68" t="s">
        <v>836</v>
      </c>
      <c r="E284" s="67"/>
      <c r="F284" s="69"/>
      <c r="G284" s="69"/>
      <c r="H284" s="69"/>
      <c r="I284" s="69"/>
      <c r="J284" s="67" t="s">
        <v>174</v>
      </c>
    </row>
    <row r="285" spans="1:10" s="93" customFormat="1" ht="12" customHeight="1" x14ac:dyDescent="0.25">
      <c r="A285" s="80" t="s">
        <v>837</v>
      </c>
      <c r="B285" s="66" t="s">
        <v>838</v>
      </c>
      <c r="C285" s="67"/>
      <c r="D285" s="68" t="s">
        <v>839</v>
      </c>
      <c r="E285" s="67"/>
      <c r="F285" s="69"/>
      <c r="G285" s="69"/>
      <c r="H285" s="69"/>
      <c r="I285" s="69"/>
      <c r="J285" s="67" t="s">
        <v>174</v>
      </c>
    </row>
    <row r="286" spans="1:10" s="124" customFormat="1" ht="12" customHeight="1" x14ac:dyDescent="0.25">
      <c r="A286" s="119" t="s">
        <v>840</v>
      </c>
      <c r="B286" s="120" t="s">
        <v>841</v>
      </c>
      <c r="C286" s="121"/>
      <c r="D286" s="122" t="s">
        <v>842</v>
      </c>
      <c r="E286" s="121"/>
      <c r="F286" s="123"/>
      <c r="G286" s="123"/>
      <c r="H286" s="123"/>
      <c r="I286" s="123"/>
      <c r="J286" s="121" t="s">
        <v>174</v>
      </c>
    </row>
    <row r="287" spans="1:10" s="93" customFormat="1" ht="12" customHeight="1" x14ac:dyDescent="0.25">
      <c r="A287" s="80" t="s">
        <v>843</v>
      </c>
      <c r="B287" s="66" t="s">
        <v>844</v>
      </c>
      <c r="C287" s="67" t="s">
        <v>845</v>
      </c>
      <c r="D287" s="68" t="s">
        <v>846</v>
      </c>
      <c r="E287" s="67"/>
      <c r="F287" s="69"/>
      <c r="G287" s="69"/>
      <c r="H287" s="69"/>
      <c r="I287" s="69"/>
      <c r="J287" s="67" t="s">
        <v>174</v>
      </c>
    </row>
    <row r="288" spans="1:10" s="93" customFormat="1" ht="12" customHeight="1" x14ac:dyDescent="0.25">
      <c r="A288" s="80" t="s">
        <v>847</v>
      </c>
      <c r="B288" s="66" t="s">
        <v>848</v>
      </c>
      <c r="C288" s="67" t="s">
        <v>849</v>
      </c>
      <c r="D288" s="68" t="s">
        <v>850</v>
      </c>
      <c r="E288" s="67"/>
      <c r="F288" s="69"/>
      <c r="G288" s="69"/>
      <c r="H288" s="69"/>
      <c r="I288" s="69"/>
      <c r="J288" s="67" t="s">
        <v>174</v>
      </c>
    </row>
    <row r="289" spans="1:10" s="93" customFormat="1" ht="12" customHeight="1" x14ac:dyDescent="0.25">
      <c r="A289" s="80" t="s">
        <v>851</v>
      </c>
      <c r="B289" s="66" t="s">
        <v>852</v>
      </c>
      <c r="C289" s="67" t="s">
        <v>853</v>
      </c>
      <c r="D289" s="68" t="s">
        <v>854</v>
      </c>
      <c r="E289" s="67"/>
      <c r="F289" s="69"/>
      <c r="G289" s="69"/>
      <c r="H289" s="69"/>
      <c r="I289" s="69"/>
      <c r="J289" s="67" t="s">
        <v>174</v>
      </c>
    </row>
    <row r="290" spans="1:10" s="93" customFormat="1" ht="12" customHeight="1" x14ac:dyDescent="0.25">
      <c r="A290" s="80" t="s">
        <v>855</v>
      </c>
      <c r="B290" s="66" t="s">
        <v>856</v>
      </c>
      <c r="C290" s="67" t="s">
        <v>853</v>
      </c>
      <c r="D290" s="68" t="s">
        <v>857</v>
      </c>
      <c r="E290" s="67"/>
      <c r="F290" s="69"/>
      <c r="G290" s="69"/>
      <c r="H290" s="69"/>
      <c r="I290" s="69"/>
      <c r="J290" s="67" t="s">
        <v>174</v>
      </c>
    </row>
    <row r="291" spans="1:10" s="93" customFormat="1" ht="12" customHeight="1" x14ac:dyDescent="0.25">
      <c r="A291" s="80" t="s">
        <v>858</v>
      </c>
      <c r="B291" s="66" t="s">
        <v>859</v>
      </c>
      <c r="C291" s="67" t="s">
        <v>853</v>
      </c>
      <c r="D291" s="68" t="s">
        <v>860</v>
      </c>
      <c r="E291" s="67"/>
      <c r="F291" s="69"/>
      <c r="G291" s="69"/>
      <c r="H291" s="69"/>
      <c r="I291" s="69"/>
      <c r="J291" s="67" t="s">
        <v>174</v>
      </c>
    </row>
    <row r="292" spans="1:10" s="93" customFormat="1" ht="12" customHeight="1" x14ac:dyDescent="0.25">
      <c r="A292" s="80" t="s">
        <v>861</v>
      </c>
      <c r="B292" s="66" t="s">
        <v>862</v>
      </c>
      <c r="C292" s="67" t="s">
        <v>853</v>
      </c>
      <c r="D292" s="68" t="s">
        <v>863</v>
      </c>
      <c r="E292" s="67"/>
      <c r="F292" s="69"/>
      <c r="G292" s="69"/>
      <c r="H292" s="69"/>
      <c r="I292" s="69"/>
      <c r="J292" s="67" t="s">
        <v>174</v>
      </c>
    </row>
    <row r="293" spans="1:10" s="93" customFormat="1" ht="12" customHeight="1" x14ac:dyDescent="0.25">
      <c r="A293" s="80" t="s">
        <v>864</v>
      </c>
      <c r="B293" s="66" t="s">
        <v>865</v>
      </c>
      <c r="C293" s="67" t="s">
        <v>845</v>
      </c>
      <c r="D293" s="68" t="s">
        <v>866</v>
      </c>
      <c r="E293" s="67"/>
      <c r="F293" s="69"/>
      <c r="G293" s="69"/>
      <c r="H293" s="69"/>
      <c r="I293" s="69"/>
      <c r="J293" s="67" t="s">
        <v>174</v>
      </c>
    </row>
    <row r="294" spans="1:10" s="93" customFormat="1" ht="12" customHeight="1" x14ac:dyDescent="0.25">
      <c r="A294" s="80" t="s">
        <v>867</v>
      </c>
      <c r="B294" s="66" t="s">
        <v>868</v>
      </c>
      <c r="C294" s="67" t="s">
        <v>845</v>
      </c>
      <c r="D294" s="68" t="s">
        <v>869</v>
      </c>
      <c r="E294" s="67"/>
      <c r="F294" s="69"/>
      <c r="G294" s="69"/>
      <c r="H294" s="69"/>
      <c r="I294" s="69"/>
      <c r="J294" s="67" t="s">
        <v>174</v>
      </c>
    </row>
    <row r="295" spans="1:10" s="93" customFormat="1" ht="12" customHeight="1" x14ac:dyDescent="0.25">
      <c r="A295" s="80" t="s">
        <v>870</v>
      </c>
      <c r="B295" s="66" t="s">
        <v>871</v>
      </c>
      <c r="C295" s="67" t="s">
        <v>845</v>
      </c>
      <c r="D295" s="68" t="s">
        <v>872</v>
      </c>
      <c r="E295" s="67"/>
      <c r="F295" s="69"/>
      <c r="G295" s="69"/>
      <c r="H295" s="69"/>
      <c r="I295" s="69"/>
      <c r="J295" s="67" t="s">
        <v>174</v>
      </c>
    </row>
    <row r="296" spans="1:10" s="93" customFormat="1" ht="12" customHeight="1" x14ac:dyDescent="0.25">
      <c r="A296" s="80" t="s">
        <v>873</v>
      </c>
      <c r="B296" s="66" t="s">
        <v>874</v>
      </c>
      <c r="C296" s="67" t="s">
        <v>875</v>
      </c>
      <c r="D296" s="68" t="s">
        <v>876</v>
      </c>
      <c r="E296" s="67"/>
      <c r="F296" s="69"/>
      <c r="G296" s="69"/>
      <c r="H296" s="69"/>
      <c r="I296" s="69"/>
      <c r="J296" s="67" t="s">
        <v>174</v>
      </c>
    </row>
    <row r="297" spans="1:10" s="93" customFormat="1" ht="12" customHeight="1" x14ac:dyDescent="0.25">
      <c r="A297" s="80" t="s">
        <v>877</v>
      </c>
      <c r="B297" s="66" t="s">
        <v>878</v>
      </c>
      <c r="C297" s="67" t="s">
        <v>879</v>
      </c>
      <c r="D297" s="68" t="s">
        <v>880</v>
      </c>
      <c r="E297" s="67"/>
      <c r="F297" s="69"/>
      <c r="G297" s="69"/>
      <c r="H297" s="69"/>
      <c r="I297" s="69"/>
      <c r="J297" s="67" t="s">
        <v>174</v>
      </c>
    </row>
    <row r="298" spans="1:10" s="93" customFormat="1" ht="12" customHeight="1" x14ac:dyDescent="0.25">
      <c r="A298" s="80" t="s">
        <v>881</v>
      </c>
      <c r="B298" s="66" t="s">
        <v>882</v>
      </c>
      <c r="C298" s="67" t="s">
        <v>883</v>
      </c>
      <c r="D298" s="68" t="s">
        <v>884</v>
      </c>
      <c r="E298" s="67"/>
      <c r="F298" s="69"/>
      <c r="G298" s="69"/>
      <c r="H298" s="69"/>
      <c r="I298" s="69"/>
      <c r="J298" s="67" t="s">
        <v>174</v>
      </c>
    </row>
    <row r="299" spans="1:10" s="93" customFormat="1" ht="12" customHeight="1" x14ac:dyDescent="0.25">
      <c r="A299" s="80" t="s">
        <v>885</v>
      </c>
      <c r="B299" s="66" t="s">
        <v>886</v>
      </c>
      <c r="C299" s="67" t="s">
        <v>887</v>
      </c>
      <c r="D299" s="68" t="s">
        <v>888</v>
      </c>
      <c r="E299" s="67"/>
      <c r="F299" s="69"/>
      <c r="G299" s="69"/>
      <c r="H299" s="69"/>
      <c r="I299" s="69"/>
      <c r="J299" s="67" t="s">
        <v>174</v>
      </c>
    </row>
    <row r="300" spans="1:10" s="93" customFormat="1" ht="12" customHeight="1" x14ac:dyDescent="0.25">
      <c r="A300" s="80" t="s">
        <v>889</v>
      </c>
      <c r="B300" s="66" t="s">
        <v>890</v>
      </c>
      <c r="C300" s="67" t="s">
        <v>891</v>
      </c>
      <c r="D300" s="68" t="s">
        <v>892</v>
      </c>
      <c r="E300" s="67"/>
      <c r="F300" s="69"/>
      <c r="G300" s="69"/>
      <c r="H300" s="69"/>
      <c r="I300" s="69"/>
      <c r="J300" s="67" t="s">
        <v>174</v>
      </c>
    </row>
    <row r="301" spans="1:10" s="93" customFormat="1" ht="12" customHeight="1" x14ac:dyDescent="0.25">
      <c r="A301" s="80" t="s">
        <v>893</v>
      </c>
      <c r="B301" s="66" t="s">
        <v>894</v>
      </c>
      <c r="C301" s="67" t="s">
        <v>895</v>
      </c>
      <c r="D301" s="68" t="s">
        <v>896</v>
      </c>
      <c r="E301" s="67"/>
      <c r="F301" s="69"/>
      <c r="G301" s="69"/>
      <c r="H301" s="69"/>
      <c r="I301" s="69"/>
      <c r="J301" s="67" t="s">
        <v>174</v>
      </c>
    </row>
    <row r="302" spans="1:10" s="93" customFormat="1" ht="12" customHeight="1" x14ac:dyDescent="0.25">
      <c r="A302" s="80" t="s">
        <v>897</v>
      </c>
      <c r="B302" s="66" t="s">
        <v>898</v>
      </c>
      <c r="C302" s="67" t="s">
        <v>899</v>
      </c>
      <c r="D302" s="68" t="s">
        <v>900</v>
      </c>
      <c r="E302" s="67"/>
      <c r="F302" s="69"/>
      <c r="G302" s="69"/>
      <c r="H302" s="69"/>
      <c r="I302" s="69"/>
      <c r="J302" s="67" t="s">
        <v>174</v>
      </c>
    </row>
    <row r="303" spans="1:10" s="93" customFormat="1" ht="12" customHeight="1" x14ac:dyDescent="0.25">
      <c r="A303" s="80" t="s">
        <v>901</v>
      </c>
      <c r="B303" s="66" t="s">
        <v>902</v>
      </c>
      <c r="C303" s="67" t="s">
        <v>903</v>
      </c>
      <c r="D303" s="68" t="s">
        <v>904</v>
      </c>
      <c r="E303" s="67"/>
      <c r="F303" s="69"/>
      <c r="G303" s="69"/>
      <c r="H303" s="69"/>
      <c r="I303" s="69"/>
      <c r="J303" s="67" t="s">
        <v>174</v>
      </c>
    </row>
    <row r="304" spans="1:10" s="93" customFormat="1" ht="12" customHeight="1" x14ac:dyDescent="0.25">
      <c r="A304" s="80" t="s">
        <v>905</v>
      </c>
      <c r="B304" s="66" t="s">
        <v>906</v>
      </c>
      <c r="C304" s="67" t="s">
        <v>907</v>
      </c>
      <c r="D304" s="68" t="s">
        <v>908</v>
      </c>
      <c r="E304" s="67"/>
      <c r="F304" s="69"/>
      <c r="G304" s="69"/>
      <c r="H304" s="69"/>
      <c r="I304" s="69"/>
      <c r="J304" s="67" t="s">
        <v>174</v>
      </c>
    </row>
    <row r="305" spans="1:10" s="93" customFormat="1" ht="12" customHeight="1" x14ac:dyDescent="0.25">
      <c r="A305" s="80" t="s">
        <v>909</v>
      </c>
      <c r="B305" s="66" t="s">
        <v>910</v>
      </c>
      <c r="C305" s="67" t="s">
        <v>911</v>
      </c>
      <c r="D305" s="68" t="s">
        <v>912</v>
      </c>
      <c r="E305" s="67"/>
      <c r="F305" s="69"/>
      <c r="G305" s="69"/>
      <c r="H305" s="69"/>
      <c r="I305" s="69"/>
      <c r="J305" s="67" t="s">
        <v>174</v>
      </c>
    </row>
    <row r="306" spans="1:10" s="93" customFormat="1" ht="12" customHeight="1" x14ac:dyDescent="0.25">
      <c r="A306" s="80" t="s">
        <v>913</v>
      </c>
      <c r="B306" s="66" t="s">
        <v>914</v>
      </c>
      <c r="C306" s="67" t="s">
        <v>915</v>
      </c>
      <c r="D306" s="68" t="s">
        <v>916</v>
      </c>
      <c r="E306" s="67"/>
      <c r="F306" s="69"/>
      <c r="G306" s="69"/>
      <c r="H306" s="69"/>
      <c r="I306" s="69"/>
      <c r="J306" s="67" t="s">
        <v>174</v>
      </c>
    </row>
    <row r="307" spans="1:10" s="93" customFormat="1" ht="12" customHeight="1" x14ac:dyDescent="0.25">
      <c r="A307" s="80" t="s">
        <v>917</v>
      </c>
      <c r="B307" s="66" t="s">
        <v>918</v>
      </c>
      <c r="C307" s="67" t="s">
        <v>919</v>
      </c>
      <c r="D307" s="68" t="s">
        <v>920</v>
      </c>
      <c r="E307" s="67"/>
      <c r="F307" s="69"/>
      <c r="G307" s="69"/>
      <c r="H307" s="69"/>
      <c r="I307" s="69"/>
      <c r="J307" s="67" t="s">
        <v>174</v>
      </c>
    </row>
    <row r="308" spans="1:10" s="93" customFormat="1" ht="12" customHeight="1" x14ac:dyDescent="0.25">
      <c r="A308" s="80" t="s">
        <v>921</v>
      </c>
      <c r="B308" s="66" t="s">
        <v>922</v>
      </c>
      <c r="C308" s="67" t="s">
        <v>923</v>
      </c>
      <c r="D308" s="68" t="s">
        <v>924</v>
      </c>
      <c r="E308" s="67"/>
      <c r="F308" s="69"/>
      <c r="G308" s="69"/>
      <c r="H308" s="69"/>
      <c r="I308" s="69"/>
      <c r="J308" s="67" t="s">
        <v>174</v>
      </c>
    </row>
    <row r="309" spans="1:10" s="93" customFormat="1" ht="12" customHeight="1" x14ac:dyDescent="0.25">
      <c r="A309" s="80" t="s">
        <v>925</v>
      </c>
      <c r="B309" s="66" t="s">
        <v>926</v>
      </c>
      <c r="C309" s="67" t="s">
        <v>927</v>
      </c>
      <c r="D309" s="68" t="s">
        <v>928</v>
      </c>
      <c r="E309" s="67"/>
      <c r="F309" s="69"/>
      <c r="G309" s="69"/>
      <c r="H309" s="69"/>
      <c r="I309" s="69"/>
      <c r="J309" s="67" t="s">
        <v>174</v>
      </c>
    </row>
    <row r="310" spans="1:10" s="93" customFormat="1" ht="12" customHeight="1" x14ac:dyDescent="0.25">
      <c r="A310" s="80" t="s">
        <v>929</v>
      </c>
      <c r="B310" s="66" t="s">
        <v>930</v>
      </c>
      <c r="C310" s="67" t="s">
        <v>931</v>
      </c>
      <c r="D310" s="68" t="s">
        <v>932</v>
      </c>
      <c r="E310" s="67"/>
      <c r="F310" s="69"/>
      <c r="G310" s="69"/>
      <c r="H310" s="69"/>
      <c r="I310" s="69"/>
      <c r="J310" s="67" t="s">
        <v>174</v>
      </c>
    </row>
    <row r="311" spans="1:10" s="93" customFormat="1" ht="12" customHeight="1" x14ac:dyDescent="0.25">
      <c r="A311" s="80" t="s">
        <v>933</v>
      </c>
      <c r="B311" s="66" t="s">
        <v>934</v>
      </c>
      <c r="C311" s="67" t="s">
        <v>935</v>
      </c>
      <c r="D311" s="68" t="s">
        <v>936</v>
      </c>
      <c r="E311" s="67"/>
      <c r="F311" s="69"/>
      <c r="G311" s="69"/>
      <c r="H311" s="69"/>
      <c r="I311" s="69"/>
      <c r="J311" s="67" t="s">
        <v>174</v>
      </c>
    </row>
    <row r="312" spans="1:10" s="93" customFormat="1" ht="12" customHeight="1" x14ac:dyDescent="0.25">
      <c r="A312" s="80" t="s">
        <v>937</v>
      </c>
      <c r="B312" s="66" t="s">
        <v>938</v>
      </c>
      <c r="C312" s="67" t="s">
        <v>939</v>
      </c>
      <c r="D312" s="68" t="s">
        <v>940</v>
      </c>
      <c r="E312" s="67"/>
      <c r="F312" s="69"/>
      <c r="G312" s="69"/>
      <c r="H312" s="69"/>
      <c r="I312" s="69"/>
      <c r="J312" s="67" t="s">
        <v>174</v>
      </c>
    </row>
    <row r="313" spans="1:10" s="93" customFormat="1" ht="12" customHeight="1" x14ac:dyDescent="0.25">
      <c r="A313" s="80" t="s">
        <v>942</v>
      </c>
      <c r="B313" s="66" t="s">
        <v>943</v>
      </c>
      <c r="C313" s="67"/>
      <c r="D313" s="68" t="s">
        <v>941</v>
      </c>
      <c r="E313" s="67"/>
      <c r="F313" s="69"/>
      <c r="G313" s="69"/>
      <c r="H313" s="69"/>
      <c r="I313" s="69"/>
      <c r="J313" s="67" t="s">
        <v>174</v>
      </c>
    </row>
    <row r="314" spans="1:10" s="118" customFormat="1" ht="12" customHeight="1" x14ac:dyDescent="0.25">
      <c r="A314" s="138" t="s">
        <v>1682</v>
      </c>
      <c r="B314" s="145" t="s">
        <v>945</v>
      </c>
      <c r="C314" s="141" t="s">
        <v>1681</v>
      </c>
      <c r="D314" s="68" t="s">
        <v>944</v>
      </c>
      <c r="E314" s="139"/>
      <c r="F314" s="140"/>
      <c r="G314" s="140"/>
      <c r="H314" s="140"/>
      <c r="I314" s="140"/>
      <c r="J314" s="67" t="s">
        <v>174</v>
      </c>
    </row>
    <row r="315" spans="1:10" s="93" customFormat="1" ht="12" customHeight="1" x14ac:dyDescent="0.25">
      <c r="A315" s="80" t="s">
        <v>946</v>
      </c>
      <c r="B315" s="66" t="s">
        <v>947</v>
      </c>
      <c r="C315" s="67" t="s">
        <v>948</v>
      </c>
      <c r="D315" s="68" t="s">
        <v>949</v>
      </c>
      <c r="E315" s="67"/>
      <c r="F315" s="69"/>
      <c r="G315" s="69"/>
      <c r="H315" s="69"/>
      <c r="I315" s="69"/>
      <c r="J315" s="67" t="s">
        <v>174</v>
      </c>
    </row>
    <row r="316" spans="1:10" s="93" customFormat="1" ht="12" customHeight="1" x14ac:dyDescent="0.25">
      <c r="A316" s="80" t="s">
        <v>950</v>
      </c>
      <c r="B316" s="66" t="s">
        <v>951</v>
      </c>
      <c r="C316" s="67" t="s">
        <v>2530</v>
      </c>
      <c r="D316" s="68" t="s">
        <v>952</v>
      </c>
      <c r="E316" s="67"/>
      <c r="F316" s="69"/>
      <c r="G316" s="69"/>
      <c r="H316" s="69"/>
      <c r="I316" s="69"/>
      <c r="J316" s="67" t="s">
        <v>174</v>
      </c>
    </row>
    <row r="317" spans="1:10" s="93" customFormat="1" ht="12" customHeight="1" x14ac:dyDescent="0.25">
      <c r="A317" s="80" t="s">
        <v>953</v>
      </c>
      <c r="B317" s="66" t="s">
        <v>954</v>
      </c>
      <c r="C317" s="67" t="s">
        <v>955</v>
      </c>
      <c r="D317" s="68" t="s">
        <v>956</v>
      </c>
      <c r="E317" s="67"/>
      <c r="F317" s="69"/>
      <c r="G317" s="69"/>
      <c r="H317" s="69"/>
      <c r="I317" s="69"/>
      <c r="J317" s="67" t="s">
        <v>174</v>
      </c>
    </row>
    <row r="318" spans="1:10" s="93" customFormat="1" ht="12" customHeight="1" x14ac:dyDescent="0.25">
      <c r="A318" s="80" t="s">
        <v>957</v>
      </c>
      <c r="B318" s="66" t="s">
        <v>958</v>
      </c>
      <c r="C318" s="67" t="s">
        <v>959</v>
      </c>
      <c r="D318" s="68" t="s">
        <v>960</v>
      </c>
      <c r="E318" s="67"/>
      <c r="F318" s="69"/>
      <c r="G318" s="69"/>
      <c r="H318" s="69"/>
      <c r="I318" s="69"/>
      <c r="J318" s="67" t="s">
        <v>174</v>
      </c>
    </row>
    <row r="319" spans="1:10" s="93" customFormat="1" ht="12" customHeight="1" x14ac:dyDescent="0.25">
      <c r="A319" s="80" t="s">
        <v>961</v>
      </c>
      <c r="B319" s="66" t="s">
        <v>962</v>
      </c>
      <c r="C319" s="67" t="s">
        <v>963</v>
      </c>
      <c r="D319" s="68" t="s">
        <v>964</v>
      </c>
      <c r="E319" s="67"/>
      <c r="F319" s="69"/>
      <c r="G319" s="69"/>
      <c r="H319" s="69"/>
      <c r="I319" s="69"/>
      <c r="J319" s="67" t="s">
        <v>174</v>
      </c>
    </row>
    <row r="320" spans="1:10" s="93" customFormat="1" ht="12" customHeight="1" x14ac:dyDescent="0.25">
      <c r="A320" s="80" t="s">
        <v>965</v>
      </c>
      <c r="B320" s="66" t="s">
        <v>966</v>
      </c>
      <c r="C320" s="67" t="s">
        <v>967</v>
      </c>
      <c r="D320" s="68" t="s">
        <v>968</v>
      </c>
      <c r="E320" s="67"/>
      <c r="F320" s="69"/>
      <c r="G320" s="69"/>
      <c r="H320" s="69"/>
      <c r="I320" s="69"/>
      <c r="J320" s="67" t="s">
        <v>174</v>
      </c>
    </row>
    <row r="321" spans="1:10" s="93" customFormat="1" ht="12" customHeight="1" x14ac:dyDescent="0.25">
      <c r="A321" s="80" t="s">
        <v>969</v>
      </c>
      <c r="B321" s="66" t="s">
        <v>970</v>
      </c>
      <c r="C321" s="67" t="s">
        <v>971</v>
      </c>
      <c r="D321" s="68" t="s">
        <v>972</v>
      </c>
      <c r="E321" s="67"/>
      <c r="F321" s="69"/>
      <c r="G321" s="69"/>
      <c r="H321" s="69"/>
      <c r="I321" s="69"/>
      <c r="J321" s="67" t="s">
        <v>174</v>
      </c>
    </row>
    <row r="322" spans="1:10" s="93" customFormat="1" ht="12" customHeight="1" x14ac:dyDescent="0.25">
      <c r="A322" s="80" t="s">
        <v>973</v>
      </c>
      <c r="B322" s="66" t="s">
        <v>974</v>
      </c>
      <c r="C322" s="67" t="s">
        <v>975</v>
      </c>
      <c r="D322" s="68" t="s">
        <v>976</v>
      </c>
      <c r="E322" s="67"/>
      <c r="F322" s="69"/>
      <c r="G322" s="69"/>
      <c r="H322" s="69"/>
      <c r="I322" s="69"/>
      <c r="J322" s="67" t="s">
        <v>174</v>
      </c>
    </row>
    <row r="323" spans="1:10" s="93" customFormat="1" ht="12" customHeight="1" x14ac:dyDescent="0.25">
      <c r="A323" s="80" t="s">
        <v>977</v>
      </c>
      <c r="B323" s="66" t="s">
        <v>978</v>
      </c>
      <c r="C323" s="67" t="s">
        <v>979</v>
      </c>
      <c r="D323" s="68" t="s">
        <v>980</v>
      </c>
      <c r="E323" s="67"/>
      <c r="F323" s="69"/>
      <c r="G323" s="69"/>
      <c r="H323" s="69"/>
      <c r="I323" s="69"/>
      <c r="J323" s="67" t="s">
        <v>174</v>
      </c>
    </row>
    <row r="324" spans="1:10" s="93" customFormat="1" ht="12" customHeight="1" x14ac:dyDescent="0.25">
      <c r="A324" s="80" t="s">
        <v>981</v>
      </c>
      <c r="B324" s="66" t="s">
        <v>982</v>
      </c>
      <c r="C324" s="67" t="s">
        <v>983</v>
      </c>
      <c r="D324" s="68" t="s">
        <v>984</v>
      </c>
      <c r="E324" s="67"/>
      <c r="F324" s="69"/>
      <c r="G324" s="69"/>
      <c r="H324" s="69"/>
      <c r="I324" s="69"/>
      <c r="J324" s="67" t="s">
        <v>174</v>
      </c>
    </row>
    <row r="325" spans="1:10" s="93" customFormat="1" ht="12" customHeight="1" x14ac:dyDescent="0.25">
      <c r="A325" s="80" t="s">
        <v>985</v>
      </c>
      <c r="B325" s="66" t="s">
        <v>986</v>
      </c>
      <c r="C325" s="67" t="s">
        <v>987</v>
      </c>
      <c r="D325" s="68" t="s">
        <v>988</v>
      </c>
      <c r="E325" s="67"/>
      <c r="F325" s="69"/>
      <c r="G325" s="69"/>
      <c r="H325" s="69"/>
      <c r="I325" s="69"/>
      <c r="J325" s="67" t="s">
        <v>174</v>
      </c>
    </row>
    <row r="326" spans="1:10" s="93" customFormat="1" ht="12" customHeight="1" x14ac:dyDescent="0.25">
      <c r="A326" s="80" t="s">
        <v>989</v>
      </c>
      <c r="B326" s="66" t="s">
        <v>990</v>
      </c>
      <c r="C326" s="67" t="s">
        <v>991</v>
      </c>
      <c r="D326" s="68" t="s">
        <v>992</v>
      </c>
      <c r="E326" s="67"/>
      <c r="F326" s="69"/>
      <c r="G326" s="69"/>
      <c r="H326" s="69"/>
      <c r="I326" s="69"/>
      <c r="J326" s="67" t="s">
        <v>174</v>
      </c>
    </row>
    <row r="327" spans="1:10" s="93" customFormat="1" ht="12" customHeight="1" x14ac:dyDescent="0.25">
      <c r="A327" s="80" t="s">
        <v>993</v>
      </c>
      <c r="B327" s="66" t="s">
        <v>994</v>
      </c>
      <c r="C327" s="67" t="s">
        <v>995</v>
      </c>
      <c r="D327" s="68" t="s">
        <v>996</v>
      </c>
      <c r="E327" s="67"/>
      <c r="F327" s="69"/>
      <c r="G327" s="69"/>
      <c r="H327" s="69"/>
      <c r="I327" s="69"/>
      <c r="J327" s="67" t="s">
        <v>174</v>
      </c>
    </row>
    <row r="328" spans="1:10" s="93" customFormat="1" ht="12" customHeight="1" x14ac:dyDescent="0.25">
      <c r="A328" s="80" t="s">
        <v>997</v>
      </c>
      <c r="B328" s="66" t="s">
        <v>998</v>
      </c>
      <c r="C328" s="67" t="s">
        <v>999</v>
      </c>
      <c r="D328" s="68" t="s">
        <v>1000</v>
      </c>
      <c r="E328" s="67"/>
      <c r="F328" s="69"/>
      <c r="G328" s="69"/>
      <c r="H328" s="69"/>
      <c r="I328" s="69"/>
      <c r="J328" s="67" t="s">
        <v>174</v>
      </c>
    </row>
    <row r="329" spans="1:10" s="93" customFormat="1" ht="12" customHeight="1" x14ac:dyDescent="0.25">
      <c r="A329" s="80" t="s">
        <v>1001</v>
      </c>
      <c r="B329" s="66" t="s">
        <v>1002</v>
      </c>
      <c r="C329" s="67" t="s">
        <v>1003</v>
      </c>
      <c r="D329" s="68" t="s">
        <v>1004</v>
      </c>
      <c r="E329" s="67"/>
      <c r="F329" s="69"/>
      <c r="G329" s="69"/>
      <c r="H329" s="69"/>
      <c r="I329" s="69"/>
      <c r="J329" s="67" t="s">
        <v>174</v>
      </c>
    </row>
    <row r="330" spans="1:10" s="93" customFormat="1" ht="12" customHeight="1" x14ac:dyDescent="0.25">
      <c r="A330" s="80" t="s">
        <v>1005</v>
      </c>
      <c r="B330" s="66" t="s">
        <v>1006</v>
      </c>
      <c r="C330" s="67" t="s">
        <v>1007</v>
      </c>
      <c r="D330" s="68" t="s">
        <v>1008</v>
      </c>
      <c r="E330" s="67"/>
      <c r="F330" s="69"/>
      <c r="G330" s="69"/>
      <c r="H330" s="69"/>
      <c r="I330" s="69"/>
      <c r="J330" s="67" t="s">
        <v>174</v>
      </c>
    </row>
    <row r="331" spans="1:10" s="93" customFormat="1" ht="12" customHeight="1" x14ac:dyDescent="0.25">
      <c r="A331" s="80" t="s">
        <v>1009</v>
      </c>
      <c r="B331" s="66" t="s">
        <v>1010</v>
      </c>
      <c r="C331" s="67" t="s">
        <v>2531</v>
      </c>
      <c r="D331" s="68" t="s">
        <v>1011</v>
      </c>
      <c r="E331" s="67"/>
      <c r="F331" s="69"/>
      <c r="G331" s="69"/>
      <c r="H331" s="69"/>
      <c r="I331" s="69"/>
      <c r="J331" s="67" t="s">
        <v>174</v>
      </c>
    </row>
    <row r="332" spans="1:10" s="93" customFormat="1" ht="12" customHeight="1" x14ac:dyDescent="0.25">
      <c r="A332" s="80" t="s">
        <v>1012</v>
      </c>
      <c r="B332" s="66" t="s">
        <v>1013</v>
      </c>
      <c r="C332" s="67" t="s">
        <v>1014</v>
      </c>
      <c r="D332" s="68" t="s">
        <v>1015</v>
      </c>
      <c r="E332" s="67"/>
      <c r="F332" s="69"/>
      <c r="G332" s="69"/>
      <c r="H332" s="69"/>
      <c r="I332" s="69"/>
      <c r="J332" s="67" t="s">
        <v>174</v>
      </c>
    </row>
    <row r="333" spans="1:10" s="93" customFormat="1" ht="12" customHeight="1" x14ac:dyDescent="0.25">
      <c r="A333" s="80" t="s">
        <v>1016</v>
      </c>
      <c r="B333" s="66" t="s">
        <v>274</v>
      </c>
      <c r="C333" s="67" t="s">
        <v>1017</v>
      </c>
      <c r="D333" s="68" t="s">
        <v>1018</v>
      </c>
      <c r="E333" s="67"/>
      <c r="F333" s="69"/>
      <c r="G333" s="69"/>
      <c r="H333" s="69"/>
      <c r="I333" s="69"/>
      <c r="J333" s="67" t="s">
        <v>174</v>
      </c>
    </row>
    <row r="334" spans="1:10" s="93" customFormat="1" ht="12" customHeight="1" x14ac:dyDescent="0.25">
      <c r="A334" s="80" t="s">
        <v>1019</v>
      </c>
      <c r="B334" s="66" t="s">
        <v>1020</v>
      </c>
      <c r="C334" s="67" t="s">
        <v>1021</v>
      </c>
      <c r="D334" s="68" t="s">
        <v>1022</v>
      </c>
      <c r="E334" s="67"/>
      <c r="F334" s="69"/>
      <c r="G334" s="69"/>
      <c r="H334" s="69"/>
      <c r="I334" s="69"/>
      <c r="J334" s="67" t="s">
        <v>174</v>
      </c>
    </row>
    <row r="335" spans="1:10" s="93" customFormat="1" ht="12" customHeight="1" x14ac:dyDescent="0.25">
      <c r="A335" s="80" t="s">
        <v>1023</v>
      </c>
      <c r="B335" s="66" t="s">
        <v>1024</v>
      </c>
      <c r="C335" s="67" t="s">
        <v>1025</v>
      </c>
      <c r="D335" s="68" t="s">
        <v>1026</v>
      </c>
      <c r="E335" s="67"/>
      <c r="F335" s="69"/>
      <c r="G335" s="69"/>
      <c r="H335" s="69"/>
      <c r="I335" s="69"/>
      <c r="J335" s="67" t="s">
        <v>174</v>
      </c>
    </row>
    <row r="336" spans="1:10" s="93" customFormat="1" ht="12" customHeight="1" x14ac:dyDescent="0.25">
      <c r="A336" s="80" t="s">
        <v>1027</v>
      </c>
      <c r="B336" s="66" t="s">
        <v>1028</v>
      </c>
      <c r="C336" s="67" t="s">
        <v>1029</v>
      </c>
      <c r="D336" s="68" t="s">
        <v>1030</v>
      </c>
      <c r="E336" s="67"/>
      <c r="F336" s="69"/>
      <c r="G336" s="69"/>
      <c r="H336" s="69"/>
      <c r="I336" s="69"/>
      <c r="J336" s="67" t="s">
        <v>174</v>
      </c>
    </row>
    <row r="337" spans="1:10" s="93" customFormat="1" ht="12" customHeight="1" x14ac:dyDescent="0.25">
      <c r="A337" s="80" t="s">
        <v>1031</v>
      </c>
      <c r="B337" s="66" t="s">
        <v>1032</v>
      </c>
      <c r="C337" s="67" t="s">
        <v>1033</v>
      </c>
      <c r="D337" s="68" t="s">
        <v>1034</v>
      </c>
      <c r="E337" s="67"/>
      <c r="F337" s="69"/>
      <c r="G337" s="69"/>
      <c r="H337" s="69"/>
      <c r="I337" s="69"/>
      <c r="J337" s="67" t="s">
        <v>174</v>
      </c>
    </row>
    <row r="338" spans="1:10" s="93" customFormat="1" ht="12" customHeight="1" x14ac:dyDescent="0.25">
      <c r="A338" s="80" t="s">
        <v>1035</v>
      </c>
      <c r="B338" s="66" t="s">
        <v>1036</v>
      </c>
      <c r="C338" s="67" t="s">
        <v>1037</v>
      </c>
      <c r="D338" s="68" t="s">
        <v>1038</v>
      </c>
      <c r="E338" s="67"/>
      <c r="F338" s="69"/>
      <c r="G338" s="69"/>
      <c r="H338" s="69"/>
      <c r="I338" s="69"/>
      <c r="J338" s="67" t="s">
        <v>174</v>
      </c>
    </row>
    <row r="339" spans="1:10" s="93" customFormat="1" ht="12" customHeight="1" x14ac:dyDescent="0.25">
      <c r="A339" s="80" t="s">
        <v>1039</v>
      </c>
      <c r="B339" s="66" t="s">
        <v>1040</v>
      </c>
      <c r="C339" s="67" t="s">
        <v>1041</v>
      </c>
      <c r="D339" s="68" t="s">
        <v>1042</v>
      </c>
      <c r="E339" s="67"/>
      <c r="F339" s="69"/>
      <c r="G339" s="69"/>
      <c r="H339" s="69"/>
      <c r="I339" s="69"/>
      <c r="J339" s="67" t="s">
        <v>174</v>
      </c>
    </row>
    <row r="340" spans="1:10" s="93" customFormat="1" ht="12" customHeight="1" x14ac:dyDescent="0.25">
      <c r="A340" s="80" t="s">
        <v>1043</v>
      </c>
      <c r="B340" s="66" t="s">
        <v>1044</v>
      </c>
      <c r="C340" s="67" t="s">
        <v>1045</v>
      </c>
      <c r="D340" s="68" t="s">
        <v>1046</v>
      </c>
      <c r="E340" s="67"/>
      <c r="F340" s="69"/>
      <c r="G340" s="69"/>
      <c r="H340" s="69"/>
      <c r="I340" s="69"/>
      <c r="J340" s="67" t="s">
        <v>174</v>
      </c>
    </row>
    <row r="341" spans="1:10" s="93" customFormat="1" ht="12" customHeight="1" x14ac:dyDescent="0.25">
      <c r="A341" s="80" t="s">
        <v>1047</v>
      </c>
      <c r="B341" s="66" t="s">
        <v>1048</v>
      </c>
      <c r="C341" s="67" t="s">
        <v>1049</v>
      </c>
      <c r="D341" s="68" t="s">
        <v>1050</v>
      </c>
      <c r="E341" s="67"/>
      <c r="F341" s="69"/>
      <c r="G341" s="69"/>
      <c r="H341" s="69"/>
      <c r="I341" s="69"/>
      <c r="J341" s="67" t="s">
        <v>174</v>
      </c>
    </row>
    <row r="342" spans="1:10" s="93" customFormat="1" ht="12" customHeight="1" x14ac:dyDescent="0.25">
      <c r="A342" s="80" t="s">
        <v>1051</v>
      </c>
      <c r="B342" s="66" t="s">
        <v>1052</v>
      </c>
      <c r="C342" s="67" t="s">
        <v>1053</v>
      </c>
      <c r="D342" s="68" t="s">
        <v>1054</v>
      </c>
      <c r="E342" s="67"/>
      <c r="F342" s="69"/>
      <c r="G342" s="69"/>
      <c r="H342" s="69"/>
      <c r="I342" s="69"/>
      <c r="J342" s="67" t="s">
        <v>174</v>
      </c>
    </row>
    <row r="343" spans="1:10" s="93" customFormat="1" ht="12" customHeight="1" x14ac:dyDescent="0.25">
      <c r="A343" s="80" t="s">
        <v>1055</v>
      </c>
      <c r="B343" s="66" t="s">
        <v>1056</v>
      </c>
      <c r="C343" s="67" t="s">
        <v>1057</v>
      </c>
      <c r="D343" s="68" t="s">
        <v>1058</v>
      </c>
      <c r="E343" s="67"/>
      <c r="F343" s="69"/>
      <c r="G343" s="69"/>
      <c r="H343" s="69"/>
      <c r="I343" s="69"/>
      <c r="J343" s="67" t="s">
        <v>174</v>
      </c>
    </row>
    <row r="344" spans="1:10" s="93" customFormat="1" ht="12" customHeight="1" x14ac:dyDescent="0.25">
      <c r="A344" s="80" t="s">
        <v>1059</v>
      </c>
      <c r="B344" s="66" t="s">
        <v>1060</v>
      </c>
      <c r="C344" s="67" t="s">
        <v>1061</v>
      </c>
      <c r="D344" s="68" t="s">
        <v>1062</v>
      </c>
      <c r="E344" s="67"/>
      <c r="F344" s="69"/>
      <c r="G344" s="69"/>
      <c r="H344" s="69"/>
      <c r="I344" s="69"/>
      <c r="J344" s="67" t="s">
        <v>174</v>
      </c>
    </row>
    <row r="345" spans="1:10" s="93" customFormat="1" ht="12" customHeight="1" x14ac:dyDescent="0.25">
      <c r="A345" s="80" t="s">
        <v>1063</v>
      </c>
      <c r="B345" s="66" t="s">
        <v>1064</v>
      </c>
      <c r="C345" s="67" t="s">
        <v>1065</v>
      </c>
      <c r="D345" s="68" t="s">
        <v>1066</v>
      </c>
      <c r="E345" s="67"/>
      <c r="F345" s="69"/>
      <c r="G345" s="69"/>
      <c r="H345" s="69"/>
      <c r="I345" s="69"/>
      <c r="J345" s="67" t="s">
        <v>174</v>
      </c>
    </row>
    <row r="346" spans="1:10" s="93" customFormat="1" ht="12" customHeight="1" x14ac:dyDescent="0.25">
      <c r="A346" s="80" t="s">
        <v>1067</v>
      </c>
      <c r="B346" s="66" t="s">
        <v>1068</v>
      </c>
      <c r="C346" s="67" t="s">
        <v>1069</v>
      </c>
      <c r="D346" s="68" t="s">
        <v>1070</v>
      </c>
      <c r="E346" s="67"/>
      <c r="F346" s="69"/>
      <c r="G346" s="69"/>
      <c r="H346" s="69"/>
      <c r="I346" s="69"/>
      <c r="J346" s="67" t="s">
        <v>174</v>
      </c>
    </row>
    <row r="347" spans="1:10" s="93" customFormat="1" ht="12" customHeight="1" x14ac:dyDescent="0.25">
      <c r="A347" s="80" t="s">
        <v>1071</v>
      </c>
      <c r="B347" s="66" t="s">
        <v>1072</v>
      </c>
      <c r="C347" s="67" t="s">
        <v>1073</v>
      </c>
      <c r="D347" s="68" t="s">
        <v>1074</v>
      </c>
      <c r="E347" s="67"/>
      <c r="F347" s="69"/>
      <c r="G347" s="69"/>
      <c r="H347" s="69"/>
      <c r="I347" s="69"/>
      <c r="J347" s="67" t="s">
        <v>174</v>
      </c>
    </row>
    <row r="348" spans="1:10" s="93" customFormat="1" ht="12" customHeight="1" x14ac:dyDescent="0.25">
      <c r="A348" s="80" t="s">
        <v>1075</v>
      </c>
      <c r="B348" s="66" t="s">
        <v>1076</v>
      </c>
      <c r="C348" s="67" t="s">
        <v>359</v>
      </c>
      <c r="D348" s="68" t="s">
        <v>1077</v>
      </c>
      <c r="E348" s="67"/>
      <c r="F348" s="69"/>
      <c r="G348" s="69"/>
      <c r="H348" s="69"/>
      <c r="I348" s="69"/>
      <c r="J348" s="67" t="s">
        <v>174</v>
      </c>
    </row>
    <row r="349" spans="1:10" s="93" customFormat="1" ht="12" customHeight="1" x14ac:dyDescent="0.25">
      <c r="A349" s="80" t="s">
        <v>1078</v>
      </c>
      <c r="B349" s="66" t="s">
        <v>1079</v>
      </c>
      <c r="C349" s="67" t="s">
        <v>1080</v>
      </c>
      <c r="D349" s="68" t="s">
        <v>1081</v>
      </c>
      <c r="E349" s="67"/>
      <c r="F349" s="69"/>
      <c r="G349" s="69"/>
      <c r="H349" s="69"/>
      <c r="I349" s="69"/>
      <c r="J349" s="67" t="s">
        <v>174</v>
      </c>
    </row>
    <row r="350" spans="1:10" s="93" customFormat="1" ht="12" customHeight="1" x14ac:dyDescent="0.25">
      <c r="A350" s="80" t="s">
        <v>1082</v>
      </c>
      <c r="B350" s="66" t="s">
        <v>1083</v>
      </c>
      <c r="C350" s="67" t="s">
        <v>1084</v>
      </c>
      <c r="D350" s="68" t="s">
        <v>1085</v>
      </c>
      <c r="E350" s="67"/>
      <c r="F350" s="69"/>
      <c r="G350" s="69"/>
      <c r="H350" s="69"/>
      <c r="I350" s="69"/>
      <c r="J350" s="67" t="s">
        <v>174</v>
      </c>
    </row>
    <row r="351" spans="1:10" s="93" customFormat="1" ht="12" customHeight="1" x14ac:dyDescent="0.25">
      <c r="A351" s="80" t="s">
        <v>1086</v>
      </c>
      <c r="B351" s="66" t="s">
        <v>1087</v>
      </c>
      <c r="C351" s="67" t="s">
        <v>1088</v>
      </c>
      <c r="D351" s="68" t="s">
        <v>1089</v>
      </c>
      <c r="E351" s="67"/>
      <c r="F351" s="69"/>
      <c r="G351" s="69"/>
      <c r="H351" s="69"/>
      <c r="I351" s="69"/>
      <c r="J351" s="67" t="s">
        <v>174</v>
      </c>
    </row>
    <row r="352" spans="1:10" s="93" customFormat="1" ht="12" customHeight="1" x14ac:dyDescent="0.25">
      <c r="A352" s="80" t="s">
        <v>1090</v>
      </c>
      <c r="B352" s="66" t="s">
        <v>1091</v>
      </c>
      <c r="C352" s="67" t="s">
        <v>1092</v>
      </c>
      <c r="D352" s="68" t="s">
        <v>1093</v>
      </c>
      <c r="E352" s="67"/>
      <c r="F352" s="69"/>
      <c r="G352" s="69"/>
      <c r="H352" s="69"/>
      <c r="I352" s="69"/>
      <c r="J352" s="67" t="s">
        <v>174</v>
      </c>
    </row>
    <row r="353" spans="1:10" s="93" customFormat="1" ht="12" customHeight="1" x14ac:dyDescent="0.25">
      <c r="A353" s="80" t="s">
        <v>1094</v>
      </c>
      <c r="B353" s="66" t="s">
        <v>1095</v>
      </c>
      <c r="C353" s="67" t="s">
        <v>2532</v>
      </c>
      <c r="D353" s="68" t="s">
        <v>1096</v>
      </c>
      <c r="E353" s="67"/>
      <c r="F353" s="69"/>
      <c r="G353" s="69"/>
      <c r="H353" s="69"/>
      <c r="I353" s="69"/>
      <c r="J353" s="67" t="s">
        <v>174</v>
      </c>
    </row>
    <row r="354" spans="1:10" s="93" customFormat="1" ht="12" customHeight="1" x14ac:dyDescent="0.25">
      <c r="A354" s="80" t="s">
        <v>1097</v>
      </c>
      <c r="B354" s="66" t="s">
        <v>1098</v>
      </c>
      <c r="C354" s="67" t="s">
        <v>1099</v>
      </c>
      <c r="D354" s="68" t="s">
        <v>1100</v>
      </c>
      <c r="E354" s="67"/>
      <c r="F354" s="69"/>
      <c r="G354" s="69"/>
      <c r="H354" s="69"/>
      <c r="I354" s="69"/>
      <c r="J354" s="67" t="s">
        <v>174</v>
      </c>
    </row>
    <row r="355" spans="1:10" s="93" customFormat="1" ht="12" customHeight="1" x14ac:dyDescent="0.25">
      <c r="A355" s="80" t="s">
        <v>1101</v>
      </c>
      <c r="B355" s="66" t="s">
        <v>1102</v>
      </c>
      <c r="C355" s="67" t="s">
        <v>1103</v>
      </c>
      <c r="D355" s="68" t="s">
        <v>1104</v>
      </c>
      <c r="E355" s="67"/>
      <c r="F355" s="69"/>
      <c r="G355" s="69"/>
      <c r="H355" s="69"/>
      <c r="I355" s="69"/>
      <c r="J355" s="67" t="s">
        <v>174</v>
      </c>
    </row>
    <row r="356" spans="1:10" s="93" customFormat="1" ht="12" customHeight="1" x14ac:dyDescent="0.25">
      <c r="A356" s="80" t="s">
        <v>1105</v>
      </c>
      <c r="B356" s="66" t="s">
        <v>1106</v>
      </c>
      <c r="C356" s="67" t="s">
        <v>1107</v>
      </c>
      <c r="D356" s="68" t="s">
        <v>1108</v>
      </c>
      <c r="E356" s="67"/>
      <c r="F356" s="69"/>
      <c r="G356" s="69"/>
      <c r="H356" s="69"/>
      <c r="I356" s="69"/>
      <c r="J356" s="67" t="s">
        <v>174</v>
      </c>
    </row>
    <row r="357" spans="1:10" s="93" customFormat="1" ht="12" customHeight="1" x14ac:dyDescent="0.25">
      <c r="A357" s="80" t="s">
        <v>1109</v>
      </c>
      <c r="B357" s="66" t="s">
        <v>1110</v>
      </c>
      <c r="C357" s="67" t="s">
        <v>2533</v>
      </c>
      <c r="D357" s="68" t="s">
        <v>1111</v>
      </c>
      <c r="E357" s="67"/>
      <c r="F357" s="69"/>
      <c r="G357" s="69"/>
      <c r="H357" s="69"/>
      <c r="I357" s="69"/>
      <c r="J357" s="67" t="s">
        <v>174</v>
      </c>
    </row>
    <row r="358" spans="1:10" s="93" customFormat="1" ht="12" customHeight="1" x14ac:dyDescent="0.25">
      <c r="A358" s="80" t="s">
        <v>1112</v>
      </c>
      <c r="B358" s="66" t="s">
        <v>1113</v>
      </c>
      <c r="C358" s="67" t="s">
        <v>1114</v>
      </c>
      <c r="D358" s="68" t="s">
        <v>1115</v>
      </c>
      <c r="E358" s="67"/>
      <c r="F358" s="69"/>
      <c r="G358" s="69"/>
      <c r="H358" s="69"/>
      <c r="I358" s="69"/>
      <c r="J358" s="67" t="s">
        <v>174</v>
      </c>
    </row>
    <row r="359" spans="1:10" s="93" customFormat="1" ht="12" customHeight="1" x14ac:dyDescent="0.25">
      <c r="A359" s="80" t="s">
        <v>1116</v>
      </c>
      <c r="B359" s="66" t="s">
        <v>1117</v>
      </c>
      <c r="C359" s="67" t="s">
        <v>1118</v>
      </c>
      <c r="D359" s="68" t="s">
        <v>1119</v>
      </c>
      <c r="E359" s="67"/>
      <c r="F359" s="69"/>
      <c r="G359" s="69"/>
      <c r="H359" s="69"/>
      <c r="I359" s="69"/>
      <c r="J359" s="67" t="s">
        <v>174</v>
      </c>
    </row>
    <row r="360" spans="1:10" s="93" customFormat="1" ht="12" customHeight="1" x14ac:dyDescent="0.25">
      <c r="A360" s="80" t="s">
        <v>1120</v>
      </c>
      <c r="B360" s="66" t="s">
        <v>1121</v>
      </c>
      <c r="C360" s="67" t="s">
        <v>1122</v>
      </c>
      <c r="D360" s="68" t="s">
        <v>1123</v>
      </c>
      <c r="E360" s="67"/>
      <c r="F360" s="69"/>
      <c r="G360" s="69"/>
      <c r="H360" s="69"/>
      <c r="I360" s="69"/>
      <c r="J360" s="67" t="s">
        <v>174</v>
      </c>
    </row>
    <row r="361" spans="1:10" s="93" customFormat="1" ht="12" customHeight="1" x14ac:dyDescent="0.25">
      <c r="A361" s="80" t="s">
        <v>1124</v>
      </c>
      <c r="B361" s="66" t="s">
        <v>1125</v>
      </c>
      <c r="C361" s="67" t="s">
        <v>1126</v>
      </c>
      <c r="D361" s="68" t="s">
        <v>1127</v>
      </c>
      <c r="E361" s="67"/>
      <c r="F361" s="69"/>
      <c r="G361" s="69"/>
      <c r="H361" s="69"/>
      <c r="I361" s="69"/>
      <c r="J361" s="67" t="s">
        <v>174</v>
      </c>
    </row>
    <row r="362" spans="1:10" s="93" customFormat="1" ht="12" customHeight="1" x14ac:dyDescent="0.25">
      <c r="A362" s="80" t="s">
        <v>1128</v>
      </c>
      <c r="B362" s="66" t="s">
        <v>1129</v>
      </c>
      <c r="C362" s="67" t="s">
        <v>1130</v>
      </c>
      <c r="D362" s="68" t="s">
        <v>1131</v>
      </c>
      <c r="E362" s="67"/>
      <c r="F362" s="69"/>
      <c r="G362" s="69"/>
      <c r="H362" s="69"/>
      <c r="I362" s="69"/>
      <c r="J362" s="67" t="s">
        <v>174</v>
      </c>
    </row>
    <row r="363" spans="1:10" s="93" customFormat="1" ht="12" customHeight="1" x14ac:dyDescent="0.25">
      <c r="A363" s="80" t="s">
        <v>1132</v>
      </c>
      <c r="B363" s="66" t="s">
        <v>1133</v>
      </c>
      <c r="C363" s="67" t="s">
        <v>1134</v>
      </c>
      <c r="D363" s="68" t="s">
        <v>1135</v>
      </c>
      <c r="E363" s="67"/>
      <c r="F363" s="69"/>
      <c r="G363" s="69"/>
      <c r="H363" s="69"/>
      <c r="I363" s="69"/>
      <c r="J363" s="67" t="s">
        <v>174</v>
      </c>
    </row>
    <row r="364" spans="1:10" s="93" customFormat="1" ht="12" customHeight="1" x14ac:dyDescent="0.25">
      <c r="A364" s="80" t="s">
        <v>1136</v>
      </c>
      <c r="B364" s="66" t="s">
        <v>1137</v>
      </c>
      <c r="C364" s="67" t="s">
        <v>1138</v>
      </c>
      <c r="D364" s="68" t="s">
        <v>1139</v>
      </c>
      <c r="E364" s="67"/>
      <c r="F364" s="69"/>
      <c r="G364" s="69"/>
      <c r="H364" s="69"/>
      <c r="I364" s="69"/>
      <c r="J364" s="67" t="s">
        <v>174</v>
      </c>
    </row>
    <row r="365" spans="1:10" s="93" customFormat="1" ht="12" customHeight="1" x14ac:dyDescent="0.25">
      <c r="A365" s="80" t="s">
        <v>1140</v>
      </c>
      <c r="B365" s="66" t="s">
        <v>1141</v>
      </c>
      <c r="C365" s="67" t="s">
        <v>1142</v>
      </c>
      <c r="D365" s="68" t="s">
        <v>1143</v>
      </c>
      <c r="E365" s="67"/>
      <c r="F365" s="69"/>
      <c r="G365" s="69"/>
      <c r="H365" s="69"/>
      <c r="I365" s="69"/>
      <c r="J365" s="67" t="s">
        <v>174</v>
      </c>
    </row>
    <row r="366" spans="1:10" s="93" customFormat="1" ht="12" customHeight="1" x14ac:dyDescent="0.25">
      <c r="A366" s="80" t="s">
        <v>1144</v>
      </c>
      <c r="B366" s="66" t="s">
        <v>1145</v>
      </c>
      <c r="C366" s="67" t="s">
        <v>1146</v>
      </c>
      <c r="D366" s="68" t="s">
        <v>1147</v>
      </c>
      <c r="E366" s="67"/>
      <c r="F366" s="69"/>
      <c r="G366" s="69"/>
      <c r="H366" s="69"/>
      <c r="I366" s="69"/>
      <c r="J366" s="67" t="s">
        <v>174</v>
      </c>
    </row>
    <row r="367" spans="1:10" s="93" customFormat="1" ht="12" customHeight="1" x14ac:dyDescent="0.25">
      <c r="A367" s="80" t="s">
        <v>1148</v>
      </c>
      <c r="B367" s="66" t="s">
        <v>1149</v>
      </c>
      <c r="C367" s="67" t="s">
        <v>1150</v>
      </c>
      <c r="D367" s="68" t="s">
        <v>1151</v>
      </c>
      <c r="E367" s="67"/>
      <c r="F367" s="69"/>
      <c r="G367" s="69"/>
      <c r="H367" s="69"/>
      <c r="I367" s="69"/>
      <c r="J367" s="67" t="s">
        <v>174</v>
      </c>
    </row>
    <row r="368" spans="1:10" s="93" customFormat="1" ht="12" customHeight="1" x14ac:dyDescent="0.25">
      <c r="A368" s="80" t="s">
        <v>1152</v>
      </c>
      <c r="B368" s="66" t="s">
        <v>551</v>
      </c>
      <c r="C368" s="67" t="s">
        <v>1153</v>
      </c>
      <c r="D368" s="68" t="s">
        <v>1154</v>
      </c>
      <c r="E368" s="67"/>
      <c r="F368" s="69"/>
      <c r="G368" s="69"/>
      <c r="H368" s="69"/>
      <c r="I368" s="69"/>
      <c r="J368" s="67" t="s">
        <v>174</v>
      </c>
    </row>
    <row r="369" spans="1:10" s="93" customFormat="1" ht="12" customHeight="1" x14ac:dyDescent="0.25">
      <c r="A369" s="80" t="s">
        <v>1155</v>
      </c>
      <c r="B369" s="66" t="s">
        <v>1156</v>
      </c>
      <c r="C369" s="67" t="s">
        <v>1157</v>
      </c>
      <c r="D369" s="68" t="s">
        <v>1158</v>
      </c>
      <c r="E369" s="67"/>
      <c r="F369" s="69"/>
      <c r="G369" s="69"/>
      <c r="H369" s="69"/>
      <c r="I369" s="69"/>
      <c r="J369" s="67" t="s">
        <v>174</v>
      </c>
    </row>
    <row r="370" spans="1:10" s="93" customFormat="1" ht="12" customHeight="1" x14ac:dyDescent="0.25">
      <c r="A370" s="80" t="s">
        <v>1159</v>
      </c>
      <c r="B370" s="66" t="s">
        <v>1160</v>
      </c>
      <c r="C370" s="67" t="s">
        <v>1161</v>
      </c>
      <c r="D370" s="68" t="s">
        <v>1162</v>
      </c>
      <c r="E370" s="67"/>
      <c r="F370" s="69"/>
      <c r="G370" s="69"/>
      <c r="H370" s="69"/>
      <c r="I370" s="69"/>
      <c r="J370" s="67" t="s">
        <v>174</v>
      </c>
    </row>
    <row r="371" spans="1:10" s="93" customFormat="1" ht="12" customHeight="1" x14ac:dyDescent="0.25">
      <c r="A371" s="80" t="s">
        <v>1163</v>
      </c>
      <c r="B371" s="66" t="s">
        <v>1164</v>
      </c>
      <c r="C371" s="67" t="s">
        <v>1165</v>
      </c>
      <c r="D371" s="68" t="s">
        <v>1166</v>
      </c>
      <c r="E371" s="67"/>
      <c r="F371" s="69"/>
      <c r="G371" s="69"/>
      <c r="H371" s="69"/>
      <c r="I371" s="69"/>
      <c r="J371" s="67" t="s">
        <v>174</v>
      </c>
    </row>
    <row r="372" spans="1:10" s="93" customFormat="1" ht="12" customHeight="1" x14ac:dyDescent="0.25">
      <c r="A372" s="80" t="s">
        <v>1167</v>
      </c>
      <c r="B372" s="66" t="s">
        <v>1168</v>
      </c>
      <c r="C372" s="67" t="s">
        <v>1169</v>
      </c>
      <c r="D372" s="68" t="s">
        <v>1170</v>
      </c>
      <c r="E372" s="67"/>
      <c r="F372" s="69"/>
      <c r="G372" s="69"/>
      <c r="H372" s="69"/>
      <c r="I372" s="69"/>
      <c r="J372" s="67" t="s">
        <v>174</v>
      </c>
    </row>
    <row r="373" spans="1:10" s="93" customFormat="1" ht="12" customHeight="1" x14ac:dyDescent="0.25">
      <c r="A373" s="80" t="s">
        <v>1171</v>
      </c>
      <c r="B373" s="66" t="s">
        <v>1172</v>
      </c>
      <c r="C373" s="67" t="s">
        <v>1173</v>
      </c>
      <c r="D373" s="68" t="s">
        <v>1174</v>
      </c>
      <c r="E373" s="67"/>
      <c r="F373" s="69"/>
      <c r="G373" s="69"/>
      <c r="H373" s="69"/>
      <c r="I373" s="69"/>
      <c r="J373" s="67" t="s">
        <v>174</v>
      </c>
    </row>
    <row r="374" spans="1:10" s="93" customFormat="1" ht="12" customHeight="1" x14ac:dyDescent="0.25">
      <c r="A374" s="80" t="s">
        <v>1175</v>
      </c>
      <c r="B374" s="66" t="s">
        <v>1176</v>
      </c>
      <c r="C374" s="67" t="s">
        <v>1177</v>
      </c>
      <c r="D374" s="68" t="s">
        <v>1178</v>
      </c>
      <c r="E374" s="67"/>
      <c r="F374" s="69"/>
      <c r="G374" s="69"/>
      <c r="H374" s="69"/>
      <c r="I374" s="69"/>
      <c r="J374" s="67" t="s">
        <v>174</v>
      </c>
    </row>
    <row r="375" spans="1:10" s="93" customFormat="1" ht="12" customHeight="1" x14ac:dyDescent="0.25">
      <c r="A375" s="80" t="s">
        <v>1179</v>
      </c>
      <c r="B375" s="66" t="s">
        <v>1180</v>
      </c>
      <c r="C375" s="67" t="s">
        <v>1181</v>
      </c>
      <c r="D375" s="68" t="s">
        <v>1182</v>
      </c>
      <c r="E375" s="67"/>
      <c r="F375" s="69"/>
      <c r="G375" s="69"/>
      <c r="H375" s="69"/>
      <c r="I375" s="69"/>
      <c r="J375" s="67" t="s">
        <v>174</v>
      </c>
    </row>
    <row r="376" spans="1:10" s="93" customFormat="1" ht="12" customHeight="1" x14ac:dyDescent="0.25">
      <c r="A376" s="80" t="s">
        <v>1183</v>
      </c>
      <c r="B376" s="66" t="s">
        <v>1184</v>
      </c>
      <c r="C376" s="67" t="s">
        <v>1185</v>
      </c>
      <c r="D376" s="68" t="s">
        <v>1186</v>
      </c>
      <c r="E376" s="67"/>
      <c r="F376" s="69"/>
      <c r="G376" s="69"/>
      <c r="H376" s="69"/>
      <c r="I376" s="69"/>
      <c r="J376" s="67" t="s">
        <v>174</v>
      </c>
    </row>
    <row r="377" spans="1:10" s="93" customFormat="1" ht="12" customHeight="1" x14ac:dyDescent="0.25">
      <c r="A377" s="80" t="s">
        <v>1187</v>
      </c>
      <c r="B377" s="66" t="s">
        <v>1188</v>
      </c>
      <c r="C377" s="67" t="s">
        <v>1189</v>
      </c>
      <c r="D377" s="68" t="s">
        <v>1190</v>
      </c>
      <c r="E377" s="67"/>
      <c r="F377" s="69"/>
      <c r="G377" s="69"/>
      <c r="H377" s="69"/>
      <c r="I377" s="69"/>
      <c r="J377" s="67" t="s">
        <v>174</v>
      </c>
    </row>
    <row r="378" spans="1:10" s="93" customFormat="1" ht="12" customHeight="1" x14ac:dyDescent="0.25">
      <c r="A378" s="80" t="s">
        <v>1191</v>
      </c>
      <c r="B378" s="66" t="s">
        <v>1192</v>
      </c>
      <c r="C378" s="67" t="s">
        <v>1193</v>
      </c>
      <c r="D378" s="68" t="s">
        <v>1194</v>
      </c>
      <c r="E378" s="67"/>
      <c r="F378" s="69"/>
      <c r="G378" s="69"/>
      <c r="H378" s="69"/>
      <c r="I378" s="69"/>
      <c r="J378" s="67" t="s">
        <v>174</v>
      </c>
    </row>
    <row r="379" spans="1:10" s="93" customFormat="1" ht="12" customHeight="1" x14ac:dyDescent="0.25">
      <c r="A379" s="80" t="s">
        <v>1195</v>
      </c>
      <c r="B379" s="66" t="s">
        <v>1196</v>
      </c>
      <c r="C379" s="67" t="s">
        <v>1197</v>
      </c>
      <c r="D379" s="68" t="s">
        <v>1198</v>
      </c>
      <c r="E379" s="67"/>
      <c r="F379" s="69"/>
      <c r="G379" s="69"/>
      <c r="H379" s="69"/>
      <c r="I379" s="69"/>
      <c r="J379" s="67" t="s">
        <v>174</v>
      </c>
    </row>
    <row r="380" spans="1:10" s="93" customFormat="1" ht="12" customHeight="1" x14ac:dyDescent="0.25">
      <c r="A380" s="80" t="s">
        <v>1199</v>
      </c>
      <c r="B380" s="66" t="s">
        <v>1200</v>
      </c>
      <c r="C380" s="67" t="s">
        <v>1201</v>
      </c>
      <c r="D380" s="68" t="s">
        <v>1202</v>
      </c>
      <c r="E380" s="67"/>
      <c r="F380" s="69"/>
      <c r="G380" s="69"/>
      <c r="H380" s="69"/>
      <c r="I380" s="69"/>
      <c r="J380" s="67" t="s">
        <v>174</v>
      </c>
    </row>
    <row r="381" spans="1:10" s="93" customFormat="1" ht="12" customHeight="1" x14ac:dyDescent="0.25">
      <c r="A381" s="80" t="s">
        <v>1203</v>
      </c>
      <c r="B381" s="66" t="s">
        <v>1204</v>
      </c>
      <c r="C381" s="67" t="s">
        <v>1205</v>
      </c>
      <c r="D381" s="68" t="s">
        <v>1206</v>
      </c>
      <c r="E381" s="67"/>
      <c r="F381" s="69"/>
      <c r="G381" s="69"/>
      <c r="H381" s="69"/>
      <c r="I381" s="69"/>
      <c r="J381" s="67" t="s">
        <v>174</v>
      </c>
    </row>
    <row r="382" spans="1:10" s="93" customFormat="1" ht="12" customHeight="1" x14ac:dyDescent="0.25">
      <c r="A382" s="80" t="s">
        <v>1207</v>
      </c>
      <c r="B382" s="66" t="s">
        <v>1208</v>
      </c>
      <c r="C382" s="67" t="s">
        <v>1209</v>
      </c>
      <c r="D382" s="68" t="s">
        <v>1210</v>
      </c>
      <c r="E382" s="67"/>
      <c r="F382" s="69"/>
      <c r="G382" s="69"/>
      <c r="H382" s="69"/>
      <c r="I382" s="69"/>
      <c r="J382" s="67" t="s">
        <v>174</v>
      </c>
    </row>
    <row r="383" spans="1:10" s="93" customFormat="1" ht="12" customHeight="1" x14ac:dyDescent="0.25">
      <c r="A383" s="80" t="s">
        <v>1211</v>
      </c>
      <c r="B383" s="66" t="s">
        <v>1212</v>
      </c>
      <c r="C383" s="67" t="s">
        <v>1213</v>
      </c>
      <c r="D383" s="68" t="s">
        <v>1214</v>
      </c>
      <c r="E383" s="67"/>
      <c r="F383" s="69"/>
      <c r="G383" s="69"/>
      <c r="H383" s="69"/>
      <c r="I383" s="69"/>
      <c r="J383" s="67" t="s">
        <v>174</v>
      </c>
    </row>
    <row r="384" spans="1:10" s="93" customFormat="1" ht="12" customHeight="1" x14ac:dyDescent="0.25">
      <c r="A384" s="80" t="s">
        <v>1215</v>
      </c>
      <c r="B384" s="66" t="s">
        <v>1216</v>
      </c>
      <c r="C384" s="67" t="s">
        <v>1217</v>
      </c>
      <c r="D384" s="68" t="s">
        <v>1218</v>
      </c>
      <c r="E384" s="67"/>
      <c r="F384" s="69"/>
      <c r="G384" s="69"/>
      <c r="H384" s="69"/>
      <c r="I384" s="69"/>
      <c r="J384" s="67" t="s">
        <v>174</v>
      </c>
    </row>
    <row r="385" spans="1:10" s="93" customFormat="1" ht="12" customHeight="1" x14ac:dyDescent="0.25">
      <c r="A385" s="80" t="s">
        <v>1219</v>
      </c>
      <c r="B385" s="66" t="s">
        <v>590</v>
      </c>
      <c r="C385" s="67" t="s">
        <v>1220</v>
      </c>
      <c r="D385" s="68" t="s">
        <v>1221</v>
      </c>
      <c r="E385" s="67"/>
      <c r="F385" s="69"/>
      <c r="G385" s="69"/>
      <c r="H385" s="69"/>
      <c r="I385" s="69"/>
      <c r="J385" s="67" t="s">
        <v>174</v>
      </c>
    </row>
    <row r="386" spans="1:10" s="93" customFormat="1" ht="12" customHeight="1" x14ac:dyDescent="0.25">
      <c r="A386" s="80" t="s">
        <v>1222</v>
      </c>
      <c r="B386" s="66" t="s">
        <v>1223</v>
      </c>
      <c r="C386" s="67" t="s">
        <v>1224</v>
      </c>
      <c r="D386" s="68" t="s">
        <v>1225</v>
      </c>
      <c r="E386" s="67"/>
      <c r="F386" s="69"/>
      <c r="G386" s="69"/>
      <c r="H386" s="69"/>
      <c r="I386" s="69"/>
      <c r="J386" s="67" t="s">
        <v>174</v>
      </c>
    </row>
    <row r="387" spans="1:10" s="93" customFormat="1" ht="12" customHeight="1" x14ac:dyDescent="0.25">
      <c r="A387" s="80" t="s">
        <v>1226</v>
      </c>
      <c r="B387" s="66" t="s">
        <v>1227</v>
      </c>
      <c r="C387" s="67" t="s">
        <v>1228</v>
      </c>
      <c r="D387" s="68" t="s">
        <v>1229</v>
      </c>
      <c r="E387" s="67"/>
      <c r="F387" s="69"/>
      <c r="G387" s="69"/>
      <c r="H387" s="69"/>
      <c r="I387" s="69"/>
      <c r="J387" s="67" t="s">
        <v>174</v>
      </c>
    </row>
    <row r="388" spans="1:10" s="93" customFormat="1" ht="12" customHeight="1" x14ac:dyDescent="0.25">
      <c r="A388" s="80" t="s">
        <v>1230</v>
      </c>
      <c r="B388" s="66" t="s">
        <v>1231</v>
      </c>
      <c r="C388" s="67" t="s">
        <v>1232</v>
      </c>
      <c r="D388" s="68" t="s">
        <v>1233</v>
      </c>
      <c r="E388" s="67"/>
      <c r="F388" s="69"/>
      <c r="G388" s="69"/>
      <c r="H388" s="69"/>
      <c r="I388" s="69"/>
      <c r="J388" s="67" t="s">
        <v>174</v>
      </c>
    </row>
    <row r="389" spans="1:10" s="93" customFormat="1" ht="12" customHeight="1" x14ac:dyDescent="0.25">
      <c r="A389" s="80" t="s">
        <v>1234</v>
      </c>
      <c r="B389" s="66" t="s">
        <v>1235</v>
      </c>
      <c r="C389" s="67" t="s">
        <v>1236</v>
      </c>
      <c r="D389" s="68" t="s">
        <v>1237</v>
      </c>
      <c r="E389" s="67"/>
      <c r="F389" s="69"/>
      <c r="G389" s="69"/>
      <c r="H389" s="69"/>
      <c r="I389" s="69"/>
      <c r="J389" s="67" t="s">
        <v>174</v>
      </c>
    </row>
    <row r="390" spans="1:10" s="93" customFormat="1" ht="12" customHeight="1" x14ac:dyDescent="0.25">
      <c r="A390" s="80" t="s">
        <v>1238</v>
      </c>
      <c r="B390" s="66" t="s">
        <v>1239</v>
      </c>
      <c r="C390" s="67" t="s">
        <v>1240</v>
      </c>
      <c r="D390" s="68" t="s">
        <v>1241</v>
      </c>
      <c r="E390" s="67"/>
      <c r="F390" s="69"/>
      <c r="G390" s="69"/>
      <c r="H390" s="69"/>
      <c r="I390" s="69"/>
      <c r="J390" s="67" t="s">
        <v>174</v>
      </c>
    </row>
    <row r="391" spans="1:10" s="93" customFormat="1" ht="12" customHeight="1" x14ac:dyDescent="0.25">
      <c r="A391" s="80" t="s">
        <v>1242</v>
      </c>
      <c r="B391" s="66" t="s">
        <v>1243</v>
      </c>
      <c r="C391" s="67" t="s">
        <v>1244</v>
      </c>
      <c r="D391" s="68" t="s">
        <v>1245</v>
      </c>
      <c r="E391" s="67"/>
      <c r="F391" s="69"/>
      <c r="G391" s="69"/>
      <c r="H391" s="69"/>
      <c r="I391" s="69"/>
      <c r="J391" s="67" t="s">
        <v>174</v>
      </c>
    </row>
    <row r="392" spans="1:10" s="93" customFormat="1" ht="12" customHeight="1" x14ac:dyDescent="0.25">
      <c r="A392" s="80" t="s">
        <v>1246</v>
      </c>
      <c r="B392" s="66" t="s">
        <v>1247</v>
      </c>
      <c r="C392" s="67" t="s">
        <v>1248</v>
      </c>
      <c r="D392" s="68" t="s">
        <v>1249</v>
      </c>
      <c r="E392" s="67"/>
      <c r="F392" s="69"/>
      <c r="G392" s="69"/>
      <c r="H392" s="69"/>
      <c r="I392" s="69"/>
      <c r="J392" s="67" t="s">
        <v>174</v>
      </c>
    </row>
    <row r="393" spans="1:10" s="93" customFormat="1" ht="12" customHeight="1" x14ac:dyDescent="0.25">
      <c r="A393" s="80" t="s">
        <v>1250</v>
      </c>
      <c r="B393" s="66" t="s">
        <v>1251</v>
      </c>
      <c r="C393" s="67" t="s">
        <v>1252</v>
      </c>
      <c r="D393" s="68" t="s">
        <v>1253</v>
      </c>
      <c r="E393" s="67"/>
      <c r="F393" s="69"/>
      <c r="G393" s="69"/>
      <c r="H393" s="69"/>
      <c r="I393" s="69"/>
      <c r="J393" s="67" t="s">
        <v>174</v>
      </c>
    </row>
    <row r="394" spans="1:10" s="93" customFormat="1" ht="12" customHeight="1" x14ac:dyDescent="0.25">
      <c r="A394" s="80" t="s">
        <v>1254</v>
      </c>
      <c r="B394" s="66" t="s">
        <v>1255</v>
      </c>
      <c r="C394" s="67" t="s">
        <v>1256</v>
      </c>
      <c r="D394" s="68" t="s">
        <v>1257</v>
      </c>
      <c r="E394" s="67"/>
      <c r="F394" s="69"/>
      <c r="G394" s="69"/>
      <c r="H394" s="69"/>
      <c r="I394" s="69"/>
      <c r="J394" s="67" t="s">
        <v>174</v>
      </c>
    </row>
    <row r="395" spans="1:10" s="93" customFormat="1" ht="12" customHeight="1" x14ac:dyDescent="0.25">
      <c r="A395" s="80" t="s">
        <v>1258</v>
      </c>
      <c r="B395" s="66" t="s">
        <v>1259</v>
      </c>
      <c r="C395" s="67" t="s">
        <v>505</v>
      </c>
      <c r="D395" s="68" t="s">
        <v>1260</v>
      </c>
      <c r="E395" s="67"/>
      <c r="F395" s="69"/>
      <c r="G395" s="69"/>
      <c r="H395" s="69"/>
      <c r="I395" s="69"/>
      <c r="J395" s="67" t="s">
        <v>174</v>
      </c>
    </row>
    <row r="396" spans="1:10" s="93" customFormat="1" ht="12" customHeight="1" x14ac:dyDescent="0.25">
      <c r="A396" s="80" t="s">
        <v>1261</v>
      </c>
      <c r="B396" s="66" t="s">
        <v>1262</v>
      </c>
      <c r="C396" s="67" t="s">
        <v>1193</v>
      </c>
      <c r="D396" s="68" t="s">
        <v>1263</v>
      </c>
      <c r="E396" s="67"/>
      <c r="F396" s="69"/>
      <c r="G396" s="69"/>
      <c r="H396" s="69"/>
      <c r="I396" s="69"/>
      <c r="J396" s="67" t="s">
        <v>174</v>
      </c>
    </row>
    <row r="397" spans="1:10" s="93" customFormat="1" ht="12" customHeight="1" x14ac:dyDescent="0.25">
      <c r="A397" s="80" t="s">
        <v>1264</v>
      </c>
      <c r="B397" s="66" t="s">
        <v>1265</v>
      </c>
      <c r="C397" s="67" t="s">
        <v>1266</v>
      </c>
      <c r="D397" s="68" t="s">
        <v>1267</v>
      </c>
      <c r="E397" s="67"/>
      <c r="F397" s="69"/>
      <c r="G397" s="69"/>
      <c r="H397" s="69"/>
      <c r="I397" s="69"/>
      <c r="J397" s="67" t="s">
        <v>174</v>
      </c>
    </row>
    <row r="398" spans="1:10" s="93" customFormat="1" ht="12" customHeight="1" x14ac:dyDescent="0.25">
      <c r="A398" s="80" t="s">
        <v>1268</v>
      </c>
      <c r="B398" s="66" t="s">
        <v>1269</v>
      </c>
      <c r="C398" s="67" t="s">
        <v>1270</v>
      </c>
      <c r="D398" s="68" t="s">
        <v>1271</v>
      </c>
      <c r="E398" s="67"/>
      <c r="F398" s="69"/>
      <c r="G398" s="69"/>
      <c r="H398" s="69"/>
      <c r="I398" s="69"/>
      <c r="J398" s="67" t="s">
        <v>174</v>
      </c>
    </row>
    <row r="399" spans="1:10" s="93" customFormat="1" ht="12" customHeight="1" x14ac:dyDescent="0.25">
      <c r="A399" s="80" t="s">
        <v>1272</v>
      </c>
      <c r="B399" s="66" t="s">
        <v>1273</v>
      </c>
      <c r="C399" s="67" t="s">
        <v>1274</v>
      </c>
      <c r="D399" s="68" t="s">
        <v>1275</v>
      </c>
      <c r="E399" s="67"/>
      <c r="F399" s="69"/>
      <c r="G399" s="69"/>
      <c r="H399" s="69"/>
      <c r="I399" s="69"/>
      <c r="J399" s="67" t="s">
        <v>174</v>
      </c>
    </row>
    <row r="400" spans="1:10" s="93" customFormat="1" ht="12" customHeight="1" x14ac:dyDescent="0.25">
      <c r="A400" s="80" t="s">
        <v>1276</v>
      </c>
      <c r="B400" s="66" t="s">
        <v>1277</v>
      </c>
      <c r="C400" s="67" t="s">
        <v>1278</v>
      </c>
      <c r="D400" s="68" t="s">
        <v>1279</v>
      </c>
      <c r="E400" s="67"/>
      <c r="F400" s="69"/>
      <c r="G400" s="69"/>
      <c r="H400" s="69"/>
      <c r="I400" s="69"/>
      <c r="J400" s="67" t="s">
        <v>174</v>
      </c>
    </row>
    <row r="401" spans="1:10" s="93" customFormat="1" ht="12" customHeight="1" x14ac:dyDescent="0.25">
      <c r="A401" s="80" t="s">
        <v>1280</v>
      </c>
      <c r="B401" s="66" t="s">
        <v>1281</v>
      </c>
      <c r="C401" s="67" t="s">
        <v>1282</v>
      </c>
      <c r="D401" s="68" t="s">
        <v>1283</v>
      </c>
      <c r="E401" s="67"/>
      <c r="F401" s="69"/>
      <c r="G401" s="69"/>
      <c r="H401" s="69"/>
      <c r="I401" s="69"/>
      <c r="J401" s="67" t="s">
        <v>174</v>
      </c>
    </row>
    <row r="402" spans="1:10" s="93" customFormat="1" ht="12" customHeight="1" x14ac:dyDescent="0.25">
      <c r="A402" s="80" t="s">
        <v>1284</v>
      </c>
      <c r="B402" s="66" t="s">
        <v>1285</v>
      </c>
      <c r="C402" s="67" t="s">
        <v>975</v>
      </c>
      <c r="D402" s="68" t="s">
        <v>1286</v>
      </c>
      <c r="E402" s="67"/>
      <c r="F402" s="69"/>
      <c r="G402" s="69"/>
      <c r="H402" s="69"/>
      <c r="I402" s="69"/>
      <c r="J402" s="67" t="s">
        <v>174</v>
      </c>
    </row>
    <row r="403" spans="1:10" s="93" customFormat="1" ht="12" customHeight="1" x14ac:dyDescent="0.25">
      <c r="A403" s="80" t="s">
        <v>1287</v>
      </c>
      <c r="B403" s="66" t="s">
        <v>1288</v>
      </c>
      <c r="C403" s="67" t="s">
        <v>259</v>
      </c>
      <c r="D403" s="68" t="s">
        <v>1289</v>
      </c>
      <c r="E403" s="67"/>
      <c r="F403" s="69"/>
      <c r="G403" s="69"/>
      <c r="H403" s="69"/>
      <c r="I403" s="69"/>
      <c r="J403" s="67" t="s">
        <v>174</v>
      </c>
    </row>
    <row r="404" spans="1:10" s="93" customFormat="1" ht="12" customHeight="1" x14ac:dyDescent="0.25">
      <c r="A404" s="80" t="s">
        <v>1290</v>
      </c>
      <c r="B404" s="66" t="s">
        <v>1291</v>
      </c>
      <c r="C404" s="67" t="s">
        <v>1292</v>
      </c>
      <c r="D404" s="68" t="s">
        <v>1293</v>
      </c>
      <c r="E404" s="67"/>
      <c r="F404" s="69"/>
      <c r="G404" s="69"/>
      <c r="H404" s="69"/>
      <c r="I404" s="69"/>
      <c r="J404" s="67" t="s">
        <v>174</v>
      </c>
    </row>
    <row r="405" spans="1:10" s="93" customFormat="1" ht="12" customHeight="1" x14ac:dyDescent="0.25">
      <c r="A405" s="80" t="s">
        <v>1294</v>
      </c>
      <c r="B405" s="66" t="s">
        <v>1295</v>
      </c>
      <c r="C405" s="67" t="s">
        <v>1296</v>
      </c>
      <c r="D405" s="68" t="s">
        <v>1297</v>
      </c>
      <c r="E405" s="67"/>
      <c r="F405" s="69"/>
      <c r="G405" s="69"/>
      <c r="H405" s="69"/>
      <c r="I405" s="69"/>
      <c r="J405" s="67" t="s">
        <v>174</v>
      </c>
    </row>
    <row r="406" spans="1:10" s="93" customFormat="1" ht="12" customHeight="1" x14ac:dyDescent="0.25">
      <c r="A406" s="80" t="s">
        <v>1298</v>
      </c>
      <c r="B406" s="66" t="s">
        <v>1299</v>
      </c>
      <c r="C406" s="67" t="s">
        <v>1300</v>
      </c>
      <c r="D406" s="68" t="s">
        <v>1301</v>
      </c>
      <c r="E406" s="67"/>
      <c r="F406" s="69"/>
      <c r="G406" s="69"/>
      <c r="H406" s="69"/>
      <c r="I406" s="69"/>
      <c r="J406" s="67" t="s">
        <v>174</v>
      </c>
    </row>
    <row r="407" spans="1:10" s="93" customFormat="1" ht="12" customHeight="1" x14ac:dyDescent="0.25">
      <c r="A407" s="80" t="s">
        <v>1302</v>
      </c>
      <c r="B407" s="66" t="s">
        <v>1303</v>
      </c>
      <c r="C407" s="67" t="s">
        <v>1304</v>
      </c>
      <c r="D407" s="68" t="s">
        <v>1305</v>
      </c>
      <c r="E407" s="67"/>
      <c r="F407" s="69"/>
      <c r="G407" s="69"/>
      <c r="H407" s="69"/>
      <c r="I407" s="69"/>
      <c r="J407" s="67" t="s">
        <v>174</v>
      </c>
    </row>
    <row r="408" spans="1:10" s="93" customFormat="1" ht="12" customHeight="1" x14ac:dyDescent="0.25">
      <c r="A408" s="80" t="s">
        <v>1306</v>
      </c>
      <c r="B408" s="66" t="s">
        <v>1307</v>
      </c>
      <c r="C408" s="67" t="s">
        <v>1308</v>
      </c>
      <c r="D408" s="68" t="s">
        <v>1309</v>
      </c>
      <c r="E408" s="67"/>
      <c r="F408" s="69"/>
      <c r="G408" s="69"/>
      <c r="H408" s="69"/>
      <c r="I408" s="69"/>
      <c r="J408" s="67" t="s">
        <v>174</v>
      </c>
    </row>
    <row r="409" spans="1:10" s="93" customFormat="1" ht="12" customHeight="1" x14ac:dyDescent="0.25">
      <c r="A409" s="80" t="s">
        <v>1310</v>
      </c>
      <c r="B409" s="66" t="s">
        <v>1311</v>
      </c>
      <c r="C409" s="67" t="s">
        <v>1312</v>
      </c>
      <c r="D409" s="68" t="s">
        <v>1313</v>
      </c>
      <c r="E409" s="67"/>
      <c r="F409" s="69"/>
      <c r="G409" s="69"/>
      <c r="H409" s="69"/>
      <c r="I409" s="69"/>
      <c r="J409" s="67" t="s">
        <v>174</v>
      </c>
    </row>
    <row r="410" spans="1:10" s="93" customFormat="1" ht="12" customHeight="1" x14ac:dyDescent="0.25">
      <c r="A410" s="80" t="s">
        <v>1314</v>
      </c>
      <c r="B410" s="66" t="s">
        <v>1315</v>
      </c>
      <c r="C410" s="67" t="s">
        <v>1316</v>
      </c>
      <c r="D410" s="68" t="s">
        <v>1317</v>
      </c>
      <c r="E410" s="67"/>
      <c r="F410" s="69"/>
      <c r="G410" s="69"/>
      <c r="H410" s="69"/>
      <c r="I410" s="69"/>
      <c r="J410" s="67" t="s">
        <v>174</v>
      </c>
    </row>
    <row r="411" spans="1:10" s="93" customFormat="1" ht="12" customHeight="1" x14ac:dyDescent="0.25">
      <c r="A411" s="80" t="s">
        <v>1318</v>
      </c>
      <c r="B411" s="66" t="s">
        <v>1319</v>
      </c>
      <c r="C411" s="67" t="s">
        <v>1320</v>
      </c>
      <c r="D411" s="68" t="s">
        <v>1321</v>
      </c>
      <c r="E411" s="67"/>
      <c r="F411" s="69"/>
      <c r="G411" s="69"/>
      <c r="H411" s="69"/>
      <c r="I411" s="69"/>
      <c r="J411" s="67" t="s">
        <v>174</v>
      </c>
    </row>
    <row r="412" spans="1:10" s="93" customFormat="1" ht="12" customHeight="1" x14ac:dyDescent="0.25">
      <c r="A412" s="80" t="s">
        <v>1322</v>
      </c>
      <c r="B412" s="66" t="s">
        <v>1323</v>
      </c>
      <c r="C412" s="67" t="s">
        <v>1324</v>
      </c>
      <c r="D412" s="68" t="s">
        <v>1325</v>
      </c>
      <c r="E412" s="67"/>
      <c r="F412" s="69"/>
      <c r="G412" s="69"/>
      <c r="H412" s="69"/>
      <c r="I412" s="69"/>
      <c r="J412" s="67" t="s">
        <v>174</v>
      </c>
    </row>
    <row r="413" spans="1:10" s="93" customFormat="1" ht="12" customHeight="1" x14ac:dyDescent="0.25">
      <c r="A413" s="80" t="s">
        <v>1326</v>
      </c>
      <c r="B413" s="66" t="s">
        <v>1327</v>
      </c>
      <c r="C413" s="67" t="s">
        <v>1328</v>
      </c>
      <c r="D413" s="68" t="s">
        <v>1329</v>
      </c>
      <c r="E413" s="67"/>
      <c r="F413" s="69"/>
      <c r="G413" s="69"/>
      <c r="H413" s="69"/>
      <c r="I413" s="69"/>
      <c r="J413" s="67" t="s">
        <v>174</v>
      </c>
    </row>
    <row r="414" spans="1:10" s="93" customFormat="1" ht="12" customHeight="1" x14ac:dyDescent="0.25">
      <c r="A414" s="80" t="s">
        <v>1330</v>
      </c>
      <c r="B414" s="66" t="s">
        <v>1331</v>
      </c>
      <c r="C414" s="67" t="s">
        <v>1332</v>
      </c>
      <c r="D414" s="68" t="s">
        <v>1333</v>
      </c>
      <c r="E414" s="67"/>
      <c r="F414" s="69"/>
      <c r="G414" s="69"/>
      <c r="H414" s="69"/>
      <c r="I414" s="69"/>
      <c r="J414" s="67" t="s">
        <v>174</v>
      </c>
    </row>
    <row r="415" spans="1:10" s="93" customFormat="1" ht="12" customHeight="1" x14ac:dyDescent="0.25">
      <c r="A415" s="80" t="s">
        <v>1334</v>
      </c>
      <c r="B415" s="66" t="s">
        <v>1335</v>
      </c>
      <c r="C415" s="67" t="s">
        <v>1336</v>
      </c>
      <c r="D415" s="68" t="s">
        <v>1337</v>
      </c>
      <c r="E415" s="67"/>
      <c r="F415" s="69"/>
      <c r="G415" s="69"/>
      <c r="H415" s="69"/>
      <c r="I415" s="69"/>
      <c r="J415" s="67" t="s">
        <v>174</v>
      </c>
    </row>
    <row r="416" spans="1:10" s="93" customFormat="1" ht="12" customHeight="1" x14ac:dyDescent="0.25">
      <c r="A416" s="80" t="s">
        <v>1338</v>
      </c>
      <c r="B416" s="66" t="s">
        <v>1339</v>
      </c>
      <c r="C416" s="67" t="s">
        <v>1340</v>
      </c>
      <c r="D416" s="68" t="s">
        <v>1341</v>
      </c>
      <c r="E416" s="67"/>
      <c r="F416" s="69"/>
      <c r="G416" s="69"/>
      <c r="H416" s="69"/>
      <c r="I416" s="69"/>
      <c r="J416" s="67" t="s">
        <v>174</v>
      </c>
    </row>
    <row r="417" spans="1:10" s="93" customFormat="1" ht="12" customHeight="1" x14ac:dyDescent="0.25">
      <c r="A417" s="80" t="s">
        <v>1342</v>
      </c>
      <c r="B417" s="66" t="s">
        <v>1343</v>
      </c>
      <c r="C417" s="67"/>
      <c r="D417" s="68" t="s">
        <v>1344</v>
      </c>
      <c r="E417" s="67"/>
      <c r="F417" s="69"/>
      <c r="G417" s="69"/>
      <c r="H417" s="69"/>
      <c r="I417" s="69"/>
      <c r="J417" s="67" t="s">
        <v>174</v>
      </c>
    </row>
    <row r="418" spans="1:10" s="93" customFormat="1" ht="12" customHeight="1" x14ac:dyDescent="0.25">
      <c r="A418" s="80" t="s">
        <v>1345</v>
      </c>
      <c r="B418" s="66" t="s">
        <v>1346</v>
      </c>
      <c r="C418" s="67" t="s">
        <v>1347</v>
      </c>
      <c r="D418" s="68" t="s">
        <v>1348</v>
      </c>
      <c r="E418" s="67"/>
      <c r="F418" s="69"/>
      <c r="G418" s="69"/>
      <c r="H418" s="69"/>
      <c r="I418" s="69"/>
      <c r="J418" s="67" t="s">
        <v>174</v>
      </c>
    </row>
    <row r="419" spans="1:10" s="93" customFormat="1" ht="12" customHeight="1" x14ac:dyDescent="0.25">
      <c r="A419" s="80" t="s">
        <v>1349</v>
      </c>
      <c r="B419" s="66" t="s">
        <v>1350</v>
      </c>
      <c r="C419" s="67" t="s">
        <v>1351</v>
      </c>
      <c r="D419" s="68" t="s">
        <v>1352</v>
      </c>
      <c r="E419" s="67"/>
      <c r="F419" s="69"/>
      <c r="G419" s="69"/>
      <c r="H419" s="69"/>
      <c r="I419" s="69"/>
      <c r="J419" s="67" t="s">
        <v>174</v>
      </c>
    </row>
    <row r="420" spans="1:10" s="93" customFormat="1" ht="12" customHeight="1" x14ac:dyDescent="0.25">
      <c r="A420" s="80" t="s">
        <v>1353</v>
      </c>
      <c r="B420" s="66" t="s">
        <v>1354</v>
      </c>
      <c r="C420" s="67" t="s">
        <v>1320</v>
      </c>
      <c r="D420" s="68" t="s">
        <v>1355</v>
      </c>
      <c r="E420" s="67"/>
      <c r="F420" s="69"/>
      <c r="G420" s="69"/>
      <c r="H420" s="69"/>
      <c r="I420" s="69"/>
      <c r="J420" s="67" t="s">
        <v>174</v>
      </c>
    </row>
    <row r="421" spans="1:10" s="93" customFormat="1" ht="12" customHeight="1" x14ac:dyDescent="0.25">
      <c r="A421" s="80" t="s">
        <v>1356</v>
      </c>
      <c r="B421" s="66" t="s">
        <v>1357</v>
      </c>
      <c r="C421" s="67" t="s">
        <v>1358</v>
      </c>
      <c r="D421" s="68" t="s">
        <v>1359</v>
      </c>
      <c r="E421" s="67"/>
      <c r="F421" s="69"/>
      <c r="G421" s="69"/>
      <c r="H421" s="69"/>
      <c r="I421" s="69"/>
      <c r="J421" s="67" t="s">
        <v>174</v>
      </c>
    </row>
    <row r="422" spans="1:10" s="93" customFormat="1" ht="12" customHeight="1" x14ac:dyDescent="0.25">
      <c r="A422" s="80" t="s">
        <v>1360</v>
      </c>
      <c r="B422" s="66" t="s">
        <v>1361</v>
      </c>
      <c r="C422" s="67" t="s">
        <v>1362</v>
      </c>
      <c r="D422" s="68" t="s">
        <v>1363</v>
      </c>
      <c r="E422" s="67"/>
      <c r="F422" s="69"/>
      <c r="G422" s="69"/>
      <c r="H422" s="69"/>
      <c r="I422" s="69"/>
      <c r="J422" s="67" t="s">
        <v>174</v>
      </c>
    </row>
    <row r="423" spans="1:10" s="93" customFormat="1" ht="12" customHeight="1" x14ac:dyDescent="0.25">
      <c r="A423" s="80" t="s">
        <v>1364</v>
      </c>
      <c r="B423" s="66" t="s">
        <v>1365</v>
      </c>
      <c r="C423" s="67" t="s">
        <v>1366</v>
      </c>
      <c r="D423" s="68" t="s">
        <v>1367</v>
      </c>
      <c r="E423" s="67"/>
      <c r="F423" s="69"/>
      <c r="G423" s="69"/>
      <c r="H423" s="69"/>
      <c r="I423" s="69"/>
      <c r="J423" s="67" t="s">
        <v>174</v>
      </c>
    </row>
    <row r="424" spans="1:10" s="93" customFormat="1" ht="12" customHeight="1" x14ac:dyDescent="0.25">
      <c r="A424" s="80" t="s">
        <v>1368</v>
      </c>
      <c r="B424" s="66" t="s">
        <v>1369</v>
      </c>
      <c r="C424" s="67" t="s">
        <v>1370</v>
      </c>
      <c r="D424" s="68" t="s">
        <v>1371</v>
      </c>
      <c r="E424" s="67"/>
      <c r="F424" s="69"/>
      <c r="G424" s="69"/>
      <c r="H424" s="69"/>
      <c r="I424" s="69"/>
      <c r="J424" s="67" t="s">
        <v>174</v>
      </c>
    </row>
    <row r="425" spans="1:10" s="93" customFormat="1" ht="12" customHeight="1" x14ac:dyDescent="0.25">
      <c r="A425" s="80" t="s">
        <v>1372</v>
      </c>
      <c r="B425" s="66" t="s">
        <v>1373</v>
      </c>
      <c r="C425" s="67" t="s">
        <v>1374</v>
      </c>
      <c r="D425" s="68" t="s">
        <v>1375</v>
      </c>
      <c r="E425" s="67"/>
      <c r="F425" s="69"/>
      <c r="G425" s="69"/>
      <c r="H425" s="69"/>
      <c r="I425" s="69"/>
      <c r="J425" s="67" t="s">
        <v>174</v>
      </c>
    </row>
    <row r="426" spans="1:10" s="93" customFormat="1" ht="12" customHeight="1" x14ac:dyDescent="0.25">
      <c r="A426" s="80" t="s">
        <v>1376</v>
      </c>
      <c r="B426" s="66" t="s">
        <v>1377</v>
      </c>
      <c r="C426" s="67" t="s">
        <v>1378</v>
      </c>
      <c r="D426" s="68" t="s">
        <v>1379</v>
      </c>
      <c r="E426" s="67"/>
      <c r="F426" s="69"/>
      <c r="G426" s="69"/>
      <c r="H426" s="69"/>
      <c r="I426" s="69"/>
      <c r="J426" s="67" t="s">
        <v>174</v>
      </c>
    </row>
    <row r="427" spans="1:10" s="93" customFormat="1" ht="12" customHeight="1" x14ac:dyDescent="0.25">
      <c r="A427" s="80" t="s">
        <v>1380</v>
      </c>
      <c r="B427" s="66" t="s">
        <v>1381</v>
      </c>
      <c r="C427" s="67" t="s">
        <v>1382</v>
      </c>
      <c r="D427" s="68" t="s">
        <v>1383</v>
      </c>
      <c r="E427" s="67"/>
      <c r="F427" s="69"/>
      <c r="G427" s="69"/>
      <c r="H427" s="69"/>
      <c r="I427" s="69"/>
      <c r="J427" s="67" t="s">
        <v>174</v>
      </c>
    </row>
    <row r="428" spans="1:10" s="93" customFormat="1" ht="12" customHeight="1" x14ac:dyDescent="0.25">
      <c r="A428" s="80" t="s">
        <v>1384</v>
      </c>
      <c r="B428" s="66" t="s">
        <v>1385</v>
      </c>
      <c r="C428" s="67" t="s">
        <v>1386</v>
      </c>
      <c r="D428" s="68" t="s">
        <v>1387</v>
      </c>
      <c r="E428" s="67"/>
      <c r="F428" s="69"/>
      <c r="G428" s="69"/>
      <c r="H428" s="69"/>
      <c r="I428" s="69"/>
      <c r="J428" s="67" t="s">
        <v>174</v>
      </c>
    </row>
    <row r="429" spans="1:10" s="93" customFormat="1" ht="12" customHeight="1" x14ac:dyDescent="0.25">
      <c r="A429" s="80" t="s">
        <v>1388</v>
      </c>
      <c r="B429" s="66" t="s">
        <v>1389</v>
      </c>
      <c r="C429" s="67" t="s">
        <v>1390</v>
      </c>
      <c r="D429" s="68" t="s">
        <v>1391</v>
      </c>
      <c r="E429" s="67"/>
      <c r="F429" s="69"/>
      <c r="G429" s="69"/>
      <c r="H429" s="69"/>
      <c r="I429" s="69"/>
      <c r="J429" s="67" t="s">
        <v>174</v>
      </c>
    </row>
    <row r="430" spans="1:10" s="93" customFormat="1" ht="12" customHeight="1" x14ac:dyDescent="0.25">
      <c r="A430" s="80" t="s">
        <v>1392</v>
      </c>
      <c r="B430" s="66" t="s">
        <v>1393</v>
      </c>
      <c r="C430" s="67" t="s">
        <v>1394</v>
      </c>
      <c r="D430" s="68" t="s">
        <v>1395</v>
      </c>
      <c r="E430" s="67"/>
      <c r="F430" s="69"/>
      <c r="G430" s="69"/>
      <c r="H430" s="69"/>
      <c r="I430" s="69"/>
      <c r="J430" s="67" t="s">
        <v>174</v>
      </c>
    </row>
    <row r="431" spans="1:10" s="93" customFormat="1" ht="12" customHeight="1" x14ac:dyDescent="0.25">
      <c r="A431" s="80" t="s">
        <v>1396</v>
      </c>
      <c r="B431" s="66" t="s">
        <v>1397</v>
      </c>
      <c r="C431" s="67" t="s">
        <v>1398</v>
      </c>
      <c r="D431" s="68" t="s">
        <v>1399</v>
      </c>
      <c r="E431" s="67"/>
      <c r="F431" s="69"/>
      <c r="G431" s="69"/>
      <c r="H431" s="69"/>
      <c r="I431" s="69"/>
      <c r="J431" s="67" t="s">
        <v>174</v>
      </c>
    </row>
    <row r="432" spans="1:10" s="93" customFormat="1" ht="12" customHeight="1" x14ac:dyDescent="0.25">
      <c r="A432" s="80" t="s">
        <v>1400</v>
      </c>
      <c r="B432" s="66" t="s">
        <v>1401</v>
      </c>
      <c r="C432" s="67" t="s">
        <v>1402</v>
      </c>
      <c r="D432" s="68" t="s">
        <v>1403</v>
      </c>
      <c r="E432" s="67"/>
      <c r="F432" s="69"/>
      <c r="G432" s="69"/>
      <c r="H432" s="69"/>
      <c r="I432" s="69"/>
      <c r="J432" s="67" t="s">
        <v>174</v>
      </c>
    </row>
    <row r="433" spans="1:10" s="93" customFormat="1" ht="12" customHeight="1" x14ac:dyDescent="0.25">
      <c r="A433" s="80" t="s">
        <v>1404</v>
      </c>
      <c r="B433" s="66" t="s">
        <v>1405</v>
      </c>
      <c r="C433" s="67" t="s">
        <v>1406</v>
      </c>
      <c r="D433" s="68" t="s">
        <v>1407</v>
      </c>
      <c r="E433" s="67"/>
      <c r="F433" s="69"/>
      <c r="G433" s="69"/>
      <c r="H433" s="69"/>
      <c r="I433" s="69"/>
      <c r="J433" s="67" t="s">
        <v>174</v>
      </c>
    </row>
    <row r="434" spans="1:10" s="93" customFormat="1" ht="12" customHeight="1" x14ac:dyDescent="0.25">
      <c r="A434" s="80" t="s">
        <v>1408</v>
      </c>
      <c r="B434" s="66" t="s">
        <v>1409</v>
      </c>
      <c r="C434" s="67" t="s">
        <v>1410</v>
      </c>
      <c r="D434" s="68" t="s">
        <v>1411</v>
      </c>
      <c r="E434" s="67"/>
      <c r="F434" s="69"/>
      <c r="G434" s="69"/>
      <c r="H434" s="69"/>
      <c r="I434" s="69"/>
      <c r="J434" s="67" t="s">
        <v>174</v>
      </c>
    </row>
    <row r="435" spans="1:10" s="93" customFormat="1" ht="12" customHeight="1" x14ac:dyDescent="0.25">
      <c r="A435" s="80" t="s">
        <v>1412</v>
      </c>
      <c r="B435" s="66" t="s">
        <v>1413</v>
      </c>
      <c r="C435" s="67" t="s">
        <v>1414</v>
      </c>
      <c r="D435" s="68" t="s">
        <v>1415</v>
      </c>
      <c r="E435" s="67"/>
      <c r="F435" s="69"/>
      <c r="G435" s="69"/>
      <c r="H435" s="69"/>
      <c r="I435" s="69"/>
      <c r="J435" s="67" t="s">
        <v>174</v>
      </c>
    </row>
    <row r="436" spans="1:10" s="93" customFormat="1" ht="12" customHeight="1" x14ac:dyDescent="0.25">
      <c r="A436" s="80" t="s">
        <v>1416</v>
      </c>
      <c r="B436" s="66" t="s">
        <v>1417</v>
      </c>
      <c r="C436" s="67" t="s">
        <v>1418</v>
      </c>
      <c r="D436" s="68" t="s">
        <v>1419</v>
      </c>
      <c r="E436" s="67"/>
      <c r="F436" s="69"/>
      <c r="G436" s="69"/>
      <c r="H436" s="69"/>
      <c r="I436" s="69"/>
      <c r="J436" s="67" t="s">
        <v>174</v>
      </c>
    </row>
    <row r="437" spans="1:10" s="93" customFormat="1" ht="12" customHeight="1" x14ac:dyDescent="0.25">
      <c r="A437" s="80" t="s">
        <v>1420</v>
      </c>
      <c r="B437" s="66" t="s">
        <v>1421</v>
      </c>
      <c r="C437" s="67" t="s">
        <v>1422</v>
      </c>
      <c r="D437" s="68" t="s">
        <v>1423</v>
      </c>
      <c r="E437" s="67"/>
      <c r="F437" s="69"/>
      <c r="G437" s="69"/>
      <c r="H437" s="69"/>
      <c r="I437" s="69"/>
      <c r="J437" s="67" t="s">
        <v>174</v>
      </c>
    </row>
    <row r="438" spans="1:10" s="93" customFormat="1" ht="12" customHeight="1" x14ac:dyDescent="0.25">
      <c r="A438" s="80" t="s">
        <v>1424</v>
      </c>
      <c r="B438" s="66" t="s">
        <v>1425</v>
      </c>
      <c r="C438" s="67" t="s">
        <v>1426</v>
      </c>
      <c r="D438" s="68" t="s">
        <v>1427</v>
      </c>
      <c r="E438" s="67"/>
      <c r="F438" s="69"/>
      <c r="G438" s="69"/>
      <c r="H438" s="69"/>
      <c r="I438" s="69"/>
      <c r="J438" s="67" t="s">
        <v>174</v>
      </c>
    </row>
    <row r="439" spans="1:10" s="93" customFormat="1" ht="12" customHeight="1" x14ac:dyDescent="0.25">
      <c r="A439" s="80" t="s">
        <v>1428</v>
      </c>
      <c r="B439" s="66" t="s">
        <v>1429</v>
      </c>
      <c r="C439" s="67" t="s">
        <v>1430</v>
      </c>
      <c r="D439" s="68" t="s">
        <v>1431</v>
      </c>
      <c r="E439" s="67"/>
      <c r="F439" s="69"/>
      <c r="G439" s="69"/>
      <c r="H439" s="69"/>
      <c r="I439" s="69"/>
      <c r="J439" s="67" t="s">
        <v>174</v>
      </c>
    </row>
    <row r="440" spans="1:10" s="93" customFormat="1" ht="12" customHeight="1" x14ac:dyDescent="0.25">
      <c r="A440" s="80" t="s">
        <v>1432</v>
      </c>
      <c r="B440" s="66" t="s">
        <v>1433</v>
      </c>
      <c r="C440" s="67" t="s">
        <v>1434</v>
      </c>
      <c r="D440" s="68" t="s">
        <v>1435</v>
      </c>
      <c r="E440" s="67"/>
      <c r="F440" s="69"/>
      <c r="G440" s="69"/>
      <c r="H440" s="69"/>
      <c r="I440" s="69"/>
      <c r="J440" s="67" t="s">
        <v>174</v>
      </c>
    </row>
    <row r="441" spans="1:10" s="93" customFormat="1" ht="12" customHeight="1" x14ac:dyDescent="0.25">
      <c r="A441" s="80" t="s">
        <v>1436</v>
      </c>
      <c r="B441" s="66" t="s">
        <v>1437</v>
      </c>
      <c r="C441" s="67" t="s">
        <v>1438</v>
      </c>
      <c r="D441" s="68" t="s">
        <v>1439</v>
      </c>
      <c r="E441" s="67"/>
      <c r="F441" s="69"/>
      <c r="G441" s="69"/>
      <c r="H441" s="69"/>
      <c r="I441" s="69"/>
      <c r="J441" s="67" t="s">
        <v>174</v>
      </c>
    </row>
    <row r="442" spans="1:10" s="93" customFormat="1" ht="12" customHeight="1" x14ac:dyDescent="0.25">
      <c r="A442" s="80" t="s">
        <v>1440</v>
      </c>
      <c r="B442" s="66" t="s">
        <v>1441</v>
      </c>
      <c r="C442" s="67" t="s">
        <v>1442</v>
      </c>
      <c r="D442" s="68" t="s">
        <v>1443</v>
      </c>
      <c r="E442" s="67"/>
      <c r="F442" s="69"/>
      <c r="G442" s="69"/>
      <c r="H442" s="69"/>
      <c r="I442" s="69"/>
      <c r="J442" s="67" t="s">
        <v>174</v>
      </c>
    </row>
    <row r="443" spans="1:10" s="93" customFormat="1" ht="12" customHeight="1" x14ac:dyDescent="0.25">
      <c r="A443" s="80" t="s">
        <v>1444</v>
      </c>
      <c r="B443" s="66" t="s">
        <v>1445</v>
      </c>
      <c r="C443" s="67" t="s">
        <v>1446</v>
      </c>
      <c r="D443" s="68" t="s">
        <v>1447</v>
      </c>
      <c r="E443" s="67"/>
      <c r="F443" s="69"/>
      <c r="G443" s="69"/>
      <c r="H443" s="69"/>
      <c r="I443" s="69"/>
      <c r="J443" s="67" t="s">
        <v>174</v>
      </c>
    </row>
    <row r="444" spans="1:10" s="93" customFormat="1" ht="12" customHeight="1" x14ac:dyDescent="0.25">
      <c r="A444" s="80" t="s">
        <v>1448</v>
      </c>
      <c r="B444" s="66" t="s">
        <v>1449</v>
      </c>
      <c r="C444" s="67" t="s">
        <v>1450</v>
      </c>
      <c r="D444" s="68" t="s">
        <v>1451</v>
      </c>
      <c r="E444" s="67"/>
      <c r="F444" s="69"/>
      <c r="G444" s="69"/>
      <c r="H444" s="69"/>
      <c r="I444" s="69"/>
      <c r="J444" s="67" t="s">
        <v>174</v>
      </c>
    </row>
    <row r="445" spans="1:10" s="93" customFormat="1" ht="12" customHeight="1" x14ac:dyDescent="0.25">
      <c r="A445" s="80" t="s">
        <v>1452</v>
      </c>
      <c r="B445" s="66" t="s">
        <v>1453</v>
      </c>
      <c r="C445" s="67" t="s">
        <v>1454</v>
      </c>
      <c r="D445" s="68" t="s">
        <v>1455</v>
      </c>
      <c r="E445" s="67"/>
      <c r="F445" s="69"/>
      <c r="G445" s="69"/>
      <c r="H445" s="69"/>
      <c r="I445" s="69"/>
      <c r="J445" s="67" t="s">
        <v>174</v>
      </c>
    </row>
    <row r="446" spans="1:10" s="93" customFormat="1" ht="12" customHeight="1" x14ac:dyDescent="0.25">
      <c r="A446" s="80" t="s">
        <v>1456</v>
      </c>
      <c r="B446" s="66" t="s">
        <v>1457</v>
      </c>
      <c r="C446" s="67" t="s">
        <v>1458</v>
      </c>
      <c r="D446" s="68" t="s">
        <v>1459</v>
      </c>
      <c r="E446" s="67"/>
      <c r="F446" s="69"/>
      <c r="G446" s="69"/>
      <c r="H446" s="69"/>
      <c r="I446" s="69"/>
      <c r="J446" s="67" t="s">
        <v>174</v>
      </c>
    </row>
    <row r="447" spans="1:10" s="93" customFormat="1" ht="12" customHeight="1" x14ac:dyDescent="0.25">
      <c r="A447" s="80" t="s">
        <v>1460</v>
      </c>
      <c r="B447" s="66" t="s">
        <v>1461</v>
      </c>
      <c r="C447" s="67" t="s">
        <v>1462</v>
      </c>
      <c r="D447" s="68" t="s">
        <v>1463</v>
      </c>
      <c r="E447" s="67"/>
      <c r="F447" s="69"/>
      <c r="G447" s="69"/>
      <c r="H447" s="69"/>
      <c r="I447" s="69"/>
      <c r="J447" s="67" t="s">
        <v>174</v>
      </c>
    </row>
    <row r="448" spans="1:10" s="93" customFormat="1" ht="12" customHeight="1" x14ac:dyDescent="0.25">
      <c r="A448" s="80" t="s">
        <v>1464</v>
      </c>
      <c r="B448" s="66" t="s">
        <v>1465</v>
      </c>
      <c r="C448" s="67" t="s">
        <v>1466</v>
      </c>
      <c r="D448" s="68" t="s">
        <v>1467</v>
      </c>
      <c r="E448" s="67"/>
      <c r="F448" s="69"/>
      <c r="G448" s="69"/>
      <c r="H448" s="69"/>
      <c r="I448" s="69"/>
      <c r="J448" s="67" t="s">
        <v>174</v>
      </c>
    </row>
    <row r="449" spans="1:10" s="93" customFormat="1" ht="12" customHeight="1" x14ac:dyDescent="0.25">
      <c r="A449" s="80" t="s">
        <v>1468</v>
      </c>
      <c r="B449" s="66" t="s">
        <v>1469</v>
      </c>
      <c r="C449" s="67" t="s">
        <v>1470</v>
      </c>
      <c r="D449" s="68" t="s">
        <v>1471</v>
      </c>
      <c r="E449" s="67"/>
      <c r="F449" s="69"/>
      <c r="G449" s="69"/>
      <c r="H449" s="69"/>
      <c r="I449" s="69"/>
      <c r="J449" s="67" t="s">
        <v>174</v>
      </c>
    </row>
    <row r="450" spans="1:10" s="93" customFormat="1" ht="12" customHeight="1" x14ac:dyDescent="0.25">
      <c r="A450" s="80" t="s">
        <v>1472</v>
      </c>
      <c r="B450" s="66" t="s">
        <v>1473</v>
      </c>
      <c r="C450" s="67" t="s">
        <v>1474</v>
      </c>
      <c r="D450" s="68" t="s">
        <v>1475</v>
      </c>
      <c r="E450" s="67"/>
      <c r="F450" s="69"/>
      <c r="G450" s="69"/>
      <c r="H450" s="69"/>
      <c r="I450" s="69"/>
      <c r="J450" s="67" t="s">
        <v>174</v>
      </c>
    </row>
    <row r="451" spans="1:10" s="93" customFormat="1" ht="12" customHeight="1" x14ac:dyDescent="0.25">
      <c r="A451" s="80" t="s">
        <v>1476</v>
      </c>
      <c r="B451" s="66" t="s">
        <v>1477</v>
      </c>
      <c r="C451" s="67" t="s">
        <v>1478</v>
      </c>
      <c r="D451" s="68" t="s">
        <v>1479</v>
      </c>
      <c r="E451" s="67"/>
      <c r="F451" s="69"/>
      <c r="G451" s="69"/>
      <c r="H451" s="69"/>
      <c r="I451" s="69"/>
      <c r="J451" s="67" t="s">
        <v>174</v>
      </c>
    </row>
    <row r="452" spans="1:10" s="93" customFormat="1" ht="12" customHeight="1" x14ac:dyDescent="0.25">
      <c r="A452" s="80" t="s">
        <v>1480</v>
      </c>
      <c r="B452" s="66" t="s">
        <v>1481</v>
      </c>
      <c r="C452" s="67" t="s">
        <v>1482</v>
      </c>
      <c r="D452" s="68" t="s">
        <v>1483</v>
      </c>
      <c r="E452" s="67"/>
      <c r="F452" s="69"/>
      <c r="G452" s="69"/>
      <c r="H452" s="69"/>
      <c r="I452" s="69"/>
      <c r="J452" s="67" t="s">
        <v>174</v>
      </c>
    </row>
    <row r="453" spans="1:10" s="93" customFormat="1" ht="12" customHeight="1" x14ac:dyDescent="0.25">
      <c r="A453" s="80" t="s">
        <v>1484</v>
      </c>
      <c r="B453" s="66" t="s">
        <v>1485</v>
      </c>
      <c r="C453" s="67" t="s">
        <v>1486</v>
      </c>
      <c r="D453" s="68" t="s">
        <v>1487</v>
      </c>
      <c r="E453" s="67"/>
      <c r="F453" s="69"/>
      <c r="G453" s="69"/>
      <c r="H453" s="69"/>
      <c r="I453" s="69"/>
      <c r="J453" s="67" t="s">
        <v>174</v>
      </c>
    </row>
    <row r="454" spans="1:10" s="93" customFormat="1" ht="12" customHeight="1" x14ac:dyDescent="0.25">
      <c r="A454" s="80" t="s">
        <v>1488</v>
      </c>
      <c r="B454" s="66" t="s">
        <v>1489</v>
      </c>
      <c r="C454" s="67" t="s">
        <v>1490</v>
      </c>
      <c r="D454" s="68" t="s">
        <v>1491</v>
      </c>
      <c r="E454" s="67"/>
      <c r="F454" s="69"/>
      <c r="G454" s="69"/>
      <c r="H454" s="69"/>
      <c r="I454" s="69"/>
      <c r="J454" s="67" t="s">
        <v>174</v>
      </c>
    </row>
    <row r="455" spans="1:10" s="93" customFormat="1" ht="12" customHeight="1" x14ac:dyDescent="0.25">
      <c r="A455" s="80" t="s">
        <v>1492</v>
      </c>
      <c r="B455" s="66" t="s">
        <v>1493</v>
      </c>
      <c r="C455" s="67" t="s">
        <v>1494</v>
      </c>
      <c r="D455" s="68" t="s">
        <v>1495</v>
      </c>
      <c r="E455" s="67"/>
      <c r="F455" s="69"/>
      <c r="G455" s="69"/>
      <c r="H455" s="69"/>
      <c r="I455" s="69"/>
      <c r="J455" s="67" t="s">
        <v>174</v>
      </c>
    </row>
    <row r="456" spans="1:10" s="93" customFormat="1" ht="12" customHeight="1" x14ac:dyDescent="0.25">
      <c r="A456" s="80" t="s">
        <v>1496</v>
      </c>
      <c r="B456" s="66" t="s">
        <v>1497</v>
      </c>
      <c r="C456" s="67" t="s">
        <v>1498</v>
      </c>
      <c r="D456" s="68" t="s">
        <v>1499</v>
      </c>
      <c r="E456" s="67"/>
      <c r="F456" s="69"/>
      <c r="G456" s="69"/>
      <c r="H456" s="69"/>
      <c r="I456" s="69"/>
      <c r="J456" s="67" t="s">
        <v>174</v>
      </c>
    </row>
    <row r="457" spans="1:10" s="93" customFormat="1" ht="12" customHeight="1" x14ac:dyDescent="0.25">
      <c r="A457" s="80" t="s">
        <v>1500</v>
      </c>
      <c r="B457" s="66" t="s">
        <v>1501</v>
      </c>
      <c r="C457" s="67" t="s">
        <v>1502</v>
      </c>
      <c r="D457" s="68" t="s">
        <v>1503</v>
      </c>
      <c r="E457" s="67"/>
      <c r="F457" s="69"/>
      <c r="G457" s="69"/>
      <c r="H457" s="69"/>
      <c r="I457" s="69"/>
      <c r="J457" s="67" t="s">
        <v>174</v>
      </c>
    </row>
    <row r="458" spans="1:10" s="93" customFormat="1" ht="12" customHeight="1" x14ac:dyDescent="0.25">
      <c r="A458" s="80" t="s">
        <v>1504</v>
      </c>
      <c r="B458" s="66" t="s">
        <v>1505</v>
      </c>
      <c r="C458" s="67" t="s">
        <v>1506</v>
      </c>
      <c r="D458" s="68" t="s">
        <v>1507</v>
      </c>
      <c r="E458" s="67"/>
      <c r="F458" s="69"/>
      <c r="G458" s="69"/>
      <c r="H458" s="69"/>
      <c r="I458" s="69"/>
      <c r="J458" s="67" t="s">
        <v>174</v>
      </c>
    </row>
    <row r="459" spans="1:10" s="93" customFormat="1" ht="12" customHeight="1" x14ac:dyDescent="0.25">
      <c r="A459" s="80" t="s">
        <v>1508</v>
      </c>
      <c r="B459" s="66" t="s">
        <v>1509</v>
      </c>
      <c r="C459" s="67" t="s">
        <v>1510</v>
      </c>
      <c r="D459" s="68" t="s">
        <v>1511</v>
      </c>
      <c r="E459" s="67"/>
      <c r="F459" s="69"/>
      <c r="G459" s="69"/>
      <c r="H459" s="69"/>
      <c r="I459" s="69"/>
      <c r="J459" s="67" t="s">
        <v>174</v>
      </c>
    </row>
    <row r="460" spans="1:10" s="93" customFormat="1" ht="12" customHeight="1" x14ac:dyDescent="0.25">
      <c r="A460" s="80" t="s">
        <v>1512</v>
      </c>
      <c r="B460" s="66" t="s">
        <v>1513</v>
      </c>
      <c r="C460" s="67" t="s">
        <v>1514</v>
      </c>
      <c r="D460" s="68" t="s">
        <v>1515</v>
      </c>
      <c r="E460" s="67"/>
      <c r="F460" s="69"/>
      <c r="G460" s="69"/>
      <c r="H460" s="69"/>
      <c r="I460" s="69"/>
      <c r="J460" s="67" t="s">
        <v>174</v>
      </c>
    </row>
    <row r="461" spans="1:10" s="93" customFormat="1" ht="12" customHeight="1" x14ac:dyDescent="0.25">
      <c r="A461" s="80" t="s">
        <v>1516</v>
      </c>
      <c r="B461" s="66" t="s">
        <v>1517</v>
      </c>
      <c r="C461" s="67" t="s">
        <v>1518</v>
      </c>
      <c r="D461" s="68" t="s">
        <v>1519</v>
      </c>
      <c r="E461" s="67"/>
      <c r="F461" s="69"/>
      <c r="G461" s="69"/>
      <c r="H461" s="69"/>
      <c r="I461" s="69"/>
      <c r="J461" s="67" t="s">
        <v>174</v>
      </c>
    </row>
    <row r="462" spans="1:10" s="93" customFormat="1" ht="12" customHeight="1" x14ac:dyDescent="0.25">
      <c r="A462" s="80" t="s">
        <v>1520</v>
      </c>
      <c r="B462" s="66" t="s">
        <v>1521</v>
      </c>
      <c r="C462" s="67" t="s">
        <v>1522</v>
      </c>
      <c r="D462" s="68" t="s">
        <v>1523</v>
      </c>
      <c r="E462" s="67"/>
      <c r="F462" s="69"/>
      <c r="G462" s="69"/>
      <c r="H462" s="69"/>
      <c r="I462" s="69"/>
      <c r="J462" s="67" t="s">
        <v>174</v>
      </c>
    </row>
    <row r="463" spans="1:10" s="93" customFormat="1" ht="12" customHeight="1" x14ac:dyDescent="0.25">
      <c r="A463" s="80" t="s">
        <v>1524</v>
      </c>
      <c r="B463" s="66" t="s">
        <v>1525</v>
      </c>
      <c r="C463" s="67" t="s">
        <v>1526</v>
      </c>
      <c r="D463" s="68" t="s">
        <v>1527</v>
      </c>
      <c r="E463" s="67"/>
      <c r="F463" s="69"/>
      <c r="G463" s="69"/>
      <c r="H463" s="69"/>
      <c r="I463" s="69"/>
      <c r="J463" s="67" t="s">
        <v>174</v>
      </c>
    </row>
    <row r="464" spans="1:10" s="93" customFormat="1" ht="12" customHeight="1" x14ac:dyDescent="0.25">
      <c r="A464" s="80" t="s">
        <v>1528</v>
      </c>
      <c r="B464" s="66" t="s">
        <v>1529</v>
      </c>
      <c r="C464" s="67" t="s">
        <v>1530</v>
      </c>
      <c r="D464" s="68" t="s">
        <v>1531</v>
      </c>
      <c r="E464" s="67"/>
      <c r="F464" s="69"/>
      <c r="G464" s="69"/>
      <c r="H464" s="69"/>
      <c r="I464" s="69"/>
      <c r="J464" s="67" t="s">
        <v>174</v>
      </c>
    </row>
    <row r="465" spans="1:10" s="93" customFormat="1" ht="12" customHeight="1" x14ac:dyDescent="0.25">
      <c r="A465" s="80" t="s">
        <v>1532</v>
      </c>
      <c r="B465" s="66" t="s">
        <v>1533</v>
      </c>
      <c r="C465" s="67" t="s">
        <v>1534</v>
      </c>
      <c r="D465" s="68" t="s">
        <v>1535</v>
      </c>
      <c r="E465" s="67"/>
      <c r="F465" s="69"/>
      <c r="G465" s="69"/>
      <c r="H465" s="69"/>
      <c r="I465" s="69"/>
      <c r="J465" s="67" t="s">
        <v>174</v>
      </c>
    </row>
    <row r="466" spans="1:10" s="93" customFormat="1" ht="12" customHeight="1" x14ac:dyDescent="0.25">
      <c r="A466" s="80" t="s">
        <v>1536</v>
      </c>
      <c r="B466" s="66" t="s">
        <v>1537</v>
      </c>
      <c r="C466" s="67" t="s">
        <v>1538</v>
      </c>
      <c r="D466" s="68" t="s">
        <v>1539</v>
      </c>
      <c r="E466" s="67"/>
      <c r="F466" s="69"/>
      <c r="G466" s="69"/>
      <c r="H466" s="69"/>
      <c r="I466" s="69"/>
      <c r="J466" s="67" t="s">
        <v>174</v>
      </c>
    </row>
    <row r="467" spans="1:10" s="93" customFormat="1" ht="12" customHeight="1" x14ac:dyDescent="0.25">
      <c r="A467" s="80" t="s">
        <v>1540</v>
      </c>
      <c r="B467" s="66" t="s">
        <v>1541</v>
      </c>
      <c r="C467" s="67" t="s">
        <v>1542</v>
      </c>
      <c r="D467" s="68" t="s">
        <v>1543</v>
      </c>
      <c r="E467" s="67"/>
      <c r="F467" s="69"/>
      <c r="G467" s="69"/>
      <c r="H467" s="69"/>
      <c r="I467" s="69"/>
      <c r="J467" s="67" t="s">
        <v>174</v>
      </c>
    </row>
    <row r="468" spans="1:10" s="93" customFormat="1" ht="12" customHeight="1" x14ac:dyDescent="0.25">
      <c r="A468" s="80" t="s">
        <v>1544</v>
      </c>
      <c r="B468" s="66" t="s">
        <v>1545</v>
      </c>
      <c r="C468" s="67" t="s">
        <v>1546</v>
      </c>
      <c r="D468" s="68" t="s">
        <v>1547</v>
      </c>
      <c r="E468" s="67"/>
      <c r="F468" s="69"/>
      <c r="G468" s="69"/>
      <c r="H468" s="69"/>
      <c r="I468" s="69"/>
      <c r="J468" s="67" t="s">
        <v>174</v>
      </c>
    </row>
    <row r="469" spans="1:10" s="93" customFormat="1" ht="12" customHeight="1" x14ac:dyDescent="0.25">
      <c r="A469" s="80" t="s">
        <v>1548</v>
      </c>
      <c r="B469" s="66" t="s">
        <v>1549</v>
      </c>
      <c r="C469" s="67" t="s">
        <v>1550</v>
      </c>
      <c r="D469" s="68" t="s">
        <v>1551</v>
      </c>
      <c r="E469" s="67"/>
      <c r="F469" s="69"/>
      <c r="G469" s="69"/>
      <c r="H469" s="69"/>
      <c r="I469" s="69"/>
      <c r="J469" s="67" t="s">
        <v>174</v>
      </c>
    </row>
    <row r="470" spans="1:10" s="93" customFormat="1" ht="12" customHeight="1" x14ac:dyDescent="0.25">
      <c r="A470" s="80" t="s">
        <v>1552</v>
      </c>
      <c r="B470" s="66" t="s">
        <v>1553</v>
      </c>
      <c r="C470" s="67" t="s">
        <v>1554</v>
      </c>
      <c r="D470" s="68" t="s">
        <v>1555</v>
      </c>
      <c r="E470" s="67"/>
      <c r="F470" s="69"/>
      <c r="G470" s="69"/>
      <c r="H470" s="69"/>
      <c r="I470" s="69"/>
      <c r="J470" s="67" t="s">
        <v>174</v>
      </c>
    </row>
    <row r="471" spans="1:10" s="93" customFormat="1" ht="12" customHeight="1" x14ac:dyDescent="0.25">
      <c r="A471" s="80" t="s">
        <v>1556</v>
      </c>
      <c r="B471" s="66" t="s">
        <v>1557</v>
      </c>
      <c r="C471" s="67" t="s">
        <v>1558</v>
      </c>
      <c r="D471" s="68" t="s">
        <v>1559</v>
      </c>
      <c r="E471" s="67"/>
      <c r="F471" s="69"/>
      <c r="G471" s="69"/>
      <c r="H471" s="69"/>
      <c r="I471" s="69"/>
      <c r="J471" s="67" t="s">
        <v>174</v>
      </c>
    </row>
    <row r="472" spans="1:10" s="93" customFormat="1" ht="12" customHeight="1" x14ac:dyDescent="0.25">
      <c r="A472" s="80" t="s">
        <v>1560</v>
      </c>
      <c r="B472" s="66" t="s">
        <v>1561</v>
      </c>
      <c r="C472" s="67" t="s">
        <v>1562</v>
      </c>
      <c r="D472" s="68" t="s">
        <v>1563</v>
      </c>
      <c r="E472" s="67"/>
      <c r="F472" s="69"/>
      <c r="G472" s="69"/>
      <c r="H472" s="69"/>
      <c r="I472" s="69"/>
      <c r="J472" s="67" t="s">
        <v>174</v>
      </c>
    </row>
    <row r="473" spans="1:10" s="93" customFormat="1" ht="12" customHeight="1" x14ac:dyDescent="0.25">
      <c r="A473" s="80" t="s">
        <v>1564</v>
      </c>
      <c r="B473" s="66" t="s">
        <v>1565</v>
      </c>
      <c r="C473" s="67" t="s">
        <v>1566</v>
      </c>
      <c r="D473" s="68" t="s">
        <v>1567</v>
      </c>
      <c r="E473" s="67"/>
      <c r="F473" s="69"/>
      <c r="G473" s="69"/>
      <c r="H473" s="69"/>
      <c r="I473" s="69"/>
      <c r="J473" s="67" t="s">
        <v>174</v>
      </c>
    </row>
    <row r="474" spans="1:10" s="93" customFormat="1" ht="12" customHeight="1" x14ac:dyDescent="0.25">
      <c r="A474" s="80" t="s">
        <v>1568</v>
      </c>
      <c r="B474" s="66" t="s">
        <v>1569</v>
      </c>
      <c r="C474" s="67" t="s">
        <v>1570</v>
      </c>
      <c r="D474" s="68" t="s">
        <v>1571</v>
      </c>
      <c r="E474" s="67"/>
      <c r="F474" s="69"/>
      <c r="G474" s="69"/>
      <c r="H474" s="69"/>
      <c r="I474" s="69"/>
      <c r="J474" s="67" t="s">
        <v>174</v>
      </c>
    </row>
    <row r="475" spans="1:10" s="93" customFormat="1" ht="12" customHeight="1" x14ac:dyDescent="0.25">
      <c r="A475" s="80" t="s">
        <v>1572</v>
      </c>
      <c r="B475" s="66" t="s">
        <v>1573</v>
      </c>
      <c r="C475" s="67"/>
      <c r="D475" s="68" t="s">
        <v>1574</v>
      </c>
      <c r="E475" s="67"/>
      <c r="F475" s="69"/>
      <c r="G475" s="69"/>
      <c r="H475" s="69"/>
      <c r="I475" s="69"/>
      <c r="J475" s="67" t="s">
        <v>174</v>
      </c>
    </row>
    <row r="476" spans="1:10" s="93" customFormat="1" ht="12" customHeight="1" x14ac:dyDescent="0.25">
      <c r="A476" s="80" t="s">
        <v>1575</v>
      </c>
      <c r="B476" s="66" t="s">
        <v>1576</v>
      </c>
      <c r="C476" s="67"/>
      <c r="D476" s="68" t="s">
        <v>1577</v>
      </c>
      <c r="E476" s="67"/>
      <c r="F476" s="69"/>
      <c r="G476" s="69"/>
      <c r="H476" s="69"/>
      <c r="I476" s="69"/>
      <c r="J476" s="67" t="s">
        <v>174</v>
      </c>
    </row>
    <row r="477" spans="1:10" s="93" customFormat="1" ht="12" customHeight="1" x14ac:dyDescent="0.25">
      <c r="A477" s="80" t="s">
        <v>1578</v>
      </c>
      <c r="B477" s="66" t="s">
        <v>1579</v>
      </c>
      <c r="C477" s="67"/>
      <c r="D477" s="68" t="s">
        <v>1580</v>
      </c>
      <c r="E477" s="67"/>
      <c r="F477" s="69"/>
      <c r="G477" s="69"/>
      <c r="H477" s="69"/>
      <c r="I477" s="69"/>
      <c r="J477" s="67" t="s">
        <v>174</v>
      </c>
    </row>
    <row r="478" spans="1:10" s="93" customFormat="1" ht="12" customHeight="1" x14ac:dyDescent="0.25">
      <c r="A478" s="80" t="s">
        <v>1581</v>
      </c>
      <c r="B478" s="66" t="s">
        <v>1582</v>
      </c>
      <c r="C478" s="67" t="s">
        <v>1583</v>
      </c>
      <c r="D478" s="68" t="s">
        <v>1584</v>
      </c>
      <c r="E478" s="67"/>
      <c r="F478" s="69"/>
      <c r="G478" s="69"/>
      <c r="H478" s="69"/>
      <c r="I478" s="69"/>
      <c r="J478" s="67" t="s">
        <v>174</v>
      </c>
    </row>
    <row r="479" spans="1:10" s="93" customFormat="1" ht="12" customHeight="1" x14ac:dyDescent="0.25">
      <c r="A479" s="80" t="s">
        <v>1585</v>
      </c>
      <c r="B479" s="66" t="s">
        <v>1586</v>
      </c>
      <c r="C479" s="67" t="s">
        <v>1587</v>
      </c>
      <c r="D479" s="68" t="s">
        <v>1588</v>
      </c>
      <c r="E479" s="67"/>
      <c r="F479" s="69"/>
      <c r="G479" s="69"/>
      <c r="H479" s="69"/>
      <c r="I479" s="69"/>
      <c r="J479" s="67" t="s">
        <v>174</v>
      </c>
    </row>
    <row r="480" spans="1:10" s="93" customFormat="1" ht="12" customHeight="1" x14ac:dyDescent="0.25">
      <c r="A480" s="80" t="s">
        <v>1589</v>
      </c>
      <c r="B480" s="66" t="s">
        <v>1590</v>
      </c>
      <c r="C480" s="67"/>
      <c r="D480" s="68" t="s">
        <v>1591</v>
      </c>
      <c r="E480" s="67"/>
      <c r="F480" s="69"/>
      <c r="G480" s="69"/>
      <c r="H480" s="69"/>
      <c r="I480" s="69"/>
      <c r="J480" s="67" t="s">
        <v>174</v>
      </c>
    </row>
    <row r="481" spans="1:10" s="93" customFormat="1" ht="12" customHeight="1" x14ac:dyDescent="0.25">
      <c r="A481" s="80" t="s">
        <v>1592</v>
      </c>
      <c r="B481" s="66" t="s">
        <v>1593</v>
      </c>
      <c r="C481" s="67" t="s">
        <v>1594</v>
      </c>
      <c r="D481" s="68" t="s">
        <v>1595</v>
      </c>
      <c r="E481" s="67"/>
      <c r="F481" s="69"/>
      <c r="G481" s="69"/>
      <c r="H481" s="69"/>
      <c r="I481" s="69"/>
      <c r="J481" s="67" t="s">
        <v>174</v>
      </c>
    </row>
    <row r="482" spans="1:10" s="93" customFormat="1" ht="12" customHeight="1" x14ac:dyDescent="0.25">
      <c r="A482" s="80" t="s">
        <v>1596</v>
      </c>
      <c r="B482" s="66" t="s">
        <v>1597</v>
      </c>
      <c r="C482" s="67" t="s">
        <v>1598</v>
      </c>
      <c r="D482" s="68" t="s">
        <v>1599</v>
      </c>
      <c r="E482" s="67"/>
      <c r="F482" s="69"/>
      <c r="G482" s="69"/>
      <c r="H482" s="69"/>
      <c r="I482" s="69"/>
      <c r="J482" s="67" t="s">
        <v>174</v>
      </c>
    </row>
    <row r="483" spans="1:10" s="93" customFormat="1" ht="12" customHeight="1" x14ac:dyDescent="0.25">
      <c r="A483" s="80" t="s">
        <v>1600</v>
      </c>
      <c r="B483" s="66" t="s">
        <v>1601</v>
      </c>
      <c r="C483" s="67" t="s">
        <v>1602</v>
      </c>
      <c r="D483" s="68" t="s">
        <v>1603</v>
      </c>
      <c r="E483" s="67"/>
      <c r="F483" s="69"/>
      <c r="G483" s="69"/>
      <c r="H483" s="69"/>
      <c r="I483" s="69"/>
      <c r="J483" s="67" t="s">
        <v>174</v>
      </c>
    </row>
    <row r="484" spans="1:10" s="93" customFormat="1" ht="12" customHeight="1" x14ac:dyDescent="0.25">
      <c r="A484" s="80" t="s">
        <v>1604</v>
      </c>
      <c r="B484" s="66" t="s">
        <v>1605</v>
      </c>
      <c r="C484" s="67"/>
      <c r="D484" s="68" t="s">
        <v>1606</v>
      </c>
      <c r="E484" s="67"/>
      <c r="F484" s="69"/>
      <c r="G484" s="69"/>
      <c r="H484" s="69"/>
      <c r="I484" s="69"/>
      <c r="J484" s="67" t="s">
        <v>174</v>
      </c>
    </row>
    <row r="485" spans="1:10" s="93" customFormat="1" ht="12" customHeight="1" x14ac:dyDescent="0.25">
      <c r="A485" s="80" t="s">
        <v>1607</v>
      </c>
      <c r="B485" s="66" t="s">
        <v>1608</v>
      </c>
      <c r="C485" s="67"/>
      <c r="D485" s="68" t="s">
        <v>1609</v>
      </c>
      <c r="E485" s="67"/>
      <c r="F485" s="69"/>
      <c r="G485" s="69"/>
      <c r="H485" s="69"/>
      <c r="I485" s="69"/>
      <c r="J485" s="67" t="s">
        <v>174</v>
      </c>
    </row>
    <row r="486" spans="1:10" s="93" customFormat="1" ht="12" customHeight="1" x14ac:dyDescent="0.25">
      <c r="A486" s="80" t="s">
        <v>1610</v>
      </c>
      <c r="B486" s="66" t="s">
        <v>1611</v>
      </c>
      <c r="C486" s="67"/>
      <c r="D486" s="68" t="s">
        <v>1612</v>
      </c>
      <c r="E486" s="67"/>
      <c r="F486" s="69"/>
      <c r="G486" s="69"/>
      <c r="H486" s="69"/>
      <c r="I486" s="69"/>
      <c r="J486" s="67" t="s">
        <v>174</v>
      </c>
    </row>
    <row r="487" spans="1:10" s="93" customFormat="1" ht="12" customHeight="1" x14ac:dyDescent="0.25">
      <c r="A487" s="80" t="s">
        <v>1613</v>
      </c>
      <c r="B487" s="66" t="s">
        <v>1614</v>
      </c>
      <c r="C487" s="67"/>
      <c r="D487" s="68" t="s">
        <v>1615</v>
      </c>
      <c r="E487" s="67"/>
      <c r="F487" s="69"/>
      <c r="G487" s="69"/>
      <c r="H487" s="69"/>
      <c r="I487" s="69"/>
      <c r="J487" s="67" t="s">
        <v>174</v>
      </c>
    </row>
    <row r="488" spans="1:10" s="93" customFormat="1" ht="12" customHeight="1" x14ac:dyDescent="0.25">
      <c r="A488" s="80" t="s">
        <v>1616</v>
      </c>
      <c r="B488" s="66" t="s">
        <v>1617</v>
      </c>
      <c r="C488" s="67"/>
      <c r="D488" s="68" t="s">
        <v>1618</v>
      </c>
      <c r="E488" s="67"/>
      <c r="F488" s="69"/>
      <c r="G488" s="69"/>
      <c r="H488" s="69"/>
      <c r="I488" s="69"/>
      <c r="J488" s="67" t="s">
        <v>174</v>
      </c>
    </row>
    <row r="489" spans="1:10" s="93" customFormat="1" ht="12" customHeight="1" x14ac:dyDescent="0.25">
      <c r="A489" s="80" t="s">
        <v>1619</v>
      </c>
      <c r="B489" s="66" t="s">
        <v>1620</v>
      </c>
      <c r="C489" s="67"/>
      <c r="D489" s="68" t="s">
        <v>1621</v>
      </c>
      <c r="E489" s="67"/>
      <c r="F489" s="69"/>
      <c r="G489" s="69"/>
      <c r="H489" s="69"/>
      <c r="I489" s="69"/>
      <c r="J489" s="67" t="s">
        <v>174</v>
      </c>
    </row>
    <row r="490" spans="1:10" s="93" customFormat="1" ht="12" customHeight="1" x14ac:dyDescent="0.25">
      <c r="A490" s="80" t="s">
        <v>1622</v>
      </c>
      <c r="B490" s="66" t="s">
        <v>1623</v>
      </c>
      <c r="C490" s="67"/>
      <c r="D490" s="68" t="s">
        <v>1624</v>
      </c>
      <c r="E490" s="67"/>
      <c r="F490" s="69"/>
      <c r="G490" s="69"/>
      <c r="H490" s="69"/>
      <c r="I490" s="69"/>
      <c r="J490" s="67" t="s">
        <v>174</v>
      </c>
    </row>
    <row r="491" spans="1:10" s="93" customFormat="1" ht="12" customHeight="1" x14ac:dyDescent="0.25">
      <c r="A491" s="80" t="s">
        <v>1625</v>
      </c>
      <c r="B491" s="66" t="s">
        <v>1626</v>
      </c>
      <c r="C491" s="67"/>
      <c r="D491" s="68" t="s">
        <v>1627</v>
      </c>
      <c r="E491" s="67"/>
      <c r="F491" s="69"/>
      <c r="G491" s="69"/>
      <c r="H491" s="69"/>
      <c r="I491" s="69"/>
      <c r="J491" s="67" t="s">
        <v>174</v>
      </c>
    </row>
    <row r="492" spans="1:10" s="93" customFormat="1" ht="12" customHeight="1" x14ac:dyDescent="0.25">
      <c r="A492" s="80" t="s">
        <v>1628</v>
      </c>
      <c r="B492" s="66" t="s">
        <v>1629</v>
      </c>
      <c r="C492" s="67"/>
      <c r="D492" s="68" t="s">
        <v>1630</v>
      </c>
      <c r="E492" s="67"/>
      <c r="F492" s="69"/>
      <c r="G492" s="69"/>
      <c r="H492" s="69"/>
      <c r="I492" s="69"/>
      <c r="J492" s="67" t="s">
        <v>174</v>
      </c>
    </row>
    <row r="493" spans="1:10" s="93" customFormat="1" ht="12" customHeight="1" x14ac:dyDescent="0.25">
      <c r="A493" s="80" t="s">
        <v>1631</v>
      </c>
      <c r="B493" s="66" t="s">
        <v>1632</v>
      </c>
      <c r="C493" s="67" t="s">
        <v>1633</v>
      </c>
      <c r="D493" s="68" t="s">
        <v>1634</v>
      </c>
      <c r="E493" s="67"/>
      <c r="F493" s="69"/>
      <c r="G493" s="69"/>
      <c r="H493" s="69"/>
      <c r="I493" s="69"/>
      <c r="J493" s="67" t="s">
        <v>174</v>
      </c>
    </row>
    <row r="494" spans="1:10" s="93" customFormat="1" ht="12" customHeight="1" x14ac:dyDescent="0.25">
      <c r="A494" s="80" t="s">
        <v>1635</v>
      </c>
      <c r="B494" s="66" t="s">
        <v>1636</v>
      </c>
      <c r="C494" s="67" t="s">
        <v>1637</v>
      </c>
      <c r="D494" s="68" t="s">
        <v>1638</v>
      </c>
      <c r="E494" s="67"/>
      <c r="F494" s="69"/>
      <c r="G494" s="69"/>
      <c r="H494" s="69"/>
      <c r="I494" s="69"/>
      <c r="J494" s="67" t="s">
        <v>174</v>
      </c>
    </row>
    <row r="495" spans="1:10" s="93" customFormat="1" ht="12" customHeight="1" x14ac:dyDescent="0.25">
      <c r="A495" s="80" t="s">
        <v>1639</v>
      </c>
      <c r="B495" s="66" t="s">
        <v>1640</v>
      </c>
      <c r="C495" s="67" t="s">
        <v>1641</v>
      </c>
      <c r="D495" s="68" t="s">
        <v>1642</v>
      </c>
      <c r="E495" s="67"/>
      <c r="F495" s="69"/>
      <c r="G495" s="69"/>
      <c r="H495" s="69"/>
      <c r="I495" s="69"/>
      <c r="J495" s="67" t="s">
        <v>174</v>
      </c>
    </row>
    <row r="496" spans="1:10" s="93" customFormat="1" ht="12" customHeight="1" x14ac:dyDescent="0.25">
      <c r="A496" s="80" t="s">
        <v>1643</v>
      </c>
      <c r="B496" s="66" t="s">
        <v>1644</v>
      </c>
      <c r="C496" s="67" t="s">
        <v>1645</v>
      </c>
      <c r="D496" s="68" t="s">
        <v>1646</v>
      </c>
      <c r="E496" s="67"/>
      <c r="F496" s="69"/>
      <c r="G496" s="69"/>
      <c r="H496" s="69"/>
      <c r="I496" s="69"/>
      <c r="J496" s="67" t="s">
        <v>174</v>
      </c>
    </row>
    <row r="497" spans="1:10" s="93" customFormat="1" ht="12" customHeight="1" x14ac:dyDescent="0.25">
      <c r="A497" s="80" t="s">
        <v>1647</v>
      </c>
      <c r="B497" s="66" t="s">
        <v>1648</v>
      </c>
      <c r="C497" s="67" t="s">
        <v>1649</v>
      </c>
      <c r="D497" s="68" t="s">
        <v>1650</v>
      </c>
      <c r="E497" s="67"/>
      <c r="F497" s="69"/>
      <c r="G497" s="69"/>
      <c r="H497" s="69"/>
      <c r="I497" s="69"/>
      <c r="J497" s="67" t="s">
        <v>174</v>
      </c>
    </row>
    <row r="498" spans="1:10" s="93" customFormat="1" ht="12" customHeight="1" x14ac:dyDescent="0.25">
      <c r="A498" s="80" t="s">
        <v>1651</v>
      </c>
      <c r="B498" s="66" t="s">
        <v>1652</v>
      </c>
      <c r="C498" s="67" t="s">
        <v>1653</v>
      </c>
      <c r="D498" s="68" t="s">
        <v>1654</v>
      </c>
      <c r="E498" s="67"/>
      <c r="F498" s="69"/>
      <c r="G498" s="69"/>
      <c r="H498" s="69"/>
      <c r="I498" s="69"/>
      <c r="J498" s="67" t="s">
        <v>174</v>
      </c>
    </row>
    <row r="499" spans="1:10" s="93" customFormat="1" ht="12" customHeight="1" x14ac:dyDescent="0.25">
      <c r="A499" s="80" t="s">
        <v>1655</v>
      </c>
      <c r="B499" s="66" t="s">
        <v>1656</v>
      </c>
      <c r="C499" s="67" t="s">
        <v>1657</v>
      </c>
      <c r="D499" s="68" t="s">
        <v>1658</v>
      </c>
      <c r="E499" s="67"/>
      <c r="F499" s="69"/>
      <c r="G499" s="69"/>
      <c r="H499" s="69"/>
      <c r="I499" s="69"/>
      <c r="J499" s="67" t="s">
        <v>174</v>
      </c>
    </row>
    <row r="500" spans="1:10" s="93" customFormat="1" ht="12" customHeight="1" x14ac:dyDescent="0.25">
      <c r="A500" s="80" t="s">
        <v>1659</v>
      </c>
      <c r="B500" s="66" t="s">
        <v>1660</v>
      </c>
      <c r="C500" s="67"/>
      <c r="D500" s="68" t="s">
        <v>1661</v>
      </c>
      <c r="E500" s="67"/>
      <c r="F500" s="69"/>
      <c r="G500" s="69"/>
      <c r="H500" s="69"/>
      <c r="I500" s="69"/>
      <c r="J500" s="67" t="s">
        <v>174</v>
      </c>
    </row>
    <row r="501" spans="1:10" s="93" customFormat="1" ht="12" customHeight="1" x14ac:dyDescent="0.25">
      <c r="A501" s="80" t="s">
        <v>1662</v>
      </c>
      <c r="B501" s="66" t="s">
        <v>1663</v>
      </c>
      <c r="C501" s="67" t="s">
        <v>1664</v>
      </c>
      <c r="D501" s="68" t="s">
        <v>1665</v>
      </c>
      <c r="E501" s="67"/>
      <c r="F501" s="69"/>
      <c r="G501" s="69"/>
      <c r="H501" s="69"/>
      <c r="I501" s="69"/>
      <c r="J501" s="67" t="s">
        <v>174</v>
      </c>
    </row>
    <row r="502" spans="1:10" s="93" customFormat="1" ht="12" customHeight="1" x14ac:dyDescent="0.25">
      <c r="A502" s="80" t="s">
        <v>1666</v>
      </c>
      <c r="B502" s="66" t="s">
        <v>1667</v>
      </c>
      <c r="C502" s="67"/>
      <c r="D502" s="68" t="s">
        <v>1668</v>
      </c>
      <c r="E502" s="67"/>
      <c r="F502" s="69"/>
      <c r="G502" s="69"/>
      <c r="H502" s="69"/>
      <c r="I502" s="69"/>
      <c r="J502" s="67" t="s">
        <v>174</v>
      </c>
    </row>
    <row r="503" spans="1:10" s="93" customFormat="1" ht="12" customHeight="1" x14ac:dyDescent="0.25">
      <c r="A503" s="80" t="s">
        <v>1669</v>
      </c>
      <c r="B503" s="66" t="s">
        <v>1670</v>
      </c>
      <c r="C503" s="67" t="s">
        <v>1671</v>
      </c>
      <c r="D503" s="68" t="s">
        <v>1672</v>
      </c>
      <c r="E503" s="67"/>
      <c r="F503" s="69"/>
      <c r="G503" s="69"/>
      <c r="H503" s="69"/>
      <c r="I503" s="69"/>
      <c r="J503" s="67" t="s">
        <v>174</v>
      </c>
    </row>
    <row r="504" spans="1:10" s="93" customFormat="1" ht="12" customHeight="1" x14ac:dyDescent="0.25">
      <c r="A504" s="80" t="s">
        <v>1673</v>
      </c>
      <c r="B504" s="66" t="s">
        <v>1674</v>
      </c>
      <c r="C504" s="67" t="s">
        <v>1675</v>
      </c>
      <c r="D504" s="68" t="s">
        <v>1676</v>
      </c>
      <c r="E504" s="67"/>
      <c r="F504" s="69"/>
      <c r="G504" s="69"/>
      <c r="H504" s="69"/>
      <c r="I504" s="69"/>
      <c r="J504" s="67" t="s">
        <v>174</v>
      </c>
    </row>
    <row r="505" spans="1:10" s="124" customFormat="1" ht="12" customHeight="1" x14ac:dyDescent="0.25">
      <c r="A505" s="119" t="s">
        <v>1677</v>
      </c>
      <c r="B505" s="120" t="s">
        <v>1678</v>
      </c>
      <c r="C505" s="121" t="s">
        <v>1679</v>
      </c>
      <c r="D505" s="122" t="s">
        <v>1680</v>
      </c>
      <c r="E505" s="121"/>
      <c r="F505" s="123"/>
      <c r="G505" s="123"/>
      <c r="H505" s="123"/>
      <c r="I505" s="123"/>
      <c r="J505" s="121" t="s">
        <v>174</v>
      </c>
    </row>
    <row r="506" spans="1:10" s="93" customFormat="1" ht="12" customHeight="1" x14ac:dyDescent="0.25">
      <c r="A506" s="80" t="s">
        <v>1683</v>
      </c>
      <c r="B506" s="66" t="s">
        <v>1684</v>
      </c>
      <c r="C506" s="67" t="s">
        <v>1685</v>
      </c>
      <c r="D506" s="68" t="s">
        <v>1686</v>
      </c>
      <c r="E506" s="67"/>
      <c r="F506" s="69"/>
      <c r="G506" s="69"/>
      <c r="H506" s="69"/>
      <c r="I506" s="69"/>
      <c r="J506" s="67" t="s">
        <v>174</v>
      </c>
    </row>
    <row r="507" spans="1:10" s="93" customFormat="1" ht="12" customHeight="1" x14ac:dyDescent="0.25">
      <c r="A507" s="80" t="s">
        <v>1687</v>
      </c>
      <c r="B507" s="66" t="s">
        <v>1688</v>
      </c>
      <c r="C507" s="67"/>
      <c r="D507" s="68" t="s">
        <v>1689</v>
      </c>
      <c r="E507" s="67"/>
      <c r="F507" s="69"/>
      <c r="G507" s="69"/>
      <c r="H507" s="69"/>
      <c r="I507" s="69"/>
      <c r="J507" s="67" t="s">
        <v>174</v>
      </c>
    </row>
    <row r="508" spans="1:10" s="93" customFormat="1" ht="12" customHeight="1" x14ac:dyDescent="0.25">
      <c r="A508" s="80" t="s">
        <v>1690</v>
      </c>
      <c r="B508" s="66" t="s">
        <v>1691</v>
      </c>
      <c r="C508" s="67"/>
      <c r="D508" s="68" t="s">
        <v>1692</v>
      </c>
      <c r="E508" s="67"/>
      <c r="F508" s="69"/>
      <c r="G508" s="69"/>
      <c r="H508" s="69"/>
      <c r="I508" s="69"/>
      <c r="J508" s="67" t="s">
        <v>174</v>
      </c>
    </row>
    <row r="509" spans="1:10" s="93" customFormat="1" ht="12" customHeight="1" x14ac:dyDescent="0.25">
      <c r="A509" s="80" t="s">
        <v>1693</v>
      </c>
      <c r="B509" s="66" t="s">
        <v>1694</v>
      </c>
      <c r="C509" s="67" t="s">
        <v>1695</v>
      </c>
      <c r="D509" s="68" t="s">
        <v>1696</v>
      </c>
      <c r="E509" s="67"/>
      <c r="F509" s="69"/>
      <c r="G509" s="69"/>
      <c r="H509" s="69"/>
      <c r="I509" s="69"/>
      <c r="J509" s="67" t="s">
        <v>174</v>
      </c>
    </row>
    <row r="510" spans="1:10" s="93" customFormat="1" ht="12" customHeight="1" x14ac:dyDescent="0.25">
      <c r="A510" s="80" t="s">
        <v>1697</v>
      </c>
      <c r="B510" s="66" t="s">
        <v>1698</v>
      </c>
      <c r="C510" s="67"/>
      <c r="D510" s="68" t="s">
        <v>1699</v>
      </c>
      <c r="E510" s="67"/>
      <c r="F510" s="69"/>
      <c r="G510" s="69"/>
      <c r="H510" s="69"/>
      <c r="I510" s="69"/>
      <c r="J510" s="67" t="s">
        <v>174</v>
      </c>
    </row>
    <row r="511" spans="1:10" s="93" customFormat="1" ht="12" customHeight="1" x14ac:dyDescent="0.25">
      <c r="A511" s="80" t="s">
        <v>1700</v>
      </c>
      <c r="B511" s="66" t="s">
        <v>1701</v>
      </c>
      <c r="C511" s="67" t="s">
        <v>1657</v>
      </c>
      <c r="D511" s="68" t="s">
        <v>1702</v>
      </c>
      <c r="E511" s="67"/>
      <c r="F511" s="69"/>
      <c r="G511" s="69"/>
      <c r="H511" s="69"/>
      <c r="I511" s="69"/>
      <c r="J511" s="67" t="s">
        <v>174</v>
      </c>
    </row>
    <row r="512" spans="1:10" s="93" customFormat="1" ht="12" customHeight="1" x14ac:dyDescent="0.25">
      <c r="A512" s="80" t="s">
        <v>1703</v>
      </c>
      <c r="B512" s="66" t="s">
        <v>1704</v>
      </c>
      <c r="C512" s="67"/>
      <c r="D512" s="68" t="s">
        <v>1705</v>
      </c>
      <c r="E512" s="67"/>
      <c r="F512" s="69"/>
      <c r="G512" s="69"/>
      <c r="H512" s="69"/>
      <c r="I512" s="69"/>
      <c r="J512" s="67" t="s">
        <v>174</v>
      </c>
    </row>
    <row r="513" spans="1:10" s="93" customFormat="1" ht="12" customHeight="1" x14ac:dyDescent="0.25">
      <c r="A513" s="80" t="s">
        <v>1706</v>
      </c>
      <c r="B513" s="66" t="s">
        <v>1707</v>
      </c>
      <c r="C513" s="67"/>
      <c r="D513" s="68" t="s">
        <v>1708</v>
      </c>
      <c r="E513" s="67"/>
      <c r="F513" s="69"/>
      <c r="G513" s="69"/>
      <c r="H513" s="69"/>
      <c r="I513" s="69"/>
      <c r="J513" s="67" t="s">
        <v>174</v>
      </c>
    </row>
    <row r="514" spans="1:10" s="93" customFormat="1" ht="12" customHeight="1" x14ac:dyDescent="0.25">
      <c r="A514" s="80" t="s">
        <v>1709</v>
      </c>
      <c r="B514" s="66" t="s">
        <v>1710</v>
      </c>
      <c r="C514" s="67"/>
      <c r="D514" s="68" t="s">
        <v>1711</v>
      </c>
      <c r="E514" s="67"/>
      <c r="F514" s="69"/>
      <c r="G514" s="69"/>
      <c r="H514" s="69"/>
      <c r="I514" s="69"/>
      <c r="J514" s="67" t="s">
        <v>174</v>
      </c>
    </row>
    <row r="515" spans="1:10" s="93" customFormat="1" ht="12" customHeight="1" x14ac:dyDescent="0.25">
      <c r="A515" s="80" t="s">
        <v>1712</v>
      </c>
      <c r="B515" s="66" t="s">
        <v>1713</v>
      </c>
      <c r="C515" s="67"/>
      <c r="D515" s="68" t="s">
        <v>1714</v>
      </c>
      <c r="E515" s="67"/>
      <c r="F515" s="69"/>
      <c r="G515" s="69"/>
      <c r="H515" s="69"/>
      <c r="I515" s="69"/>
      <c r="J515" s="67" t="s">
        <v>174</v>
      </c>
    </row>
    <row r="516" spans="1:10" s="93" customFormat="1" ht="12" customHeight="1" x14ac:dyDescent="0.25">
      <c r="A516" s="80" t="s">
        <v>1715</v>
      </c>
      <c r="B516" s="66" t="s">
        <v>1716</v>
      </c>
      <c r="C516" s="67"/>
      <c r="D516" s="68" t="s">
        <v>1717</v>
      </c>
      <c r="E516" s="67"/>
      <c r="F516" s="69"/>
      <c r="G516" s="69"/>
      <c r="H516" s="69"/>
      <c r="I516" s="69"/>
      <c r="J516" s="67" t="s">
        <v>174</v>
      </c>
    </row>
    <row r="517" spans="1:10" s="93" customFormat="1" ht="12" customHeight="1" x14ac:dyDescent="0.25">
      <c r="A517" s="80" t="s">
        <v>1718</v>
      </c>
      <c r="B517" s="66" t="s">
        <v>1719</v>
      </c>
      <c r="C517" s="67" t="s">
        <v>1720</v>
      </c>
      <c r="D517" s="68" t="s">
        <v>1721</v>
      </c>
      <c r="E517" s="67"/>
      <c r="F517" s="69"/>
      <c r="G517" s="69"/>
      <c r="H517" s="69"/>
      <c r="I517" s="69"/>
      <c r="J517" s="67" t="s">
        <v>174</v>
      </c>
    </row>
    <row r="518" spans="1:10" s="93" customFormat="1" ht="12" customHeight="1" x14ac:dyDescent="0.25">
      <c r="A518" s="80" t="s">
        <v>1722</v>
      </c>
      <c r="B518" s="66" t="s">
        <v>1723</v>
      </c>
      <c r="C518" s="67"/>
      <c r="D518" s="68" t="s">
        <v>1724</v>
      </c>
      <c r="E518" s="67"/>
      <c r="F518" s="69"/>
      <c r="G518" s="69"/>
      <c r="H518" s="69"/>
      <c r="I518" s="69"/>
      <c r="J518" s="67" t="s">
        <v>174</v>
      </c>
    </row>
    <row r="519" spans="1:10" s="93" customFormat="1" ht="12" customHeight="1" x14ac:dyDescent="0.25">
      <c r="A519" s="80" t="s">
        <v>1725</v>
      </c>
      <c r="B519" s="66" t="s">
        <v>1726</v>
      </c>
      <c r="C519" s="67" t="s">
        <v>1727</v>
      </c>
      <c r="D519" s="68" t="s">
        <v>1728</v>
      </c>
      <c r="E519" s="67"/>
      <c r="F519" s="69"/>
      <c r="G519" s="69"/>
      <c r="H519" s="69"/>
      <c r="I519" s="69"/>
      <c r="J519" s="67" t="s">
        <v>174</v>
      </c>
    </row>
    <row r="520" spans="1:10" s="93" customFormat="1" ht="12" customHeight="1" x14ac:dyDescent="0.25">
      <c r="A520" s="80" t="s">
        <v>1729</v>
      </c>
      <c r="B520" s="66" t="s">
        <v>1730</v>
      </c>
      <c r="C520" s="67"/>
      <c r="D520" s="68" t="s">
        <v>1731</v>
      </c>
      <c r="E520" s="67"/>
      <c r="F520" s="69"/>
      <c r="G520" s="69"/>
      <c r="H520" s="69"/>
      <c r="I520" s="69"/>
      <c r="J520" s="67" t="s">
        <v>174</v>
      </c>
    </row>
    <row r="521" spans="1:10" s="93" customFormat="1" ht="12" customHeight="1" x14ac:dyDescent="0.25">
      <c r="A521" s="80" t="s">
        <v>1732</v>
      </c>
      <c r="B521" s="66" t="s">
        <v>1733</v>
      </c>
      <c r="C521" s="67"/>
      <c r="D521" s="68" t="s">
        <v>1734</v>
      </c>
      <c r="E521" s="67"/>
      <c r="F521" s="69"/>
      <c r="G521" s="69"/>
      <c r="H521" s="69"/>
      <c r="I521" s="69"/>
      <c r="J521" s="67" t="s">
        <v>174</v>
      </c>
    </row>
    <row r="522" spans="1:10" s="124" customFormat="1" ht="12" customHeight="1" x14ac:dyDescent="0.25">
      <c r="A522" s="119" t="s">
        <v>1735</v>
      </c>
      <c r="B522" s="120" t="s">
        <v>1736</v>
      </c>
      <c r="C522" s="121"/>
      <c r="D522" s="122" t="s">
        <v>1737</v>
      </c>
      <c r="E522" s="121"/>
      <c r="F522" s="123"/>
      <c r="G522" s="123"/>
      <c r="H522" s="123"/>
      <c r="I522" s="123"/>
      <c r="J522" s="121" t="s">
        <v>174</v>
      </c>
    </row>
    <row r="523" spans="1:10" s="93" customFormat="1" ht="12" customHeight="1" x14ac:dyDescent="0.25">
      <c r="A523" s="80" t="s">
        <v>1738</v>
      </c>
      <c r="B523" s="66" t="s">
        <v>1739</v>
      </c>
      <c r="C523" s="67"/>
      <c r="D523" s="68" t="s">
        <v>1740</v>
      </c>
      <c r="E523" s="67"/>
      <c r="F523" s="69"/>
      <c r="G523" s="69"/>
      <c r="H523" s="69"/>
      <c r="I523" s="69"/>
      <c r="J523" s="67" t="s">
        <v>174</v>
      </c>
    </row>
    <row r="524" spans="1:10" s="93" customFormat="1" ht="12" customHeight="1" x14ac:dyDescent="0.25">
      <c r="A524" s="80" t="s">
        <v>1741</v>
      </c>
      <c r="B524" s="66" t="s">
        <v>1742</v>
      </c>
      <c r="C524" s="67"/>
      <c r="D524" s="68" t="s">
        <v>1743</v>
      </c>
      <c r="E524" s="67"/>
      <c r="F524" s="69"/>
      <c r="G524" s="69"/>
      <c r="H524" s="69"/>
      <c r="I524" s="69"/>
      <c r="J524" s="67" t="s">
        <v>174</v>
      </c>
    </row>
    <row r="525" spans="1:10" s="93" customFormat="1" ht="12" customHeight="1" x14ac:dyDescent="0.25">
      <c r="A525" s="80" t="s">
        <v>1744</v>
      </c>
      <c r="B525" s="66" t="s">
        <v>1745</v>
      </c>
      <c r="C525" s="67"/>
      <c r="D525" s="68" t="s">
        <v>1746</v>
      </c>
      <c r="E525" s="67"/>
      <c r="F525" s="69"/>
      <c r="G525" s="69"/>
      <c r="H525" s="69"/>
      <c r="I525" s="69"/>
      <c r="J525" s="67" t="s">
        <v>174</v>
      </c>
    </row>
    <row r="526" spans="1:10" s="93" customFormat="1" ht="12" customHeight="1" x14ac:dyDescent="0.25">
      <c r="A526" s="80" t="s">
        <v>1747</v>
      </c>
      <c r="B526" s="66" t="s">
        <v>1748</v>
      </c>
      <c r="C526" s="67"/>
      <c r="D526" s="68" t="s">
        <v>1749</v>
      </c>
      <c r="E526" s="67"/>
      <c r="F526" s="69"/>
      <c r="G526" s="69"/>
      <c r="H526" s="69"/>
      <c r="I526" s="69"/>
      <c r="J526" s="67" t="s">
        <v>174</v>
      </c>
    </row>
    <row r="527" spans="1:10" s="93" customFormat="1" ht="12" customHeight="1" x14ac:dyDescent="0.25">
      <c r="A527" s="80" t="s">
        <v>1750</v>
      </c>
      <c r="B527" s="66" t="s">
        <v>1751</v>
      </c>
      <c r="C527" s="67"/>
      <c r="D527" s="68" t="s">
        <v>1752</v>
      </c>
      <c r="E527" s="67"/>
      <c r="F527" s="69"/>
      <c r="G527" s="69"/>
      <c r="H527" s="69"/>
      <c r="I527" s="69"/>
      <c r="J527" s="67" t="s">
        <v>174</v>
      </c>
    </row>
    <row r="528" spans="1:10" s="93" customFormat="1" ht="12" customHeight="1" x14ac:dyDescent="0.25">
      <c r="A528" s="80" t="s">
        <v>1753</v>
      </c>
      <c r="B528" s="66" t="s">
        <v>1754</v>
      </c>
      <c r="C528" s="67"/>
      <c r="D528" s="68" t="s">
        <v>1755</v>
      </c>
      <c r="E528" s="67"/>
      <c r="F528" s="69"/>
      <c r="G528" s="69"/>
      <c r="H528" s="69"/>
      <c r="I528" s="69"/>
      <c r="J528" s="67" t="s">
        <v>174</v>
      </c>
    </row>
    <row r="529" spans="1:10" s="93" customFormat="1" ht="12" customHeight="1" x14ac:dyDescent="0.25">
      <c r="A529" s="80" t="s">
        <v>1756</v>
      </c>
      <c r="B529" s="66" t="s">
        <v>1757</v>
      </c>
      <c r="C529" s="67"/>
      <c r="D529" s="68" t="s">
        <v>1758</v>
      </c>
      <c r="E529" s="67"/>
      <c r="F529" s="69"/>
      <c r="G529" s="69"/>
      <c r="H529" s="69"/>
      <c r="I529" s="69"/>
      <c r="J529" s="67" t="s">
        <v>174</v>
      </c>
    </row>
    <row r="530" spans="1:10" s="93" customFormat="1" ht="12" customHeight="1" x14ac:dyDescent="0.25">
      <c r="A530" s="80" t="s">
        <v>1759</v>
      </c>
      <c r="B530" s="66" t="s">
        <v>1760</v>
      </c>
      <c r="C530" s="67"/>
      <c r="D530" s="68" t="s">
        <v>1761</v>
      </c>
      <c r="E530" s="67"/>
      <c r="F530" s="69"/>
      <c r="G530" s="69"/>
      <c r="H530" s="69"/>
      <c r="I530" s="69"/>
      <c r="J530" s="67" t="s">
        <v>174</v>
      </c>
    </row>
    <row r="531" spans="1:10" s="93" customFormat="1" ht="12" customHeight="1" x14ac:dyDescent="0.25">
      <c r="A531" s="80" t="s">
        <v>1762</v>
      </c>
      <c r="B531" s="66" t="s">
        <v>1763</v>
      </c>
      <c r="C531" s="67"/>
      <c r="D531" s="68" t="s">
        <v>1764</v>
      </c>
      <c r="E531" s="67"/>
      <c r="F531" s="69"/>
      <c r="G531" s="69"/>
      <c r="H531" s="69"/>
      <c r="I531" s="69"/>
      <c r="J531" s="67" t="s">
        <v>174</v>
      </c>
    </row>
    <row r="532" spans="1:10" s="93" customFormat="1" ht="12" customHeight="1" x14ac:dyDescent="0.25">
      <c r="A532" s="80" t="s">
        <v>1765</v>
      </c>
      <c r="B532" s="66" t="s">
        <v>1766</v>
      </c>
      <c r="C532" s="67"/>
      <c r="D532" s="68" t="s">
        <v>1767</v>
      </c>
      <c r="E532" s="67"/>
      <c r="F532" s="69"/>
      <c r="G532" s="69"/>
      <c r="H532" s="69"/>
      <c r="I532" s="69"/>
      <c r="J532" s="67" t="s">
        <v>174</v>
      </c>
    </row>
    <row r="533" spans="1:10" s="124" customFormat="1" ht="12" customHeight="1" x14ac:dyDescent="0.25">
      <c r="A533" s="119" t="s">
        <v>1768</v>
      </c>
      <c r="B533" s="120" t="s">
        <v>1769</v>
      </c>
      <c r="C533" s="121"/>
      <c r="D533" s="122" t="s">
        <v>1770</v>
      </c>
      <c r="E533" s="121"/>
      <c r="F533" s="123"/>
      <c r="G533" s="123"/>
      <c r="H533" s="123"/>
      <c r="I533" s="123"/>
      <c r="J533" s="121" t="s">
        <v>174</v>
      </c>
    </row>
    <row r="534" spans="1:10" s="93" customFormat="1" ht="12" customHeight="1" x14ac:dyDescent="0.25">
      <c r="A534" s="80" t="s">
        <v>1771</v>
      </c>
      <c r="B534" s="66" t="s">
        <v>1772</v>
      </c>
      <c r="C534" s="67"/>
      <c r="D534" s="68" t="s">
        <v>1773</v>
      </c>
      <c r="E534" s="67"/>
      <c r="F534" s="69"/>
      <c r="G534" s="69"/>
      <c r="H534" s="69"/>
      <c r="I534" s="69"/>
      <c r="J534" s="67" t="s">
        <v>174</v>
      </c>
    </row>
    <row r="535" spans="1:10" s="93" customFormat="1" ht="12" customHeight="1" x14ac:dyDescent="0.25">
      <c r="A535" s="80" t="s">
        <v>1774</v>
      </c>
      <c r="B535" s="66" t="s">
        <v>1775</v>
      </c>
      <c r="C535" s="67"/>
      <c r="D535" s="68" t="s">
        <v>1776</v>
      </c>
      <c r="E535" s="67"/>
      <c r="F535" s="69"/>
      <c r="G535" s="69"/>
      <c r="H535" s="69"/>
      <c r="I535" s="69"/>
      <c r="J535" s="67" t="s">
        <v>174</v>
      </c>
    </row>
    <row r="536" spans="1:10" s="93" customFormat="1" ht="12" customHeight="1" x14ac:dyDescent="0.25">
      <c r="A536" s="80" t="s">
        <v>1777</v>
      </c>
      <c r="B536" s="66" t="s">
        <v>1778</v>
      </c>
      <c r="C536" s="67" t="s">
        <v>1779</v>
      </c>
      <c r="D536" s="68" t="s">
        <v>1780</v>
      </c>
      <c r="E536" s="67"/>
      <c r="F536" s="69"/>
      <c r="G536" s="69"/>
      <c r="H536" s="69"/>
      <c r="I536" s="69"/>
      <c r="J536" s="67" t="s">
        <v>174</v>
      </c>
    </row>
    <row r="537" spans="1:10" s="93" customFormat="1" ht="12" customHeight="1" x14ac:dyDescent="0.25">
      <c r="A537" s="80" t="s">
        <v>1781</v>
      </c>
      <c r="B537" s="66" t="s">
        <v>1782</v>
      </c>
      <c r="C537" s="67"/>
      <c r="D537" s="68" t="s">
        <v>1783</v>
      </c>
      <c r="E537" s="67"/>
      <c r="F537" s="69"/>
      <c r="G537" s="69"/>
      <c r="H537" s="69"/>
      <c r="I537" s="69"/>
      <c r="J537" s="67" t="s">
        <v>174</v>
      </c>
    </row>
    <row r="538" spans="1:10" s="93" customFormat="1" ht="12" customHeight="1" x14ac:dyDescent="0.25">
      <c r="A538" s="80" t="s">
        <v>1784</v>
      </c>
      <c r="B538" s="66" t="s">
        <v>1785</v>
      </c>
      <c r="C538" s="67"/>
      <c r="D538" s="68" t="s">
        <v>1786</v>
      </c>
      <c r="E538" s="67"/>
      <c r="F538" s="69"/>
      <c r="G538" s="69"/>
      <c r="H538" s="69"/>
      <c r="I538" s="69"/>
      <c r="J538" s="67" t="s">
        <v>174</v>
      </c>
    </row>
    <row r="539" spans="1:10" s="93" customFormat="1" ht="12" customHeight="1" x14ac:dyDescent="0.25">
      <c r="A539" s="80" t="s">
        <v>1787</v>
      </c>
      <c r="B539" s="66" t="s">
        <v>1788</v>
      </c>
      <c r="C539" s="67"/>
      <c r="D539" s="68" t="s">
        <v>1789</v>
      </c>
      <c r="E539" s="67"/>
      <c r="F539" s="69"/>
      <c r="G539" s="69"/>
      <c r="H539" s="69"/>
      <c r="I539" s="69"/>
      <c r="J539" s="67" t="s">
        <v>174</v>
      </c>
    </row>
    <row r="540" spans="1:10" x14ac:dyDescent="0.25">
      <c r="A540" s="62"/>
      <c r="B540" s="125"/>
      <c r="C540" s="126" t="s">
        <v>84</v>
      </c>
      <c r="D540" s="127">
        <v>3.2</v>
      </c>
      <c r="E540" s="64"/>
      <c r="F540" s="64"/>
      <c r="G540" s="64"/>
      <c r="H540" s="64"/>
      <c r="I540" s="65"/>
      <c r="J540" s="65"/>
    </row>
    <row r="541" spans="1:10" ht="102" x14ac:dyDescent="0.25">
      <c r="A541" s="48">
        <v>3</v>
      </c>
      <c r="B541" s="107" t="s">
        <v>85</v>
      </c>
      <c r="C541" s="11" t="s">
        <v>86</v>
      </c>
      <c r="D541" s="44" t="s">
        <v>160</v>
      </c>
      <c r="E541" s="76"/>
      <c r="F541" s="76">
        <v>3.65</v>
      </c>
      <c r="G541" s="75">
        <v>0</v>
      </c>
      <c r="H541" s="76"/>
      <c r="I541" s="76">
        <f>64*3.65</f>
        <v>233.6</v>
      </c>
      <c r="J541" s="14"/>
    </row>
    <row r="542" spans="1:10" x14ac:dyDescent="0.25">
      <c r="A542" s="48"/>
      <c r="B542" s="26" t="s">
        <v>426</v>
      </c>
      <c r="C542" s="11"/>
      <c r="D542" s="44"/>
      <c r="E542" s="47"/>
      <c r="F542" s="47"/>
      <c r="G542" s="47"/>
      <c r="H542" s="47"/>
      <c r="I542" s="14"/>
      <c r="J542" s="14"/>
    </row>
    <row r="543" spans="1:10" x14ac:dyDescent="0.25">
      <c r="A543" s="48"/>
      <c r="B543" s="46"/>
      <c r="C543" s="27" t="s">
        <v>84</v>
      </c>
      <c r="D543" s="117">
        <v>3.65</v>
      </c>
      <c r="E543" s="47"/>
      <c r="F543" s="47"/>
      <c r="G543" s="47"/>
      <c r="H543" s="47"/>
      <c r="I543" s="14"/>
      <c r="J543" s="14"/>
    </row>
    <row r="544" spans="1:10" ht="102" x14ac:dyDescent="0.25">
      <c r="A544" s="48">
        <v>4</v>
      </c>
      <c r="B544" s="107" t="s">
        <v>87</v>
      </c>
      <c r="C544" s="11" t="s">
        <v>88</v>
      </c>
      <c r="D544" s="44" t="s">
        <v>160</v>
      </c>
      <c r="E544" s="76"/>
      <c r="F544" s="76">
        <v>3.65</v>
      </c>
      <c r="G544" s="75">
        <v>0</v>
      </c>
      <c r="H544" s="76"/>
      <c r="I544" s="76">
        <f>64*3.65</f>
        <v>233.6</v>
      </c>
      <c r="J544" s="14"/>
    </row>
    <row r="545" spans="1:10" ht="12" customHeight="1" x14ac:dyDescent="0.25">
      <c r="A545" s="48"/>
      <c r="B545" s="26" t="s">
        <v>426</v>
      </c>
      <c r="C545" s="11"/>
      <c r="D545" s="44"/>
      <c r="E545" s="47"/>
      <c r="F545" s="47"/>
      <c r="G545" s="47"/>
      <c r="H545" s="47"/>
      <c r="I545" s="14"/>
      <c r="J545" s="14"/>
    </row>
    <row r="546" spans="1:10" ht="12" customHeight="1" x14ac:dyDescent="0.25">
      <c r="A546" s="48"/>
      <c r="B546" s="46"/>
      <c r="C546" s="27" t="s">
        <v>84</v>
      </c>
      <c r="D546" s="117">
        <v>3.65</v>
      </c>
      <c r="E546" s="47"/>
      <c r="F546" s="47"/>
      <c r="G546" s="47"/>
      <c r="H546" s="47"/>
      <c r="I546" s="14"/>
      <c r="J546" s="14"/>
    </row>
    <row r="547" spans="1:10" ht="102" x14ac:dyDescent="0.25">
      <c r="A547" s="48">
        <v>5</v>
      </c>
      <c r="B547" s="107" t="s">
        <v>89</v>
      </c>
      <c r="C547" s="11" t="s">
        <v>90</v>
      </c>
      <c r="D547" s="44" t="s">
        <v>160</v>
      </c>
      <c r="E547" s="76"/>
      <c r="F547" s="76">
        <v>3.65</v>
      </c>
      <c r="G547" s="75">
        <v>0</v>
      </c>
      <c r="H547" s="76"/>
      <c r="I547" s="76">
        <f>64*3.65</f>
        <v>233.6</v>
      </c>
      <c r="J547" s="14"/>
    </row>
    <row r="548" spans="1:10" s="137" customFormat="1" ht="12" customHeight="1" x14ac:dyDescent="0.25">
      <c r="A548" s="21"/>
      <c r="B548" s="133" t="s">
        <v>426</v>
      </c>
      <c r="C548" s="134"/>
      <c r="D548" s="134"/>
      <c r="E548" s="134"/>
      <c r="F548" s="135"/>
      <c r="G548" s="135"/>
      <c r="H548" s="135"/>
      <c r="I548" s="136"/>
      <c r="J548" s="112"/>
    </row>
    <row r="549" spans="1:10" ht="12" customHeight="1" x14ac:dyDescent="0.25">
      <c r="A549" s="48"/>
      <c r="B549" s="46"/>
      <c r="C549" s="27" t="s">
        <v>84</v>
      </c>
      <c r="D549" s="117">
        <v>3.65</v>
      </c>
      <c r="E549" s="47"/>
      <c r="F549" s="47"/>
      <c r="G549" s="47"/>
      <c r="H549" s="47"/>
      <c r="I549" s="14"/>
      <c r="J549" s="14"/>
    </row>
    <row r="550" spans="1:10" ht="102" x14ac:dyDescent="0.25">
      <c r="A550" s="48">
        <v>6</v>
      </c>
      <c r="B550" s="107" t="s">
        <v>91</v>
      </c>
      <c r="C550" s="11" t="s">
        <v>92</v>
      </c>
      <c r="D550" s="44" t="s">
        <v>160</v>
      </c>
      <c r="E550" s="76"/>
      <c r="F550" s="76">
        <v>3.65</v>
      </c>
      <c r="G550" s="75">
        <v>0</v>
      </c>
      <c r="H550" s="76"/>
      <c r="I550" s="76">
        <f>64*3.65</f>
        <v>233.6</v>
      </c>
      <c r="J550" s="14"/>
    </row>
    <row r="551" spans="1:10" ht="12" customHeight="1" x14ac:dyDescent="0.25">
      <c r="A551" s="48"/>
      <c r="B551" s="26" t="s">
        <v>426</v>
      </c>
      <c r="C551" s="11"/>
      <c r="D551" s="44"/>
      <c r="E551" s="47"/>
      <c r="F551" s="47"/>
      <c r="G551" s="47"/>
      <c r="H551" s="47"/>
      <c r="I551" s="14"/>
      <c r="J551" s="14"/>
    </row>
    <row r="552" spans="1:10" ht="12" customHeight="1" x14ac:dyDescent="0.25">
      <c r="A552" s="48"/>
      <c r="B552" s="46"/>
      <c r="C552" s="27" t="s">
        <v>84</v>
      </c>
      <c r="D552" s="117">
        <v>3.65</v>
      </c>
      <c r="E552" s="47"/>
      <c r="F552" s="47"/>
      <c r="G552" s="47"/>
      <c r="H552" s="47"/>
      <c r="I552" s="14"/>
      <c r="J552" s="14"/>
    </row>
    <row r="553" spans="1:10" ht="102" x14ac:dyDescent="0.25">
      <c r="A553" s="48">
        <v>7</v>
      </c>
      <c r="B553" s="107" t="s">
        <v>93</v>
      </c>
      <c r="C553" s="11" t="s">
        <v>94</v>
      </c>
      <c r="D553" s="44" t="s">
        <v>160</v>
      </c>
      <c r="E553" s="76"/>
      <c r="F553" s="76">
        <v>3.65</v>
      </c>
      <c r="G553" s="75">
        <v>0</v>
      </c>
      <c r="H553" s="76"/>
      <c r="I553" s="76">
        <f>64*3.65</f>
        <v>233.6</v>
      </c>
      <c r="J553" s="14"/>
    </row>
    <row r="554" spans="1:10" ht="12" customHeight="1" x14ac:dyDescent="0.25">
      <c r="A554" s="48"/>
      <c r="B554" s="26" t="s">
        <v>426</v>
      </c>
      <c r="C554" s="11"/>
      <c r="D554" s="44"/>
      <c r="E554" s="47"/>
      <c r="F554" s="47"/>
      <c r="G554" s="47"/>
      <c r="H554" s="47"/>
      <c r="I554" s="14"/>
      <c r="J554" s="14"/>
    </row>
    <row r="555" spans="1:10" ht="12" customHeight="1" x14ac:dyDescent="0.25">
      <c r="A555" s="48"/>
      <c r="B555" s="46"/>
      <c r="C555" s="27" t="s">
        <v>84</v>
      </c>
      <c r="D555" s="117">
        <v>3.65</v>
      </c>
      <c r="E555" s="47"/>
      <c r="F555" s="47"/>
      <c r="G555" s="47"/>
      <c r="H555" s="47"/>
      <c r="I555" s="14"/>
      <c r="J555" s="14"/>
    </row>
    <row r="556" spans="1:10" ht="102" x14ac:dyDescent="0.25">
      <c r="A556" s="48">
        <v>8</v>
      </c>
      <c r="B556" s="107" t="s">
        <v>95</v>
      </c>
      <c r="C556" s="11" t="s">
        <v>96</v>
      </c>
      <c r="D556" s="44" t="s">
        <v>160</v>
      </c>
      <c r="E556" s="76"/>
      <c r="F556" s="76">
        <v>3.65</v>
      </c>
      <c r="G556" s="75">
        <v>0</v>
      </c>
      <c r="H556" s="76"/>
      <c r="I556" s="76">
        <f>64*3.65</f>
        <v>233.6</v>
      </c>
      <c r="J556" s="14"/>
    </row>
    <row r="557" spans="1:10" ht="12" customHeight="1" x14ac:dyDescent="0.25">
      <c r="A557" s="48"/>
      <c r="B557" s="26" t="s">
        <v>426</v>
      </c>
      <c r="C557" s="11"/>
      <c r="D557" s="44"/>
      <c r="E557" s="47"/>
      <c r="F557" s="47"/>
      <c r="G557" s="47"/>
      <c r="H557" s="47"/>
      <c r="I557" s="14"/>
      <c r="J557" s="14"/>
    </row>
    <row r="558" spans="1:10" ht="12" customHeight="1" x14ac:dyDescent="0.25">
      <c r="A558" s="48"/>
      <c r="B558" s="46"/>
      <c r="C558" s="27" t="s">
        <v>84</v>
      </c>
      <c r="D558" s="117">
        <v>3.65</v>
      </c>
      <c r="E558" s="47"/>
      <c r="F558" s="47"/>
      <c r="G558" s="47"/>
      <c r="H558" s="47"/>
      <c r="I558" s="14"/>
      <c r="J558" s="14"/>
    </row>
    <row r="559" spans="1:10" ht="102" x14ac:dyDescent="0.25">
      <c r="A559" s="48">
        <v>9</v>
      </c>
      <c r="B559" s="107" t="s">
        <v>97</v>
      </c>
      <c r="C559" s="11" t="s">
        <v>98</v>
      </c>
      <c r="D559" s="44" t="s">
        <v>160</v>
      </c>
      <c r="E559" s="76"/>
      <c r="F559" s="76">
        <v>3.65</v>
      </c>
      <c r="G559" s="75">
        <v>0</v>
      </c>
      <c r="H559" s="76"/>
      <c r="I559" s="76">
        <f>64*3.65</f>
        <v>233.6</v>
      </c>
      <c r="J559" s="14"/>
    </row>
    <row r="560" spans="1:10" ht="12" customHeight="1" x14ac:dyDescent="0.25">
      <c r="A560" s="48"/>
      <c r="B560" s="26" t="s">
        <v>426</v>
      </c>
      <c r="C560" s="11"/>
      <c r="D560" s="44"/>
      <c r="E560" s="47"/>
      <c r="F560" s="47"/>
      <c r="G560" s="47"/>
      <c r="H560" s="47"/>
      <c r="I560" s="14"/>
      <c r="J560" s="14"/>
    </row>
    <row r="561" spans="1:10" ht="12" customHeight="1" x14ac:dyDescent="0.25">
      <c r="A561" s="48"/>
      <c r="B561" s="46"/>
      <c r="C561" s="27" t="s">
        <v>84</v>
      </c>
      <c r="D561" s="117">
        <v>3.65</v>
      </c>
      <c r="E561" s="47"/>
      <c r="F561" s="47"/>
      <c r="G561" s="47"/>
      <c r="H561" s="47"/>
      <c r="I561" s="14"/>
      <c r="J561" s="14"/>
    </row>
    <row r="562" spans="1:10" ht="102" x14ac:dyDescent="0.25">
      <c r="A562" s="48">
        <v>10</v>
      </c>
      <c r="B562" s="107" t="s">
        <v>99</v>
      </c>
      <c r="C562" s="11" t="s">
        <v>100</v>
      </c>
      <c r="D562" s="44" t="s">
        <v>160</v>
      </c>
      <c r="E562" s="76"/>
      <c r="F562" s="76">
        <v>3.65</v>
      </c>
      <c r="G562" s="75">
        <v>0</v>
      </c>
      <c r="H562" s="76"/>
      <c r="I562" s="76">
        <f>64*3.65</f>
        <v>233.6</v>
      </c>
      <c r="J562" s="14"/>
    </row>
    <row r="563" spans="1:10" ht="12" customHeight="1" x14ac:dyDescent="0.25">
      <c r="A563" s="48"/>
      <c r="B563" s="26" t="s">
        <v>426</v>
      </c>
      <c r="C563" s="11"/>
      <c r="D563" s="44"/>
      <c r="E563" s="47"/>
      <c r="F563" s="47"/>
      <c r="G563" s="47"/>
      <c r="H563" s="47"/>
      <c r="I563" s="14"/>
      <c r="J563" s="14"/>
    </row>
    <row r="564" spans="1:10" ht="12" customHeight="1" x14ac:dyDescent="0.25">
      <c r="A564" s="48"/>
      <c r="B564" s="46"/>
      <c r="C564" s="27" t="s">
        <v>84</v>
      </c>
      <c r="D564" s="117">
        <v>3.2</v>
      </c>
      <c r="E564" s="47"/>
      <c r="F564" s="47"/>
      <c r="G564" s="47"/>
      <c r="H564" s="47"/>
      <c r="I564" s="14"/>
      <c r="J564" s="14"/>
    </row>
    <row r="565" spans="1:10" ht="102" x14ac:dyDescent="0.25">
      <c r="A565" s="48">
        <v>11</v>
      </c>
      <c r="B565" s="107" t="s">
        <v>101</v>
      </c>
      <c r="C565" s="11" t="s">
        <v>102</v>
      </c>
      <c r="D565" s="44" t="s">
        <v>160</v>
      </c>
      <c r="E565" s="76"/>
      <c r="F565" s="76">
        <v>4.45</v>
      </c>
      <c r="G565" s="75">
        <v>0</v>
      </c>
      <c r="H565" s="76"/>
      <c r="I565" s="76">
        <f>64*4.45</f>
        <v>284.8</v>
      </c>
      <c r="J565" s="14"/>
    </row>
    <row r="566" spans="1:10" ht="12" customHeight="1" x14ac:dyDescent="0.25">
      <c r="A566" s="78" t="s">
        <v>202</v>
      </c>
      <c r="B566" s="109" t="s">
        <v>2519</v>
      </c>
      <c r="C566" s="83"/>
      <c r="D566" s="82"/>
      <c r="E566" s="83"/>
      <c r="F566" s="86">
        <v>0</v>
      </c>
      <c r="G566" s="86">
        <v>0</v>
      </c>
      <c r="H566" s="86">
        <f t="shared" ref="H566:H571" si="8">F566</f>
        <v>0</v>
      </c>
      <c r="I566" s="86">
        <f t="shared" ref="I566:I571" si="9">H566*E566</f>
        <v>0</v>
      </c>
      <c r="J566" s="83" t="s">
        <v>174</v>
      </c>
    </row>
    <row r="567" spans="1:10" ht="12" customHeight="1" x14ac:dyDescent="0.25">
      <c r="A567" s="78" t="s">
        <v>203</v>
      </c>
      <c r="B567" s="109" t="s">
        <v>204</v>
      </c>
      <c r="C567" s="83"/>
      <c r="D567" s="82"/>
      <c r="E567" s="83"/>
      <c r="F567" s="86">
        <v>0</v>
      </c>
      <c r="G567" s="86">
        <v>0</v>
      </c>
      <c r="H567" s="86">
        <f t="shared" si="8"/>
        <v>0</v>
      </c>
      <c r="I567" s="86">
        <f t="shared" si="9"/>
        <v>0</v>
      </c>
      <c r="J567" s="83" t="s">
        <v>174</v>
      </c>
    </row>
    <row r="568" spans="1:10" ht="12" customHeight="1" x14ac:dyDescent="0.25">
      <c r="A568" s="78" t="s">
        <v>205</v>
      </c>
      <c r="B568" s="109" t="s">
        <v>206</v>
      </c>
      <c r="C568" s="83"/>
      <c r="D568" s="82"/>
      <c r="E568" s="83"/>
      <c r="F568" s="86">
        <v>0</v>
      </c>
      <c r="G568" s="86">
        <v>0</v>
      </c>
      <c r="H568" s="86">
        <f t="shared" si="8"/>
        <v>0</v>
      </c>
      <c r="I568" s="86">
        <f t="shared" si="9"/>
        <v>0</v>
      </c>
      <c r="J568" s="83" t="s">
        <v>174</v>
      </c>
    </row>
    <row r="569" spans="1:10" ht="12" customHeight="1" x14ac:dyDescent="0.25">
      <c r="A569" s="78" t="s">
        <v>207</v>
      </c>
      <c r="B569" s="109" t="s">
        <v>2520</v>
      </c>
      <c r="C569" s="83"/>
      <c r="D569" s="82"/>
      <c r="E569" s="83"/>
      <c r="F569" s="86">
        <v>0</v>
      </c>
      <c r="G569" s="86">
        <v>0</v>
      </c>
      <c r="H569" s="86">
        <f t="shared" si="8"/>
        <v>0</v>
      </c>
      <c r="I569" s="86">
        <f t="shared" si="9"/>
        <v>0</v>
      </c>
      <c r="J569" s="83" t="s">
        <v>174</v>
      </c>
    </row>
    <row r="570" spans="1:10" ht="12" customHeight="1" x14ac:dyDescent="0.25">
      <c r="A570" s="78" t="s">
        <v>180</v>
      </c>
      <c r="B570" s="109" t="s">
        <v>181</v>
      </c>
      <c r="C570" s="83"/>
      <c r="D570" s="82"/>
      <c r="E570" s="83"/>
      <c r="F570" s="86">
        <v>0</v>
      </c>
      <c r="G570" s="86">
        <v>0</v>
      </c>
      <c r="H570" s="86">
        <f t="shared" si="8"/>
        <v>0</v>
      </c>
      <c r="I570" s="86">
        <f t="shared" si="9"/>
        <v>0</v>
      </c>
      <c r="J570" s="83" t="s">
        <v>174</v>
      </c>
    </row>
    <row r="571" spans="1:10" ht="12" customHeight="1" x14ac:dyDescent="0.25">
      <c r="A571" s="78" t="s">
        <v>208</v>
      </c>
      <c r="B571" s="109" t="s">
        <v>209</v>
      </c>
      <c r="C571" s="83"/>
      <c r="D571" s="82"/>
      <c r="E571" s="83"/>
      <c r="F571" s="86">
        <v>0</v>
      </c>
      <c r="G571" s="86">
        <v>0</v>
      </c>
      <c r="H571" s="86">
        <f t="shared" si="8"/>
        <v>0</v>
      </c>
      <c r="I571" s="86">
        <f t="shared" si="9"/>
        <v>0</v>
      </c>
      <c r="J571" s="83" t="s">
        <v>174</v>
      </c>
    </row>
    <row r="572" spans="1:10" ht="12" customHeight="1" x14ac:dyDescent="0.25">
      <c r="A572" s="78" t="s">
        <v>210</v>
      </c>
      <c r="B572" s="109" t="s">
        <v>211</v>
      </c>
      <c r="C572" s="83"/>
      <c r="D572" s="82"/>
      <c r="E572" s="86" t="s">
        <v>2559</v>
      </c>
      <c r="F572" s="86"/>
      <c r="G572" s="86">
        <v>0</v>
      </c>
      <c r="H572" s="86">
        <v>13.64</v>
      </c>
      <c r="I572" s="86" t="s">
        <v>2559</v>
      </c>
      <c r="J572" s="83" t="s">
        <v>174</v>
      </c>
    </row>
    <row r="573" spans="1:10" ht="12" customHeight="1" x14ac:dyDescent="0.25">
      <c r="A573" s="78" t="s">
        <v>212</v>
      </c>
      <c r="B573" s="109" t="s">
        <v>213</v>
      </c>
      <c r="C573" s="83"/>
      <c r="D573" s="82"/>
      <c r="E573" s="86" t="s">
        <v>2559</v>
      </c>
      <c r="F573" s="86"/>
      <c r="G573" s="86">
        <v>0</v>
      </c>
      <c r="H573" s="86">
        <v>14.9</v>
      </c>
      <c r="I573" s="86" t="s">
        <v>2560</v>
      </c>
      <c r="J573" s="83" t="s">
        <v>174</v>
      </c>
    </row>
    <row r="574" spans="1:10" ht="12" customHeight="1" x14ac:dyDescent="0.25">
      <c r="A574" s="78" t="s">
        <v>214</v>
      </c>
      <c r="B574" s="109" t="s">
        <v>215</v>
      </c>
      <c r="C574" s="83"/>
      <c r="D574" s="82"/>
      <c r="E574" s="86" t="s">
        <v>2559</v>
      </c>
      <c r="F574" s="86"/>
      <c r="G574" s="86">
        <v>0</v>
      </c>
      <c r="H574" s="86">
        <v>14.9</v>
      </c>
      <c r="I574" s="86" t="s">
        <v>2561</v>
      </c>
      <c r="J574" s="83" t="s">
        <v>174</v>
      </c>
    </row>
    <row r="575" spans="1:10" ht="12" customHeight="1" x14ac:dyDescent="0.25">
      <c r="A575" s="78" t="s">
        <v>216</v>
      </c>
      <c r="B575" s="109" t="s">
        <v>217</v>
      </c>
      <c r="C575" s="83"/>
      <c r="D575" s="82"/>
      <c r="E575" s="86" t="s">
        <v>2559</v>
      </c>
      <c r="F575" s="86"/>
      <c r="G575" s="86">
        <v>0</v>
      </c>
      <c r="H575" s="86">
        <v>14.9</v>
      </c>
      <c r="I575" s="86" t="s">
        <v>2562</v>
      </c>
      <c r="J575" s="83" t="s">
        <v>174</v>
      </c>
    </row>
    <row r="576" spans="1:10" ht="12" customHeight="1" x14ac:dyDescent="0.25">
      <c r="A576" s="78" t="s">
        <v>184</v>
      </c>
      <c r="B576" s="109" t="s">
        <v>185</v>
      </c>
      <c r="C576" s="83"/>
      <c r="D576" s="82"/>
      <c r="E576" s="83"/>
      <c r="F576" s="86">
        <v>0</v>
      </c>
      <c r="G576" s="86">
        <v>0</v>
      </c>
      <c r="H576" s="86">
        <f t="shared" ref="H576:H578" si="10">F576</f>
        <v>0</v>
      </c>
      <c r="I576" s="86">
        <v>0</v>
      </c>
      <c r="J576" s="83" t="s">
        <v>174</v>
      </c>
    </row>
    <row r="577" spans="1:10" ht="12" customHeight="1" x14ac:dyDescent="0.25">
      <c r="A577" s="78" t="s">
        <v>186</v>
      </c>
      <c r="B577" s="109" t="s">
        <v>187</v>
      </c>
      <c r="C577" s="83"/>
      <c r="D577" s="82"/>
      <c r="E577" s="83"/>
      <c r="F577" s="86">
        <v>0</v>
      </c>
      <c r="G577" s="86">
        <v>0</v>
      </c>
      <c r="H577" s="86">
        <f t="shared" si="10"/>
        <v>0</v>
      </c>
      <c r="I577" s="86">
        <v>0</v>
      </c>
      <c r="J577" s="83" t="s">
        <v>174</v>
      </c>
    </row>
    <row r="578" spans="1:10" ht="12" customHeight="1" x14ac:dyDescent="0.25">
      <c r="A578" s="78" t="s">
        <v>188</v>
      </c>
      <c r="B578" s="109" t="s">
        <v>189</v>
      </c>
      <c r="C578" s="83"/>
      <c r="D578" s="82"/>
      <c r="E578" s="83"/>
      <c r="F578" s="86">
        <v>0</v>
      </c>
      <c r="G578" s="86">
        <v>0</v>
      </c>
      <c r="H578" s="86">
        <f t="shared" si="10"/>
        <v>0</v>
      </c>
      <c r="I578" s="86">
        <v>0</v>
      </c>
      <c r="J578" s="83" t="s">
        <v>174</v>
      </c>
    </row>
    <row r="579" spans="1:10" s="92" customFormat="1" ht="12" customHeight="1" x14ac:dyDescent="0.25">
      <c r="A579" s="78" t="s">
        <v>190</v>
      </c>
      <c r="B579" s="66" t="s">
        <v>191</v>
      </c>
      <c r="C579" s="67"/>
      <c r="D579" s="68"/>
      <c r="E579" s="67"/>
      <c r="F579" s="75">
        <v>0</v>
      </c>
      <c r="G579" s="76">
        <v>0</v>
      </c>
      <c r="H579" s="76">
        <f t="shared" ref="H579" si="11">E579*F579</f>
        <v>0</v>
      </c>
      <c r="I579" s="76">
        <f t="shared" ref="I579" si="12">H579*E579</f>
        <v>0</v>
      </c>
      <c r="J579" s="67" t="s">
        <v>174</v>
      </c>
    </row>
    <row r="580" spans="1:10" ht="12" customHeight="1" x14ac:dyDescent="0.25">
      <c r="A580" s="79"/>
      <c r="B580" s="110" t="s">
        <v>2515</v>
      </c>
      <c r="C580" s="85"/>
      <c r="D580" s="84"/>
      <c r="E580" s="85"/>
      <c r="F580" s="87"/>
      <c r="G580" s="87"/>
      <c r="H580" s="87"/>
      <c r="I580" s="87"/>
      <c r="J580" s="85"/>
    </row>
    <row r="581" spans="1:10" ht="12" customHeight="1" x14ac:dyDescent="0.25">
      <c r="A581" s="79" t="s">
        <v>192</v>
      </c>
      <c r="B581" s="110" t="s">
        <v>185</v>
      </c>
      <c r="C581" s="85"/>
      <c r="D581" s="84"/>
      <c r="E581" s="85"/>
      <c r="F581" s="87">
        <v>0</v>
      </c>
      <c r="G581" s="87">
        <v>0</v>
      </c>
      <c r="H581" s="87">
        <f t="shared" ref="H581:H586" si="13">F581</f>
        <v>0</v>
      </c>
      <c r="I581" s="87"/>
      <c r="J581" s="85" t="s">
        <v>174</v>
      </c>
    </row>
    <row r="582" spans="1:10" ht="12" customHeight="1" x14ac:dyDescent="0.25">
      <c r="A582" s="79" t="s">
        <v>218</v>
      </c>
      <c r="B582" s="110" t="s">
        <v>219</v>
      </c>
      <c r="C582" s="85"/>
      <c r="D582" s="84"/>
      <c r="E582" s="85"/>
      <c r="F582" s="87">
        <v>0</v>
      </c>
      <c r="G582" s="87">
        <v>0</v>
      </c>
      <c r="H582" s="87">
        <f t="shared" si="13"/>
        <v>0</v>
      </c>
      <c r="I582" s="87"/>
      <c r="J582" s="85" t="s">
        <v>174</v>
      </c>
    </row>
    <row r="583" spans="1:10" ht="12" customHeight="1" x14ac:dyDescent="0.25">
      <c r="A583" s="79" t="s">
        <v>220</v>
      </c>
      <c r="B583" s="110" t="s">
        <v>221</v>
      </c>
      <c r="C583" s="85"/>
      <c r="D583" s="84"/>
      <c r="E583" s="85"/>
      <c r="F583" s="87">
        <v>0</v>
      </c>
      <c r="G583" s="87">
        <v>0</v>
      </c>
      <c r="H583" s="87">
        <f t="shared" si="13"/>
        <v>0</v>
      </c>
      <c r="I583" s="87"/>
      <c r="J583" s="85" t="s">
        <v>174</v>
      </c>
    </row>
    <row r="584" spans="1:10" ht="12" customHeight="1" x14ac:dyDescent="0.25">
      <c r="A584" s="79" t="s">
        <v>222</v>
      </c>
      <c r="B584" s="110" t="s">
        <v>223</v>
      </c>
      <c r="C584" s="85"/>
      <c r="D584" s="84"/>
      <c r="E584" s="85"/>
      <c r="F584" s="87">
        <v>0</v>
      </c>
      <c r="G584" s="87">
        <v>0</v>
      </c>
      <c r="H584" s="87">
        <f t="shared" si="13"/>
        <v>0</v>
      </c>
      <c r="I584" s="87"/>
      <c r="J584" s="85" t="s">
        <v>174</v>
      </c>
    </row>
    <row r="585" spans="1:10" ht="12" customHeight="1" x14ac:dyDescent="0.25">
      <c r="A585" s="79" t="s">
        <v>224</v>
      </c>
      <c r="B585" s="110" t="s">
        <v>2521</v>
      </c>
      <c r="C585" s="85"/>
      <c r="D585" s="84"/>
      <c r="E585" s="85"/>
      <c r="F585" s="87">
        <v>0</v>
      </c>
      <c r="G585" s="87">
        <v>0</v>
      </c>
      <c r="H585" s="87">
        <f t="shared" si="13"/>
        <v>0</v>
      </c>
      <c r="I585" s="87"/>
      <c r="J585" s="85" t="s">
        <v>174</v>
      </c>
    </row>
    <row r="586" spans="1:10" ht="12" customHeight="1" x14ac:dyDescent="0.25">
      <c r="A586" s="88" t="s">
        <v>200</v>
      </c>
      <c r="B586" s="111" t="s">
        <v>201</v>
      </c>
      <c r="C586" s="89"/>
      <c r="D586" s="90"/>
      <c r="E586" s="89"/>
      <c r="F586" s="91">
        <v>0</v>
      </c>
      <c r="G586" s="91">
        <v>0</v>
      </c>
      <c r="H586" s="91">
        <f t="shared" si="13"/>
        <v>0</v>
      </c>
      <c r="I586" s="91"/>
      <c r="J586" s="89" t="s">
        <v>174</v>
      </c>
    </row>
    <row r="587" spans="1:10" s="92" customFormat="1" ht="12" customHeight="1" x14ac:dyDescent="0.25">
      <c r="A587" s="78" t="s">
        <v>2051</v>
      </c>
      <c r="B587" s="66" t="s">
        <v>2052</v>
      </c>
      <c r="C587" s="67"/>
      <c r="D587" s="68"/>
      <c r="E587" s="67"/>
      <c r="F587" s="76">
        <v>4</v>
      </c>
      <c r="G587" s="76">
        <v>0</v>
      </c>
      <c r="H587" s="76">
        <v>192</v>
      </c>
      <c r="I587" s="69"/>
      <c r="J587" s="67" t="s">
        <v>174</v>
      </c>
    </row>
    <row r="588" spans="1:10" ht="12" customHeight="1" x14ac:dyDescent="0.25">
      <c r="A588" s="146" t="s">
        <v>425</v>
      </c>
      <c r="B588" s="63" t="s">
        <v>1790</v>
      </c>
      <c r="C588" s="147"/>
      <c r="D588" s="63"/>
      <c r="E588" s="147"/>
      <c r="F588" s="148">
        <v>4</v>
      </c>
      <c r="G588" s="148">
        <v>0</v>
      </c>
      <c r="H588" s="148">
        <v>64</v>
      </c>
      <c r="I588" s="130"/>
      <c r="J588" s="129" t="s">
        <v>174</v>
      </c>
    </row>
    <row r="589" spans="1:10" ht="12" customHeight="1" x14ac:dyDescent="0.25">
      <c r="A589" s="142" t="s">
        <v>425</v>
      </c>
      <c r="B589" s="58" t="s">
        <v>1790</v>
      </c>
      <c r="C589" s="143"/>
      <c r="D589" s="58"/>
      <c r="E589" s="143"/>
      <c r="F589" s="144">
        <v>4</v>
      </c>
      <c r="G589" s="144">
        <v>0</v>
      </c>
      <c r="H589" s="144">
        <v>40</v>
      </c>
      <c r="I589" s="123"/>
      <c r="J589" s="121" t="s">
        <v>174</v>
      </c>
    </row>
    <row r="590" spans="1:10" s="93" customFormat="1" ht="12" customHeight="1" x14ac:dyDescent="0.25">
      <c r="A590" s="80" t="s">
        <v>1791</v>
      </c>
      <c r="B590" s="66" t="s">
        <v>1792</v>
      </c>
      <c r="C590" s="67" t="s">
        <v>1793</v>
      </c>
      <c r="D590" s="68" t="s">
        <v>1794</v>
      </c>
      <c r="E590" s="67"/>
      <c r="F590" s="69"/>
      <c r="G590" s="69"/>
      <c r="H590" s="69"/>
      <c r="I590" s="69"/>
      <c r="J590" s="67" t="s">
        <v>174</v>
      </c>
    </row>
    <row r="591" spans="1:10" s="93" customFormat="1" ht="12" customHeight="1" x14ac:dyDescent="0.25">
      <c r="A591" s="80" t="s">
        <v>1795</v>
      </c>
      <c r="B591" s="66" t="s">
        <v>1796</v>
      </c>
      <c r="C591" s="67" t="s">
        <v>1797</v>
      </c>
      <c r="D591" s="68" t="s">
        <v>1798</v>
      </c>
      <c r="E591" s="67"/>
      <c r="F591" s="69"/>
      <c r="G591" s="69"/>
      <c r="H591" s="69"/>
      <c r="I591" s="69"/>
      <c r="J591" s="67" t="s">
        <v>174</v>
      </c>
    </row>
    <row r="592" spans="1:10" s="93" customFormat="1" ht="12" customHeight="1" x14ac:dyDescent="0.25">
      <c r="A592" s="80" t="s">
        <v>1799</v>
      </c>
      <c r="B592" s="66" t="s">
        <v>1800</v>
      </c>
      <c r="C592" s="67" t="s">
        <v>1801</v>
      </c>
      <c r="D592" s="68" t="s">
        <v>1802</v>
      </c>
      <c r="E592" s="67"/>
      <c r="F592" s="69"/>
      <c r="G592" s="69"/>
      <c r="H592" s="69"/>
      <c r="I592" s="69"/>
      <c r="J592" s="67" t="s">
        <v>174</v>
      </c>
    </row>
    <row r="593" spans="1:10" s="93" customFormat="1" ht="12" customHeight="1" x14ac:dyDescent="0.25">
      <c r="A593" s="80" t="s">
        <v>1803</v>
      </c>
      <c r="B593" s="66" t="s">
        <v>1804</v>
      </c>
      <c r="C593" s="67" t="s">
        <v>1805</v>
      </c>
      <c r="D593" s="68" t="s">
        <v>1806</v>
      </c>
      <c r="E593" s="67"/>
      <c r="F593" s="69"/>
      <c r="G593" s="69"/>
      <c r="H593" s="69"/>
      <c r="I593" s="69"/>
      <c r="J593" s="67" t="s">
        <v>174</v>
      </c>
    </row>
    <row r="594" spans="1:10" s="93" customFormat="1" ht="12" customHeight="1" x14ac:dyDescent="0.25">
      <c r="A594" s="80" t="s">
        <v>1807</v>
      </c>
      <c r="B594" s="66" t="s">
        <v>1808</v>
      </c>
      <c r="C594" s="67" t="s">
        <v>1809</v>
      </c>
      <c r="D594" s="68" t="s">
        <v>1810</v>
      </c>
      <c r="E594" s="67"/>
      <c r="F594" s="69"/>
      <c r="G594" s="69"/>
      <c r="H594" s="69"/>
      <c r="I594" s="69"/>
      <c r="J594" s="67" t="s">
        <v>174</v>
      </c>
    </row>
    <row r="595" spans="1:10" s="93" customFormat="1" ht="12" customHeight="1" x14ac:dyDescent="0.25">
      <c r="A595" s="80" t="s">
        <v>1811</v>
      </c>
      <c r="B595" s="66" t="s">
        <v>1812</v>
      </c>
      <c r="C595" s="67" t="s">
        <v>1813</v>
      </c>
      <c r="D595" s="68" t="s">
        <v>1814</v>
      </c>
      <c r="E595" s="67"/>
      <c r="F595" s="69"/>
      <c r="G595" s="69"/>
      <c r="H595" s="69"/>
      <c r="I595" s="69"/>
      <c r="J595" s="67" t="s">
        <v>174</v>
      </c>
    </row>
    <row r="596" spans="1:10" s="93" customFormat="1" ht="12" customHeight="1" x14ac:dyDescent="0.25">
      <c r="A596" s="80" t="s">
        <v>1815</v>
      </c>
      <c r="B596" s="66" t="s">
        <v>1816</v>
      </c>
      <c r="C596" s="67" t="s">
        <v>1817</v>
      </c>
      <c r="D596" s="68" t="s">
        <v>1818</v>
      </c>
      <c r="E596" s="67"/>
      <c r="F596" s="69"/>
      <c r="G596" s="69"/>
      <c r="H596" s="69"/>
      <c r="I596" s="69"/>
      <c r="J596" s="67" t="s">
        <v>174</v>
      </c>
    </row>
    <row r="597" spans="1:10" s="124" customFormat="1" ht="12" customHeight="1" x14ac:dyDescent="0.25">
      <c r="A597" s="119" t="s">
        <v>1819</v>
      </c>
      <c r="B597" s="120" t="s">
        <v>1820</v>
      </c>
      <c r="C597" s="121" t="s">
        <v>1821</v>
      </c>
      <c r="D597" s="122" t="s">
        <v>1822</v>
      </c>
      <c r="E597" s="121"/>
      <c r="F597" s="123"/>
      <c r="G597" s="123"/>
      <c r="H597" s="123"/>
      <c r="I597" s="123"/>
      <c r="J597" s="121" t="s">
        <v>174</v>
      </c>
    </row>
    <row r="598" spans="1:10" s="93" customFormat="1" ht="12" customHeight="1" x14ac:dyDescent="0.25">
      <c r="A598" s="80" t="s">
        <v>1823</v>
      </c>
      <c r="B598" s="66" t="s">
        <v>1824</v>
      </c>
      <c r="C598" s="67" t="s">
        <v>1825</v>
      </c>
      <c r="D598" s="68" t="s">
        <v>1826</v>
      </c>
      <c r="E598" s="67"/>
      <c r="F598" s="69"/>
      <c r="G598" s="69"/>
      <c r="H598" s="69"/>
      <c r="I598" s="69"/>
      <c r="J598" s="67" t="s">
        <v>174</v>
      </c>
    </row>
    <row r="599" spans="1:10" s="93" customFormat="1" ht="12" customHeight="1" x14ac:dyDescent="0.25">
      <c r="A599" s="80" t="s">
        <v>1827</v>
      </c>
      <c r="B599" s="66" t="s">
        <v>1828</v>
      </c>
      <c r="C599" s="67" t="s">
        <v>1829</v>
      </c>
      <c r="D599" s="68" t="s">
        <v>1830</v>
      </c>
      <c r="E599" s="67"/>
      <c r="F599" s="69"/>
      <c r="G599" s="69"/>
      <c r="H599" s="69"/>
      <c r="I599" s="69"/>
      <c r="J599" s="67" t="s">
        <v>174</v>
      </c>
    </row>
    <row r="600" spans="1:10" s="93" customFormat="1" ht="12" customHeight="1" x14ac:dyDescent="0.25">
      <c r="A600" s="80" t="s">
        <v>1831</v>
      </c>
      <c r="B600" s="66" t="s">
        <v>1832</v>
      </c>
      <c r="C600" s="67" t="s">
        <v>1833</v>
      </c>
      <c r="D600" s="68" t="s">
        <v>1834</v>
      </c>
      <c r="E600" s="67"/>
      <c r="F600" s="69"/>
      <c r="G600" s="69"/>
      <c r="H600" s="69"/>
      <c r="I600" s="69"/>
      <c r="J600" s="67" t="s">
        <v>174</v>
      </c>
    </row>
    <row r="601" spans="1:10" s="93" customFormat="1" ht="12" customHeight="1" x14ac:dyDescent="0.25">
      <c r="A601" s="80" t="s">
        <v>1835</v>
      </c>
      <c r="B601" s="66" t="s">
        <v>1836</v>
      </c>
      <c r="C601" s="67" t="s">
        <v>1837</v>
      </c>
      <c r="D601" s="68" t="s">
        <v>1838</v>
      </c>
      <c r="E601" s="67"/>
      <c r="F601" s="69"/>
      <c r="G601" s="69"/>
      <c r="H601" s="69"/>
      <c r="I601" s="69"/>
      <c r="J601" s="67" t="s">
        <v>174</v>
      </c>
    </row>
    <row r="602" spans="1:10" s="93" customFormat="1" ht="12" customHeight="1" x14ac:dyDescent="0.25">
      <c r="A602" s="80" t="s">
        <v>1839</v>
      </c>
      <c r="B602" s="66" t="s">
        <v>1840</v>
      </c>
      <c r="C602" s="67" t="s">
        <v>1841</v>
      </c>
      <c r="D602" s="68" t="s">
        <v>1842</v>
      </c>
      <c r="E602" s="67"/>
      <c r="F602" s="69"/>
      <c r="G602" s="69"/>
      <c r="H602" s="69"/>
      <c r="I602" s="69"/>
      <c r="J602" s="67" t="s">
        <v>174</v>
      </c>
    </row>
    <row r="603" spans="1:10" s="93" customFormat="1" ht="12" customHeight="1" x14ac:dyDescent="0.25">
      <c r="A603" s="80" t="s">
        <v>1843</v>
      </c>
      <c r="B603" s="66" t="s">
        <v>1844</v>
      </c>
      <c r="C603" s="67" t="s">
        <v>1845</v>
      </c>
      <c r="D603" s="68" t="s">
        <v>1846</v>
      </c>
      <c r="E603" s="67"/>
      <c r="F603" s="69"/>
      <c r="G603" s="69"/>
      <c r="H603" s="69"/>
      <c r="I603" s="69"/>
      <c r="J603" s="67" t="s">
        <v>174</v>
      </c>
    </row>
    <row r="604" spans="1:10" s="124" customFormat="1" ht="12" customHeight="1" x14ac:dyDescent="0.25">
      <c r="A604" s="119" t="s">
        <v>1847</v>
      </c>
      <c r="B604" s="120" t="s">
        <v>1848</v>
      </c>
      <c r="C604" s="121" t="s">
        <v>1849</v>
      </c>
      <c r="D604" s="122" t="s">
        <v>1850</v>
      </c>
      <c r="E604" s="121"/>
      <c r="F604" s="123"/>
      <c r="G604" s="123"/>
      <c r="H604" s="123"/>
      <c r="I604" s="123"/>
      <c r="J604" s="121" t="s">
        <v>174</v>
      </c>
    </row>
    <row r="605" spans="1:10" s="93" customFormat="1" ht="12" customHeight="1" x14ac:dyDescent="0.25">
      <c r="A605" s="80" t="s">
        <v>1851</v>
      </c>
      <c r="B605" s="66" t="s">
        <v>1852</v>
      </c>
      <c r="C605" s="67" t="s">
        <v>1853</v>
      </c>
      <c r="D605" s="68" t="s">
        <v>1854</v>
      </c>
      <c r="E605" s="67"/>
      <c r="F605" s="69"/>
      <c r="G605" s="69"/>
      <c r="H605" s="69"/>
      <c r="I605" s="69"/>
      <c r="J605" s="67" t="s">
        <v>174</v>
      </c>
    </row>
    <row r="606" spans="1:10" s="93" customFormat="1" ht="12" customHeight="1" x14ac:dyDescent="0.25">
      <c r="A606" s="80" t="s">
        <v>1855</v>
      </c>
      <c r="B606" s="66" t="s">
        <v>1856</v>
      </c>
      <c r="C606" s="67" t="s">
        <v>1857</v>
      </c>
      <c r="D606" s="68" t="s">
        <v>1858</v>
      </c>
      <c r="E606" s="67"/>
      <c r="F606" s="69"/>
      <c r="G606" s="69"/>
      <c r="H606" s="69"/>
      <c r="I606" s="69"/>
      <c r="J606" s="67" t="s">
        <v>174</v>
      </c>
    </row>
    <row r="607" spans="1:10" s="93" customFormat="1" ht="12" customHeight="1" x14ac:dyDescent="0.25">
      <c r="A607" s="80" t="s">
        <v>1859</v>
      </c>
      <c r="B607" s="66" t="s">
        <v>1860</v>
      </c>
      <c r="C607" s="67" t="s">
        <v>1861</v>
      </c>
      <c r="D607" s="68" t="s">
        <v>1862</v>
      </c>
      <c r="E607" s="67"/>
      <c r="F607" s="69"/>
      <c r="G607" s="69"/>
      <c r="H607" s="69"/>
      <c r="I607" s="69"/>
      <c r="J607" s="67" t="s">
        <v>174</v>
      </c>
    </row>
    <row r="608" spans="1:10" s="93" customFormat="1" ht="12" customHeight="1" x14ac:dyDescent="0.25">
      <c r="A608" s="80" t="s">
        <v>1863</v>
      </c>
      <c r="B608" s="66" t="s">
        <v>1864</v>
      </c>
      <c r="C608" s="67" t="s">
        <v>1865</v>
      </c>
      <c r="D608" s="68" t="s">
        <v>1866</v>
      </c>
      <c r="E608" s="67"/>
      <c r="F608" s="69"/>
      <c r="G608" s="69"/>
      <c r="H608" s="69"/>
      <c r="I608" s="69"/>
      <c r="J608" s="67" t="s">
        <v>174</v>
      </c>
    </row>
    <row r="609" spans="1:10" s="124" customFormat="1" ht="12" customHeight="1" x14ac:dyDescent="0.25">
      <c r="A609" s="119" t="s">
        <v>1867</v>
      </c>
      <c r="B609" s="120" t="s">
        <v>1868</v>
      </c>
      <c r="C609" s="121" t="s">
        <v>1869</v>
      </c>
      <c r="D609" s="122" t="s">
        <v>1870</v>
      </c>
      <c r="E609" s="121"/>
      <c r="F609" s="123"/>
      <c r="G609" s="123"/>
      <c r="H609" s="123"/>
      <c r="I609" s="123"/>
      <c r="J609" s="121" t="s">
        <v>174</v>
      </c>
    </row>
    <row r="610" spans="1:10" s="93" customFormat="1" ht="12" customHeight="1" x14ac:dyDescent="0.25">
      <c r="A610" s="80" t="s">
        <v>1871</v>
      </c>
      <c r="B610" s="66" t="s">
        <v>1872</v>
      </c>
      <c r="C610" s="67" t="s">
        <v>1873</v>
      </c>
      <c r="D610" s="68" t="s">
        <v>1874</v>
      </c>
      <c r="E610" s="67"/>
      <c r="F610" s="69"/>
      <c r="G610" s="69"/>
      <c r="H610" s="69"/>
      <c r="I610" s="69"/>
      <c r="J610" s="67" t="s">
        <v>174</v>
      </c>
    </row>
    <row r="611" spans="1:10" s="93" customFormat="1" ht="12" customHeight="1" x14ac:dyDescent="0.25">
      <c r="A611" s="80" t="s">
        <v>1875</v>
      </c>
      <c r="B611" s="66" t="s">
        <v>1876</v>
      </c>
      <c r="C611" s="67" t="s">
        <v>1877</v>
      </c>
      <c r="D611" s="68" t="s">
        <v>1878</v>
      </c>
      <c r="E611" s="67"/>
      <c r="F611" s="69"/>
      <c r="G611" s="69"/>
      <c r="H611" s="69"/>
      <c r="I611" s="69"/>
      <c r="J611" s="67" t="s">
        <v>174</v>
      </c>
    </row>
    <row r="612" spans="1:10" s="124" customFormat="1" ht="12" customHeight="1" x14ac:dyDescent="0.25">
      <c r="A612" s="119" t="s">
        <v>1879</v>
      </c>
      <c r="B612" s="120" t="s">
        <v>1880</v>
      </c>
      <c r="C612" s="121" t="s">
        <v>1881</v>
      </c>
      <c r="D612" s="122" t="s">
        <v>1882</v>
      </c>
      <c r="E612" s="121"/>
      <c r="F612" s="123"/>
      <c r="G612" s="123"/>
      <c r="H612" s="123"/>
      <c r="I612" s="123"/>
      <c r="J612" s="121" t="s">
        <v>174</v>
      </c>
    </row>
    <row r="613" spans="1:10" s="93" customFormat="1" ht="12" customHeight="1" x14ac:dyDescent="0.25">
      <c r="A613" s="80" t="s">
        <v>1883</v>
      </c>
      <c r="B613" s="66" t="s">
        <v>1884</v>
      </c>
      <c r="C613" s="67" t="s">
        <v>1885</v>
      </c>
      <c r="D613" s="68" t="s">
        <v>1886</v>
      </c>
      <c r="E613" s="67"/>
      <c r="F613" s="69"/>
      <c r="G613" s="69"/>
      <c r="H613" s="69"/>
      <c r="I613" s="69"/>
      <c r="J613" s="67" t="s">
        <v>174</v>
      </c>
    </row>
    <row r="614" spans="1:10" s="93" customFormat="1" ht="12" customHeight="1" x14ac:dyDescent="0.25">
      <c r="A614" s="80" t="s">
        <v>1887</v>
      </c>
      <c r="B614" s="66" t="s">
        <v>1888</v>
      </c>
      <c r="C614" s="67" t="s">
        <v>1889</v>
      </c>
      <c r="D614" s="68" t="s">
        <v>1890</v>
      </c>
      <c r="E614" s="67"/>
      <c r="F614" s="69"/>
      <c r="G614" s="69"/>
      <c r="H614" s="69"/>
      <c r="I614" s="69"/>
      <c r="J614" s="67" t="s">
        <v>174</v>
      </c>
    </row>
    <row r="615" spans="1:10" s="93" customFormat="1" ht="12" customHeight="1" x14ac:dyDescent="0.25">
      <c r="A615" s="80" t="s">
        <v>1891</v>
      </c>
      <c r="B615" s="66" t="s">
        <v>1892</v>
      </c>
      <c r="C615" s="67" t="s">
        <v>1893</v>
      </c>
      <c r="D615" s="68" t="s">
        <v>1894</v>
      </c>
      <c r="E615" s="67"/>
      <c r="F615" s="69"/>
      <c r="G615" s="69"/>
      <c r="H615" s="69"/>
      <c r="I615" s="69"/>
      <c r="J615" s="67" t="s">
        <v>174</v>
      </c>
    </row>
    <row r="616" spans="1:10" s="93" customFormat="1" ht="12" customHeight="1" x14ac:dyDescent="0.25">
      <c r="A616" s="80" t="s">
        <v>1895</v>
      </c>
      <c r="B616" s="66" t="s">
        <v>1896</v>
      </c>
      <c r="C616" s="67" t="s">
        <v>1897</v>
      </c>
      <c r="D616" s="68" t="s">
        <v>1898</v>
      </c>
      <c r="E616" s="67"/>
      <c r="F616" s="69"/>
      <c r="G616" s="69"/>
      <c r="H616" s="69"/>
      <c r="I616" s="69"/>
      <c r="J616" s="67" t="s">
        <v>174</v>
      </c>
    </row>
    <row r="617" spans="1:10" s="124" customFormat="1" ht="12" customHeight="1" x14ac:dyDescent="0.25">
      <c r="A617" s="119" t="s">
        <v>1899</v>
      </c>
      <c r="B617" s="120" t="s">
        <v>1900</v>
      </c>
      <c r="C617" s="121" t="s">
        <v>1901</v>
      </c>
      <c r="D617" s="122" t="s">
        <v>1902</v>
      </c>
      <c r="E617" s="121"/>
      <c r="F617" s="123"/>
      <c r="G617" s="123"/>
      <c r="H617" s="123"/>
      <c r="I617" s="123"/>
      <c r="J617" s="121" t="s">
        <v>174</v>
      </c>
    </row>
    <row r="618" spans="1:10" s="93" customFormat="1" ht="12" customHeight="1" x14ac:dyDescent="0.25">
      <c r="A618" s="80" t="s">
        <v>1903</v>
      </c>
      <c r="B618" s="66" t="s">
        <v>1904</v>
      </c>
      <c r="C618" s="66" t="s">
        <v>1906</v>
      </c>
      <c r="D618" s="68" t="s">
        <v>1905</v>
      </c>
      <c r="E618" s="67"/>
      <c r="F618" s="69"/>
      <c r="G618" s="69"/>
      <c r="H618" s="69"/>
      <c r="I618" s="69"/>
      <c r="J618" s="67" t="s">
        <v>174</v>
      </c>
    </row>
    <row r="619" spans="1:10" s="93" customFormat="1" ht="12" customHeight="1" x14ac:dyDescent="0.25">
      <c r="A619" s="80" t="s">
        <v>1907</v>
      </c>
      <c r="B619" s="66" t="s">
        <v>1908</v>
      </c>
      <c r="C619" s="66" t="s">
        <v>1910</v>
      </c>
      <c r="D619" s="68" t="s">
        <v>1909</v>
      </c>
      <c r="E619" s="67"/>
      <c r="F619" s="69"/>
      <c r="G619" s="69"/>
      <c r="H619" s="69"/>
      <c r="I619" s="69"/>
      <c r="J619" s="67" t="s">
        <v>174</v>
      </c>
    </row>
    <row r="620" spans="1:10" s="93" customFormat="1" ht="12" customHeight="1" x14ac:dyDescent="0.25">
      <c r="A620" s="80" t="s">
        <v>1911</v>
      </c>
      <c r="B620" s="66" t="s">
        <v>1912</v>
      </c>
      <c r="C620" s="66" t="s">
        <v>1914</v>
      </c>
      <c r="D620" s="68" t="s">
        <v>1913</v>
      </c>
      <c r="E620" s="67"/>
      <c r="F620" s="69"/>
      <c r="G620" s="69"/>
      <c r="H620" s="69"/>
      <c r="I620" s="69"/>
      <c r="J620" s="67" t="s">
        <v>174</v>
      </c>
    </row>
    <row r="621" spans="1:10" s="93" customFormat="1" ht="12" customHeight="1" x14ac:dyDescent="0.25">
      <c r="A621" s="80" t="s">
        <v>1915</v>
      </c>
      <c r="B621" s="66" t="s">
        <v>1916</v>
      </c>
      <c r="C621" s="66" t="s">
        <v>1918</v>
      </c>
      <c r="D621" s="68" t="s">
        <v>1917</v>
      </c>
      <c r="E621" s="67"/>
      <c r="F621" s="69"/>
      <c r="G621" s="69"/>
      <c r="H621" s="69"/>
      <c r="I621" s="69"/>
      <c r="J621" s="67" t="s">
        <v>174</v>
      </c>
    </row>
    <row r="622" spans="1:10" s="93" customFormat="1" ht="12" customHeight="1" x14ac:dyDescent="0.25">
      <c r="A622" s="80" t="s">
        <v>1919</v>
      </c>
      <c r="B622" s="66" t="s">
        <v>1920</v>
      </c>
      <c r="C622" s="66" t="s">
        <v>1922</v>
      </c>
      <c r="D622" s="68" t="s">
        <v>1921</v>
      </c>
      <c r="E622" s="67"/>
      <c r="F622" s="69"/>
      <c r="G622" s="69"/>
      <c r="H622" s="69"/>
      <c r="I622" s="69"/>
      <c r="J622" s="67" t="s">
        <v>174</v>
      </c>
    </row>
    <row r="623" spans="1:10" s="93" customFormat="1" ht="12" customHeight="1" x14ac:dyDescent="0.25">
      <c r="A623" s="80" t="s">
        <v>1923</v>
      </c>
      <c r="B623" s="66" t="s">
        <v>1924</v>
      </c>
      <c r="C623" s="66" t="s">
        <v>1926</v>
      </c>
      <c r="D623" s="68" t="s">
        <v>1925</v>
      </c>
      <c r="E623" s="67"/>
      <c r="F623" s="69"/>
      <c r="G623" s="69"/>
      <c r="H623" s="69"/>
      <c r="I623" s="69"/>
      <c r="J623" s="67" t="s">
        <v>174</v>
      </c>
    </row>
    <row r="624" spans="1:10" s="93" customFormat="1" ht="12" customHeight="1" x14ac:dyDescent="0.25">
      <c r="A624" s="80" t="s">
        <v>1927</v>
      </c>
      <c r="B624" s="66" t="s">
        <v>1928</v>
      </c>
      <c r="C624" s="66" t="s">
        <v>1930</v>
      </c>
      <c r="D624" s="68" t="s">
        <v>1929</v>
      </c>
      <c r="E624" s="67"/>
      <c r="F624" s="69"/>
      <c r="G624" s="69"/>
      <c r="H624" s="69"/>
      <c r="I624" s="69"/>
      <c r="J624" s="67" t="s">
        <v>174</v>
      </c>
    </row>
    <row r="625" spans="1:10" s="93" customFormat="1" ht="12" customHeight="1" x14ac:dyDescent="0.25">
      <c r="A625" s="80" t="s">
        <v>1931</v>
      </c>
      <c r="B625" s="66" t="s">
        <v>1932</v>
      </c>
      <c r="C625" s="66" t="s">
        <v>1934</v>
      </c>
      <c r="D625" s="68" t="s">
        <v>1933</v>
      </c>
      <c r="E625" s="67"/>
      <c r="F625" s="69"/>
      <c r="G625" s="69"/>
      <c r="H625" s="69"/>
      <c r="I625" s="69"/>
      <c r="J625" s="67" t="s">
        <v>174</v>
      </c>
    </row>
    <row r="626" spans="1:10" s="93" customFormat="1" ht="12" customHeight="1" x14ac:dyDescent="0.25">
      <c r="A626" s="80" t="s">
        <v>1935</v>
      </c>
      <c r="B626" s="66" t="s">
        <v>1936</v>
      </c>
      <c r="C626" s="66" t="s">
        <v>1938</v>
      </c>
      <c r="D626" s="68" t="s">
        <v>1937</v>
      </c>
      <c r="E626" s="67"/>
      <c r="F626" s="69"/>
      <c r="G626" s="69"/>
      <c r="H626" s="69"/>
      <c r="I626" s="69"/>
      <c r="J626" s="67" t="s">
        <v>174</v>
      </c>
    </row>
    <row r="627" spans="1:10" s="93" customFormat="1" ht="12" customHeight="1" x14ac:dyDescent="0.25">
      <c r="A627" s="80" t="s">
        <v>1939</v>
      </c>
      <c r="B627" s="66" t="s">
        <v>1940</v>
      </c>
      <c r="C627" s="66" t="s">
        <v>1942</v>
      </c>
      <c r="D627" s="68" t="s">
        <v>1941</v>
      </c>
      <c r="E627" s="67"/>
      <c r="F627" s="69"/>
      <c r="G627" s="69"/>
      <c r="H627" s="69"/>
      <c r="I627" s="69"/>
      <c r="J627" s="67" t="s">
        <v>174</v>
      </c>
    </row>
    <row r="628" spans="1:10" s="93" customFormat="1" ht="12" customHeight="1" x14ac:dyDescent="0.25">
      <c r="A628" s="80" t="s">
        <v>1943</v>
      </c>
      <c r="B628" s="66" t="s">
        <v>1944</v>
      </c>
      <c r="C628" s="66" t="s">
        <v>1946</v>
      </c>
      <c r="D628" s="68" t="s">
        <v>1945</v>
      </c>
      <c r="E628" s="67"/>
      <c r="F628" s="69"/>
      <c r="G628" s="69"/>
      <c r="H628" s="69"/>
      <c r="I628" s="69"/>
      <c r="J628" s="67" t="s">
        <v>174</v>
      </c>
    </row>
    <row r="629" spans="1:10" s="93" customFormat="1" ht="12" customHeight="1" x14ac:dyDescent="0.25">
      <c r="A629" s="80" t="s">
        <v>1947</v>
      </c>
      <c r="B629" s="66" t="s">
        <v>1948</v>
      </c>
      <c r="C629" s="66" t="s">
        <v>1950</v>
      </c>
      <c r="D629" s="68" t="s">
        <v>1949</v>
      </c>
      <c r="E629" s="67"/>
      <c r="F629" s="69"/>
      <c r="G629" s="69"/>
      <c r="H629" s="69"/>
      <c r="I629" s="69"/>
      <c r="J629" s="67" t="s">
        <v>174</v>
      </c>
    </row>
    <row r="630" spans="1:10" s="93" customFormat="1" ht="12" customHeight="1" x14ac:dyDescent="0.25">
      <c r="A630" s="80" t="s">
        <v>1951</v>
      </c>
      <c r="B630" s="66" t="s">
        <v>1952</v>
      </c>
      <c r="C630" s="66" t="s">
        <v>1954</v>
      </c>
      <c r="D630" s="68" t="s">
        <v>1953</v>
      </c>
      <c r="E630" s="67"/>
      <c r="F630" s="69"/>
      <c r="G630" s="69"/>
      <c r="H630" s="69"/>
      <c r="I630" s="69"/>
      <c r="J630" s="67" t="s">
        <v>174</v>
      </c>
    </row>
    <row r="631" spans="1:10" s="93" customFormat="1" ht="12" customHeight="1" x14ac:dyDescent="0.25">
      <c r="A631" s="80" t="s">
        <v>1955</v>
      </c>
      <c r="B631" s="66" t="s">
        <v>1956</v>
      </c>
      <c r="C631" s="66" t="s">
        <v>1958</v>
      </c>
      <c r="D631" s="68" t="s">
        <v>1957</v>
      </c>
      <c r="E631" s="67"/>
      <c r="F631" s="69"/>
      <c r="G631" s="69"/>
      <c r="H631" s="69"/>
      <c r="I631" s="69"/>
      <c r="J631" s="67" t="s">
        <v>174</v>
      </c>
    </row>
    <row r="632" spans="1:10" s="93" customFormat="1" ht="12" customHeight="1" x14ac:dyDescent="0.25">
      <c r="A632" s="80" t="s">
        <v>1959</v>
      </c>
      <c r="B632" s="66" t="s">
        <v>1960</v>
      </c>
      <c r="C632" s="66" t="s">
        <v>1962</v>
      </c>
      <c r="D632" s="68" t="s">
        <v>1961</v>
      </c>
      <c r="E632" s="67"/>
      <c r="F632" s="69"/>
      <c r="G632" s="69"/>
      <c r="H632" s="69"/>
      <c r="I632" s="69"/>
      <c r="J632" s="67" t="s">
        <v>174</v>
      </c>
    </row>
    <row r="633" spans="1:10" s="93" customFormat="1" ht="12" customHeight="1" x14ac:dyDescent="0.25">
      <c r="A633" s="80" t="s">
        <v>1963</v>
      </c>
      <c r="B633" s="66" t="s">
        <v>1964</v>
      </c>
      <c r="C633" s="66" t="s">
        <v>1966</v>
      </c>
      <c r="D633" s="68" t="s">
        <v>1965</v>
      </c>
      <c r="E633" s="67"/>
      <c r="F633" s="69"/>
      <c r="G633" s="69"/>
      <c r="H633" s="69"/>
      <c r="I633" s="69"/>
      <c r="J633" s="67" t="s">
        <v>174</v>
      </c>
    </row>
    <row r="634" spans="1:10" s="93" customFormat="1" ht="12" customHeight="1" x14ac:dyDescent="0.25">
      <c r="A634" s="80" t="s">
        <v>1967</v>
      </c>
      <c r="B634" s="66" t="s">
        <v>1968</v>
      </c>
      <c r="C634" s="66" t="s">
        <v>1970</v>
      </c>
      <c r="D634" s="68" t="s">
        <v>1969</v>
      </c>
      <c r="E634" s="67"/>
      <c r="F634" s="69"/>
      <c r="G634" s="69"/>
      <c r="H634" s="69"/>
      <c r="I634" s="69"/>
      <c r="J634" s="67" t="s">
        <v>174</v>
      </c>
    </row>
    <row r="635" spans="1:10" s="93" customFormat="1" ht="12" customHeight="1" x14ac:dyDescent="0.25">
      <c r="A635" s="80" t="s">
        <v>1971</v>
      </c>
      <c r="B635" s="66" t="s">
        <v>1972</v>
      </c>
      <c r="C635" s="66" t="s">
        <v>1974</v>
      </c>
      <c r="D635" s="68" t="s">
        <v>1973</v>
      </c>
      <c r="E635" s="67"/>
      <c r="F635" s="69"/>
      <c r="G635" s="69"/>
      <c r="H635" s="69"/>
      <c r="I635" s="69"/>
      <c r="J635" s="67" t="s">
        <v>174</v>
      </c>
    </row>
    <row r="636" spans="1:10" s="93" customFormat="1" ht="12" customHeight="1" x14ac:dyDescent="0.25">
      <c r="A636" s="80" t="s">
        <v>1975</v>
      </c>
      <c r="B636" s="66" t="s">
        <v>1976</v>
      </c>
      <c r="C636" s="66" t="s">
        <v>1978</v>
      </c>
      <c r="D636" s="68" t="s">
        <v>1977</v>
      </c>
      <c r="E636" s="67"/>
      <c r="F636" s="69"/>
      <c r="G636" s="69"/>
      <c r="H636" s="69"/>
      <c r="I636" s="69"/>
      <c r="J636" s="67" t="s">
        <v>174</v>
      </c>
    </row>
    <row r="637" spans="1:10" s="93" customFormat="1" ht="12" customHeight="1" x14ac:dyDescent="0.25">
      <c r="A637" s="80" t="s">
        <v>1979</v>
      </c>
      <c r="B637" s="66" t="s">
        <v>1980</v>
      </c>
      <c r="C637" s="66" t="s">
        <v>1982</v>
      </c>
      <c r="D637" s="68" t="s">
        <v>1981</v>
      </c>
      <c r="E637" s="67"/>
      <c r="F637" s="69"/>
      <c r="G637" s="69"/>
      <c r="H637" s="69"/>
      <c r="I637" s="69"/>
      <c r="J637" s="67" t="s">
        <v>174</v>
      </c>
    </row>
    <row r="638" spans="1:10" s="93" customFormat="1" ht="12" customHeight="1" x14ac:dyDescent="0.25">
      <c r="A638" s="80" t="s">
        <v>1983</v>
      </c>
      <c r="B638" s="66" t="s">
        <v>1984</v>
      </c>
      <c r="C638" s="66" t="s">
        <v>1986</v>
      </c>
      <c r="D638" s="68" t="s">
        <v>1985</v>
      </c>
      <c r="E638" s="67"/>
      <c r="F638" s="69"/>
      <c r="G638" s="69"/>
      <c r="H638" s="69"/>
      <c r="I638" s="69"/>
      <c r="J638" s="67" t="s">
        <v>174</v>
      </c>
    </row>
    <row r="639" spans="1:10" s="93" customFormat="1" ht="12" customHeight="1" x14ac:dyDescent="0.25">
      <c r="A639" s="80" t="s">
        <v>1987</v>
      </c>
      <c r="B639" s="66" t="s">
        <v>1988</v>
      </c>
      <c r="C639" s="66" t="s">
        <v>1990</v>
      </c>
      <c r="D639" s="68" t="s">
        <v>1989</v>
      </c>
      <c r="E639" s="67"/>
      <c r="F639" s="69"/>
      <c r="G639" s="69"/>
      <c r="H639" s="69"/>
      <c r="I639" s="69"/>
      <c r="J639" s="67" t="s">
        <v>174</v>
      </c>
    </row>
    <row r="640" spans="1:10" s="93" customFormat="1" ht="12" customHeight="1" x14ac:dyDescent="0.25">
      <c r="A640" s="80" t="s">
        <v>1991</v>
      </c>
      <c r="B640" s="66" t="s">
        <v>1992</v>
      </c>
      <c r="C640" s="66" t="s">
        <v>1994</v>
      </c>
      <c r="D640" s="68" t="s">
        <v>1993</v>
      </c>
      <c r="E640" s="67"/>
      <c r="F640" s="69"/>
      <c r="G640" s="69"/>
      <c r="H640" s="69"/>
      <c r="I640" s="69"/>
      <c r="J640" s="67" t="s">
        <v>174</v>
      </c>
    </row>
    <row r="641" spans="1:10" s="93" customFormat="1" ht="12" customHeight="1" x14ac:dyDescent="0.25">
      <c r="A641" s="80" t="s">
        <v>1995</v>
      </c>
      <c r="B641" s="66" t="s">
        <v>1996</v>
      </c>
      <c r="C641" s="66" t="s">
        <v>1998</v>
      </c>
      <c r="D641" s="68" t="s">
        <v>1997</v>
      </c>
      <c r="E641" s="67"/>
      <c r="F641" s="69"/>
      <c r="G641" s="69"/>
      <c r="H641" s="69"/>
      <c r="I641" s="69"/>
      <c r="J641" s="67" t="s">
        <v>174</v>
      </c>
    </row>
    <row r="642" spans="1:10" s="93" customFormat="1" ht="12" customHeight="1" x14ac:dyDescent="0.25">
      <c r="A642" s="80" t="s">
        <v>1999</v>
      </c>
      <c r="B642" s="66" t="s">
        <v>2000</v>
      </c>
      <c r="C642" s="66" t="s">
        <v>2002</v>
      </c>
      <c r="D642" s="68" t="s">
        <v>2001</v>
      </c>
      <c r="E642" s="67"/>
      <c r="F642" s="69"/>
      <c r="G642" s="69"/>
      <c r="H642" s="69"/>
      <c r="I642" s="69"/>
      <c r="J642" s="67" t="s">
        <v>174</v>
      </c>
    </row>
    <row r="643" spans="1:10" s="93" customFormat="1" ht="12" customHeight="1" x14ac:dyDescent="0.25">
      <c r="A643" s="80" t="s">
        <v>2003</v>
      </c>
      <c r="B643" s="66" t="s">
        <v>2004</v>
      </c>
      <c r="C643" s="66" t="s">
        <v>2006</v>
      </c>
      <c r="D643" s="68" t="s">
        <v>2005</v>
      </c>
      <c r="E643" s="67"/>
      <c r="F643" s="69"/>
      <c r="G643" s="69"/>
      <c r="H643" s="69"/>
      <c r="I643" s="69"/>
      <c r="J643" s="67" t="s">
        <v>174</v>
      </c>
    </row>
    <row r="644" spans="1:10" s="93" customFormat="1" ht="12" customHeight="1" x14ac:dyDescent="0.25">
      <c r="A644" s="80" t="s">
        <v>2007</v>
      </c>
      <c r="B644" s="66" t="s">
        <v>2008</v>
      </c>
      <c r="C644" s="66" t="s">
        <v>2010</v>
      </c>
      <c r="D644" s="68" t="s">
        <v>2009</v>
      </c>
      <c r="E644" s="67"/>
      <c r="F644" s="69"/>
      <c r="G644" s="69"/>
      <c r="H644" s="69"/>
      <c r="I644" s="69"/>
      <c r="J644" s="67" t="s">
        <v>174</v>
      </c>
    </row>
    <row r="645" spans="1:10" s="93" customFormat="1" ht="12" customHeight="1" x14ac:dyDescent="0.25">
      <c r="A645" s="80" t="s">
        <v>2011</v>
      </c>
      <c r="B645" s="66" t="s">
        <v>2012</v>
      </c>
      <c r="C645" s="66" t="s">
        <v>2014</v>
      </c>
      <c r="D645" s="68" t="s">
        <v>2013</v>
      </c>
      <c r="E645" s="67"/>
      <c r="F645" s="69"/>
      <c r="G645" s="69"/>
      <c r="H645" s="69"/>
      <c r="I645" s="69"/>
      <c r="J645" s="67" t="s">
        <v>174</v>
      </c>
    </row>
    <row r="646" spans="1:10" s="93" customFormat="1" ht="12" customHeight="1" x14ac:dyDescent="0.25">
      <c r="A646" s="80" t="s">
        <v>2015</v>
      </c>
      <c r="B646" s="66" t="s">
        <v>2016</v>
      </c>
      <c r="C646" s="120" t="s">
        <v>2018</v>
      </c>
      <c r="D646" s="68" t="s">
        <v>2017</v>
      </c>
      <c r="E646" s="67"/>
      <c r="F646" s="69"/>
      <c r="G646" s="69"/>
      <c r="H646" s="69"/>
      <c r="I646" s="69"/>
      <c r="J646" s="67" t="s">
        <v>174</v>
      </c>
    </row>
    <row r="647" spans="1:10" s="93" customFormat="1" ht="12" customHeight="1" x14ac:dyDescent="0.25">
      <c r="A647" s="80" t="s">
        <v>2019</v>
      </c>
      <c r="B647" s="66" t="s">
        <v>2020</v>
      </c>
      <c r="C647" s="67" t="s">
        <v>2021</v>
      </c>
      <c r="D647" s="68" t="s">
        <v>2022</v>
      </c>
      <c r="E647" s="67"/>
      <c r="F647" s="69"/>
      <c r="G647" s="69"/>
      <c r="H647" s="69"/>
      <c r="I647" s="69"/>
      <c r="J647" s="67" t="s">
        <v>174</v>
      </c>
    </row>
    <row r="648" spans="1:10" s="124" customFormat="1" ht="12" customHeight="1" x14ac:dyDescent="0.25">
      <c r="A648" s="119" t="s">
        <v>2023</v>
      </c>
      <c r="B648" s="120" t="s">
        <v>2024</v>
      </c>
      <c r="C648" s="121" t="s">
        <v>2025</v>
      </c>
      <c r="D648" s="122" t="s">
        <v>2026</v>
      </c>
      <c r="E648" s="121"/>
      <c r="F648" s="123"/>
      <c r="G648" s="123"/>
      <c r="H648" s="123"/>
      <c r="I648" s="123"/>
      <c r="J648" s="121" t="s">
        <v>174</v>
      </c>
    </row>
    <row r="649" spans="1:10" s="93" customFormat="1" ht="12" customHeight="1" x14ac:dyDescent="0.25">
      <c r="A649" s="80" t="s">
        <v>2027</v>
      </c>
      <c r="B649" s="66" t="s">
        <v>2028</v>
      </c>
      <c r="C649" s="67" t="s">
        <v>2029</v>
      </c>
      <c r="D649" s="68" t="s">
        <v>2030</v>
      </c>
      <c r="E649" s="67"/>
      <c r="F649" s="69"/>
      <c r="G649" s="69"/>
      <c r="H649" s="69"/>
      <c r="I649" s="69"/>
      <c r="J649" s="67" t="s">
        <v>174</v>
      </c>
    </row>
    <row r="650" spans="1:10" s="93" customFormat="1" ht="12" customHeight="1" x14ac:dyDescent="0.25">
      <c r="A650" s="80" t="s">
        <v>2031</v>
      </c>
      <c r="B650" s="66" t="s">
        <v>2032</v>
      </c>
      <c r="C650" s="67" t="s">
        <v>2033</v>
      </c>
      <c r="D650" s="68" t="s">
        <v>2034</v>
      </c>
      <c r="E650" s="67"/>
      <c r="F650" s="69"/>
      <c r="G650" s="69"/>
      <c r="H650" s="69"/>
      <c r="I650" s="69"/>
      <c r="J650" s="67" t="s">
        <v>174</v>
      </c>
    </row>
    <row r="651" spans="1:10" s="93" customFormat="1" ht="12" customHeight="1" x14ac:dyDescent="0.25">
      <c r="A651" s="80" t="s">
        <v>2035</v>
      </c>
      <c r="B651" s="66" t="s">
        <v>2036</v>
      </c>
      <c r="C651" s="67" t="s">
        <v>2037</v>
      </c>
      <c r="D651" s="68" t="s">
        <v>2038</v>
      </c>
      <c r="E651" s="67"/>
      <c r="F651" s="69"/>
      <c r="G651" s="69"/>
      <c r="H651" s="69"/>
      <c r="I651" s="69"/>
      <c r="J651" s="67" t="s">
        <v>174</v>
      </c>
    </row>
    <row r="652" spans="1:10" s="93" customFormat="1" ht="12" customHeight="1" x14ac:dyDescent="0.25">
      <c r="A652" s="80" t="s">
        <v>2039</v>
      </c>
      <c r="B652" s="66" t="s">
        <v>2040</v>
      </c>
      <c r="C652" s="67" t="s">
        <v>2041</v>
      </c>
      <c r="D652" s="68" t="s">
        <v>2042</v>
      </c>
      <c r="E652" s="67"/>
      <c r="F652" s="69"/>
      <c r="G652" s="69"/>
      <c r="H652" s="69"/>
      <c r="I652" s="69"/>
      <c r="J652" s="67" t="s">
        <v>174</v>
      </c>
    </row>
    <row r="653" spans="1:10" s="93" customFormat="1" ht="12" customHeight="1" x14ac:dyDescent="0.25">
      <c r="A653" s="80" t="s">
        <v>2043</v>
      </c>
      <c r="B653" s="66" t="s">
        <v>2044</v>
      </c>
      <c r="C653" s="67" t="s">
        <v>2045</v>
      </c>
      <c r="D653" s="68" t="s">
        <v>2046</v>
      </c>
      <c r="E653" s="67"/>
      <c r="F653" s="69"/>
      <c r="G653" s="69"/>
      <c r="H653" s="69"/>
      <c r="I653" s="69"/>
      <c r="J653" s="67" t="s">
        <v>174</v>
      </c>
    </row>
    <row r="654" spans="1:10" s="93" customFormat="1" ht="12" customHeight="1" x14ac:dyDescent="0.25">
      <c r="A654" s="80" t="s">
        <v>2047</v>
      </c>
      <c r="B654" s="66" t="s">
        <v>2048</v>
      </c>
      <c r="C654" s="67" t="s">
        <v>2049</v>
      </c>
      <c r="D654" s="68" t="s">
        <v>2050</v>
      </c>
      <c r="E654" s="67"/>
      <c r="F654" s="69"/>
      <c r="G654" s="69"/>
      <c r="H654" s="69"/>
      <c r="I654" s="69"/>
      <c r="J654" s="67" t="s">
        <v>174</v>
      </c>
    </row>
    <row r="655" spans="1:10" ht="12" customHeight="1" x14ac:dyDescent="0.25">
      <c r="A655" s="48"/>
      <c r="B655" s="46"/>
      <c r="C655" s="27" t="s">
        <v>84</v>
      </c>
      <c r="D655" s="117">
        <v>4</v>
      </c>
      <c r="E655" s="47"/>
      <c r="F655" s="47"/>
      <c r="G655" s="47"/>
      <c r="H655" s="47"/>
      <c r="I655" s="14"/>
      <c r="J655" s="14"/>
    </row>
    <row r="656" spans="1:10" ht="102" x14ac:dyDescent="0.25">
      <c r="A656" s="48">
        <v>12</v>
      </c>
      <c r="B656" s="107" t="s">
        <v>149</v>
      </c>
      <c r="C656" s="11" t="s">
        <v>102</v>
      </c>
      <c r="D656" s="44" t="s">
        <v>160</v>
      </c>
      <c r="E656" s="76"/>
      <c r="F656" s="76">
        <v>4.45</v>
      </c>
      <c r="G656" s="75">
        <v>0</v>
      </c>
      <c r="H656" s="76"/>
      <c r="I656" s="76">
        <f>64*4.45</f>
        <v>284.8</v>
      </c>
      <c r="J656" s="14"/>
    </row>
    <row r="657" spans="1:10" ht="12" customHeight="1" x14ac:dyDescent="0.25">
      <c r="A657" s="78" t="s">
        <v>202</v>
      </c>
      <c r="B657" s="109" t="s">
        <v>2519</v>
      </c>
      <c r="C657" s="83"/>
      <c r="D657" s="82"/>
      <c r="E657" s="83"/>
      <c r="F657" s="86">
        <v>0</v>
      </c>
      <c r="G657" s="86">
        <v>0</v>
      </c>
      <c r="H657" s="86">
        <f t="shared" ref="H657:H662" si="14">F657</f>
        <v>0</v>
      </c>
      <c r="I657" s="86">
        <f t="shared" ref="I657:I662" si="15">H657*E657</f>
        <v>0</v>
      </c>
      <c r="J657" s="83" t="s">
        <v>174</v>
      </c>
    </row>
    <row r="658" spans="1:10" ht="12" customHeight="1" x14ac:dyDescent="0.25">
      <c r="A658" s="78" t="s">
        <v>203</v>
      </c>
      <c r="B658" s="109" t="s">
        <v>204</v>
      </c>
      <c r="C658" s="83"/>
      <c r="D658" s="82"/>
      <c r="E658" s="83"/>
      <c r="F658" s="86">
        <v>0</v>
      </c>
      <c r="G658" s="86">
        <v>0</v>
      </c>
      <c r="H658" s="86">
        <f t="shared" si="14"/>
        <v>0</v>
      </c>
      <c r="I658" s="86">
        <f t="shared" si="15"/>
        <v>0</v>
      </c>
      <c r="J658" s="83" t="s">
        <v>174</v>
      </c>
    </row>
    <row r="659" spans="1:10" ht="12" customHeight="1" x14ac:dyDescent="0.25">
      <c r="A659" s="78" t="s">
        <v>205</v>
      </c>
      <c r="B659" s="109" t="s">
        <v>206</v>
      </c>
      <c r="C659" s="83"/>
      <c r="D659" s="82"/>
      <c r="E659" s="83"/>
      <c r="F659" s="86">
        <v>0</v>
      </c>
      <c r="G659" s="86">
        <v>0</v>
      </c>
      <c r="H659" s="86">
        <f t="shared" si="14"/>
        <v>0</v>
      </c>
      <c r="I659" s="86">
        <f t="shared" si="15"/>
        <v>0</v>
      </c>
      <c r="J659" s="83" t="s">
        <v>174</v>
      </c>
    </row>
    <row r="660" spans="1:10" ht="12" customHeight="1" x14ac:dyDescent="0.25">
      <c r="A660" s="78" t="s">
        <v>207</v>
      </c>
      <c r="B660" s="109" t="s">
        <v>2520</v>
      </c>
      <c r="C660" s="83"/>
      <c r="D660" s="82"/>
      <c r="E660" s="83"/>
      <c r="F660" s="86">
        <v>0</v>
      </c>
      <c r="G660" s="86">
        <v>0</v>
      </c>
      <c r="H660" s="86">
        <f t="shared" si="14"/>
        <v>0</v>
      </c>
      <c r="I660" s="86">
        <f t="shared" si="15"/>
        <v>0</v>
      </c>
      <c r="J660" s="83" t="s">
        <v>174</v>
      </c>
    </row>
    <row r="661" spans="1:10" ht="12" customHeight="1" x14ac:dyDescent="0.25">
      <c r="A661" s="78" t="s">
        <v>180</v>
      </c>
      <c r="B661" s="109" t="s">
        <v>181</v>
      </c>
      <c r="C661" s="83"/>
      <c r="D661" s="82"/>
      <c r="E661" s="83"/>
      <c r="F661" s="86">
        <v>0</v>
      </c>
      <c r="G661" s="86">
        <v>0</v>
      </c>
      <c r="H661" s="86">
        <f t="shared" si="14"/>
        <v>0</v>
      </c>
      <c r="I661" s="86">
        <f t="shared" si="15"/>
        <v>0</v>
      </c>
      <c r="J661" s="83" t="s">
        <v>174</v>
      </c>
    </row>
    <row r="662" spans="1:10" ht="12" customHeight="1" x14ac:dyDescent="0.25">
      <c r="A662" s="78" t="s">
        <v>208</v>
      </c>
      <c r="B662" s="109" t="s">
        <v>209</v>
      </c>
      <c r="C662" s="83"/>
      <c r="D662" s="82"/>
      <c r="E662" s="83"/>
      <c r="F662" s="86">
        <v>0</v>
      </c>
      <c r="G662" s="86">
        <v>0</v>
      </c>
      <c r="H662" s="86">
        <f t="shared" si="14"/>
        <v>0</v>
      </c>
      <c r="I662" s="86">
        <f t="shared" si="15"/>
        <v>0</v>
      </c>
      <c r="J662" s="83" t="s">
        <v>174</v>
      </c>
    </row>
    <row r="663" spans="1:10" ht="12" customHeight="1" x14ac:dyDescent="0.25">
      <c r="A663" s="78" t="s">
        <v>210</v>
      </c>
      <c r="B663" s="109" t="s">
        <v>211</v>
      </c>
      <c r="C663" s="83"/>
      <c r="D663" s="82"/>
      <c r="E663" s="83"/>
      <c r="F663" s="86" t="s">
        <v>2559</v>
      </c>
      <c r="G663" s="86">
        <v>0</v>
      </c>
      <c r="H663" s="86">
        <v>13.64</v>
      </c>
      <c r="I663" s="86" t="s">
        <v>2559</v>
      </c>
      <c r="J663" s="83" t="s">
        <v>174</v>
      </c>
    </row>
    <row r="664" spans="1:10" ht="12" customHeight="1" x14ac:dyDescent="0.25">
      <c r="A664" s="78" t="s">
        <v>212</v>
      </c>
      <c r="B664" s="109" t="s">
        <v>213</v>
      </c>
      <c r="C664" s="83"/>
      <c r="D664" s="82"/>
      <c r="E664" s="83"/>
      <c r="F664" s="86" t="s">
        <v>2559</v>
      </c>
      <c r="G664" s="86">
        <v>0</v>
      </c>
      <c r="H664" s="86">
        <v>14.9</v>
      </c>
      <c r="I664" s="86" t="s">
        <v>2559</v>
      </c>
      <c r="J664" s="83" t="s">
        <v>174</v>
      </c>
    </row>
    <row r="665" spans="1:10" ht="12" customHeight="1" x14ac:dyDescent="0.25">
      <c r="A665" s="78" t="s">
        <v>214</v>
      </c>
      <c r="B665" s="109" t="s">
        <v>215</v>
      </c>
      <c r="C665" s="83"/>
      <c r="D665" s="82"/>
      <c r="E665" s="83"/>
      <c r="F665" s="86" t="s">
        <v>2559</v>
      </c>
      <c r="G665" s="86">
        <v>0</v>
      </c>
      <c r="H665" s="86">
        <v>14.9</v>
      </c>
      <c r="I665" s="86" t="s">
        <v>2559</v>
      </c>
      <c r="J665" s="83" t="s">
        <v>174</v>
      </c>
    </row>
    <row r="666" spans="1:10" ht="12" customHeight="1" x14ac:dyDescent="0.25">
      <c r="A666" s="78" t="s">
        <v>216</v>
      </c>
      <c r="B666" s="109" t="s">
        <v>217</v>
      </c>
      <c r="C666" s="83"/>
      <c r="D666" s="82"/>
      <c r="E666" s="83"/>
      <c r="F666" s="86" t="s">
        <v>2559</v>
      </c>
      <c r="G666" s="86">
        <v>0</v>
      </c>
      <c r="H666" s="86">
        <v>14.9</v>
      </c>
      <c r="I666" s="86" t="s">
        <v>2559</v>
      </c>
      <c r="J666" s="83" t="s">
        <v>174</v>
      </c>
    </row>
    <row r="667" spans="1:10" ht="12" customHeight="1" x14ac:dyDescent="0.25">
      <c r="A667" s="78" t="s">
        <v>184</v>
      </c>
      <c r="B667" s="109" t="s">
        <v>185</v>
      </c>
      <c r="C667" s="83"/>
      <c r="D667" s="82"/>
      <c r="E667" s="83"/>
      <c r="F667" s="86">
        <v>0</v>
      </c>
      <c r="G667" s="86">
        <v>0</v>
      </c>
      <c r="H667" s="86">
        <f t="shared" ref="H667:H669" si="16">F667</f>
        <v>0</v>
      </c>
      <c r="I667" s="86">
        <v>0</v>
      </c>
      <c r="J667" s="83" t="s">
        <v>174</v>
      </c>
    </row>
    <row r="668" spans="1:10" ht="12" customHeight="1" x14ac:dyDescent="0.25">
      <c r="A668" s="78" t="s">
        <v>186</v>
      </c>
      <c r="B668" s="109" t="s">
        <v>187</v>
      </c>
      <c r="C668" s="83"/>
      <c r="D668" s="82"/>
      <c r="E668" s="83"/>
      <c r="F668" s="86">
        <v>0</v>
      </c>
      <c r="G668" s="86">
        <v>0</v>
      </c>
      <c r="H668" s="86">
        <f t="shared" si="16"/>
        <v>0</v>
      </c>
      <c r="I668" s="86">
        <v>0</v>
      </c>
      <c r="J668" s="83" t="s">
        <v>174</v>
      </c>
    </row>
    <row r="669" spans="1:10" ht="12" customHeight="1" x14ac:dyDescent="0.25">
      <c r="A669" s="78" t="s">
        <v>188</v>
      </c>
      <c r="B669" s="109" t="s">
        <v>189</v>
      </c>
      <c r="C669" s="83"/>
      <c r="D669" s="82"/>
      <c r="E669" s="83"/>
      <c r="F669" s="86">
        <v>0</v>
      </c>
      <c r="G669" s="86">
        <v>0</v>
      </c>
      <c r="H669" s="86">
        <f t="shared" si="16"/>
        <v>0</v>
      </c>
      <c r="I669" s="86">
        <v>0</v>
      </c>
      <c r="J669" s="83" t="s">
        <v>174</v>
      </c>
    </row>
    <row r="670" spans="1:10" s="92" customFormat="1" ht="12" customHeight="1" x14ac:dyDescent="0.25">
      <c r="A670" s="78" t="s">
        <v>190</v>
      </c>
      <c r="B670" s="66" t="s">
        <v>191</v>
      </c>
      <c r="C670" s="67"/>
      <c r="D670" s="68"/>
      <c r="E670" s="67"/>
      <c r="F670" s="75">
        <v>0</v>
      </c>
      <c r="G670" s="76">
        <v>0</v>
      </c>
      <c r="H670" s="76">
        <f t="shared" ref="H670" si="17">E670*F670</f>
        <v>0</v>
      </c>
      <c r="I670" s="76">
        <f t="shared" ref="I670" si="18">H670*E670</f>
        <v>0</v>
      </c>
      <c r="J670" s="67" t="s">
        <v>174</v>
      </c>
    </row>
    <row r="671" spans="1:10" ht="12" customHeight="1" x14ac:dyDescent="0.25">
      <c r="A671" s="79"/>
      <c r="B671" s="110" t="s">
        <v>2515</v>
      </c>
      <c r="C671" s="85"/>
      <c r="D671" s="84"/>
      <c r="E671" s="85"/>
      <c r="F671" s="87"/>
      <c r="G671" s="87"/>
      <c r="H671" s="87"/>
      <c r="I671" s="87"/>
      <c r="J671" s="85"/>
    </row>
    <row r="672" spans="1:10" ht="12" customHeight="1" x14ac:dyDescent="0.25">
      <c r="A672" s="79" t="s">
        <v>192</v>
      </c>
      <c r="B672" s="110" t="s">
        <v>185</v>
      </c>
      <c r="C672" s="85"/>
      <c r="D672" s="84"/>
      <c r="E672" s="85"/>
      <c r="F672" s="87">
        <v>0</v>
      </c>
      <c r="G672" s="87">
        <v>0</v>
      </c>
      <c r="H672" s="87">
        <f t="shared" ref="H672:H677" si="19">F672</f>
        <v>0</v>
      </c>
      <c r="I672" s="87"/>
      <c r="J672" s="85" t="s">
        <v>174</v>
      </c>
    </row>
    <row r="673" spans="1:10" ht="12" customHeight="1" x14ac:dyDescent="0.25">
      <c r="A673" s="79" t="s">
        <v>218</v>
      </c>
      <c r="B673" s="110" t="s">
        <v>219</v>
      </c>
      <c r="C673" s="85"/>
      <c r="D673" s="84"/>
      <c r="E673" s="85"/>
      <c r="F673" s="87">
        <v>0</v>
      </c>
      <c r="G673" s="87">
        <v>0</v>
      </c>
      <c r="H673" s="87">
        <f t="shared" si="19"/>
        <v>0</v>
      </c>
      <c r="I673" s="87"/>
      <c r="J673" s="85" t="s">
        <v>174</v>
      </c>
    </row>
    <row r="674" spans="1:10" ht="12" customHeight="1" x14ac:dyDescent="0.25">
      <c r="A674" s="79" t="s">
        <v>220</v>
      </c>
      <c r="B674" s="110" t="s">
        <v>221</v>
      </c>
      <c r="C674" s="85"/>
      <c r="D674" s="84"/>
      <c r="E674" s="85"/>
      <c r="F674" s="87">
        <v>0</v>
      </c>
      <c r="G674" s="87">
        <v>0</v>
      </c>
      <c r="H674" s="87">
        <f t="shared" si="19"/>
        <v>0</v>
      </c>
      <c r="I674" s="87"/>
      <c r="J674" s="85" t="s">
        <v>174</v>
      </c>
    </row>
    <row r="675" spans="1:10" ht="12" customHeight="1" x14ac:dyDescent="0.25">
      <c r="A675" s="79" t="s">
        <v>222</v>
      </c>
      <c r="B675" s="110" t="s">
        <v>223</v>
      </c>
      <c r="C675" s="85"/>
      <c r="D675" s="84"/>
      <c r="E675" s="85"/>
      <c r="F675" s="87">
        <v>0</v>
      </c>
      <c r="G675" s="87">
        <v>0</v>
      </c>
      <c r="H675" s="87">
        <f t="shared" si="19"/>
        <v>0</v>
      </c>
      <c r="I675" s="87"/>
      <c r="J675" s="85" t="s">
        <v>174</v>
      </c>
    </row>
    <row r="676" spans="1:10" ht="12" customHeight="1" x14ac:dyDescent="0.25">
      <c r="A676" s="79" t="s">
        <v>224</v>
      </c>
      <c r="B676" s="110" t="s">
        <v>2521</v>
      </c>
      <c r="C676" s="85"/>
      <c r="D676" s="84"/>
      <c r="E676" s="85"/>
      <c r="F676" s="87">
        <v>0</v>
      </c>
      <c r="G676" s="87">
        <v>0</v>
      </c>
      <c r="H676" s="87">
        <f t="shared" si="19"/>
        <v>0</v>
      </c>
      <c r="I676" s="87"/>
      <c r="J676" s="85" t="s">
        <v>174</v>
      </c>
    </row>
    <row r="677" spans="1:10" ht="12" customHeight="1" x14ac:dyDescent="0.25">
      <c r="A677" s="88" t="s">
        <v>200</v>
      </c>
      <c r="B677" s="111" t="s">
        <v>201</v>
      </c>
      <c r="C677" s="89"/>
      <c r="D677" s="90"/>
      <c r="E677" s="89"/>
      <c r="F677" s="91">
        <v>0</v>
      </c>
      <c r="G677" s="91">
        <v>0</v>
      </c>
      <c r="H677" s="91">
        <f t="shared" si="19"/>
        <v>0</v>
      </c>
      <c r="I677" s="91"/>
      <c r="J677" s="89" t="s">
        <v>174</v>
      </c>
    </row>
    <row r="678" spans="1:10" ht="12" customHeight="1" x14ac:dyDescent="0.25">
      <c r="A678" s="142" t="s">
        <v>425</v>
      </c>
      <c r="B678" s="58" t="s">
        <v>2393</v>
      </c>
      <c r="C678" s="143"/>
      <c r="D678" s="58"/>
      <c r="E678" s="143"/>
      <c r="F678" s="144">
        <v>4</v>
      </c>
      <c r="G678" s="144">
        <v>0</v>
      </c>
      <c r="H678" s="144">
        <v>40</v>
      </c>
      <c r="I678" s="123"/>
      <c r="J678" s="121" t="s">
        <v>174</v>
      </c>
    </row>
    <row r="679" spans="1:10" s="93" customFormat="1" ht="12" customHeight="1" x14ac:dyDescent="0.25">
      <c r="A679" s="80" t="s">
        <v>2053</v>
      </c>
      <c r="B679" s="66" t="s">
        <v>2054</v>
      </c>
      <c r="C679" s="67" t="s">
        <v>556</v>
      </c>
      <c r="D679" s="68" t="s">
        <v>2055</v>
      </c>
      <c r="E679" s="67"/>
      <c r="F679" s="69"/>
      <c r="G679" s="69"/>
      <c r="H679" s="69"/>
      <c r="I679" s="69"/>
      <c r="J679" s="67" t="s">
        <v>174</v>
      </c>
    </row>
    <row r="680" spans="1:10" s="93" customFormat="1" ht="12" customHeight="1" x14ac:dyDescent="0.25">
      <c r="A680" s="80" t="s">
        <v>2056</v>
      </c>
      <c r="B680" s="66" t="s">
        <v>2057</v>
      </c>
      <c r="C680" s="67" t="s">
        <v>619</v>
      </c>
      <c r="D680" s="68" t="s">
        <v>2058</v>
      </c>
      <c r="E680" s="67"/>
      <c r="F680" s="69"/>
      <c r="G680" s="69"/>
      <c r="H680" s="69"/>
      <c r="I680" s="69"/>
      <c r="J680" s="67" t="s">
        <v>174</v>
      </c>
    </row>
    <row r="681" spans="1:10" s="93" customFormat="1" ht="12" customHeight="1" x14ac:dyDescent="0.25">
      <c r="A681" s="80" t="s">
        <v>2059</v>
      </c>
      <c r="B681" s="66" t="s">
        <v>2060</v>
      </c>
      <c r="C681" s="67" t="s">
        <v>619</v>
      </c>
      <c r="D681" s="68" t="s">
        <v>2061</v>
      </c>
      <c r="E681" s="67"/>
      <c r="F681" s="69"/>
      <c r="G681" s="69"/>
      <c r="H681" s="69"/>
      <c r="I681" s="69"/>
      <c r="J681" s="67" t="s">
        <v>174</v>
      </c>
    </row>
    <row r="682" spans="1:10" s="93" customFormat="1" ht="12" customHeight="1" x14ac:dyDescent="0.25">
      <c r="A682" s="80" t="s">
        <v>2062</v>
      </c>
      <c r="B682" s="66" t="s">
        <v>2063</v>
      </c>
      <c r="C682" s="67" t="s">
        <v>619</v>
      </c>
      <c r="D682" s="68" t="s">
        <v>2064</v>
      </c>
      <c r="E682" s="67"/>
      <c r="F682" s="69"/>
      <c r="G682" s="69"/>
      <c r="H682" s="69"/>
      <c r="I682" s="69"/>
      <c r="J682" s="67" t="s">
        <v>174</v>
      </c>
    </row>
    <row r="683" spans="1:10" s="93" customFormat="1" ht="12" customHeight="1" x14ac:dyDescent="0.25">
      <c r="A683" s="80" t="s">
        <v>2065</v>
      </c>
      <c r="B683" s="66" t="s">
        <v>2066</v>
      </c>
      <c r="C683" s="67" t="s">
        <v>619</v>
      </c>
      <c r="D683" s="68" t="s">
        <v>2067</v>
      </c>
      <c r="E683" s="67"/>
      <c r="F683" s="69"/>
      <c r="G683" s="69"/>
      <c r="H683" s="69"/>
      <c r="I683" s="69"/>
      <c r="J683" s="67" t="s">
        <v>174</v>
      </c>
    </row>
    <row r="684" spans="1:10" s="93" customFormat="1" ht="12" customHeight="1" x14ac:dyDescent="0.25">
      <c r="A684" s="80" t="s">
        <v>2068</v>
      </c>
      <c r="B684" s="66" t="s">
        <v>2069</v>
      </c>
      <c r="C684" s="67" t="s">
        <v>619</v>
      </c>
      <c r="D684" s="68" t="s">
        <v>2070</v>
      </c>
      <c r="E684" s="67"/>
      <c r="F684" s="69"/>
      <c r="G684" s="69"/>
      <c r="H684" s="69"/>
      <c r="I684" s="69"/>
      <c r="J684" s="67" t="s">
        <v>174</v>
      </c>
    </row>
    <row r="685" spans="1:10" s="93" customFormat="1" ht="12" customHeight="1" x14ac:dyDescent="0.25">
      <c r="A685" s="80" t="s">
        <v>2071</v>
      </c>
      <c r="B685" s="66" t="s">
        <v>2072</v>
      </c>
      <c r="C685" s="67" t="s">
        <v>619</v>
      </c>
      <c r="D685" s="68" t="s">
        <v>2073</v>
      </c>
      <c r="E685" s="67"/>
      <c r="F685" s="69"/>
      <c r="G685" s="69"/>
      <c r="H685" s="69"/>
      <c r="I685" s="69"/>
      <c r="J685" s="67" t="s">
        <v>174</v>
      </c>
    </row>
    <row r="686" spans="1:10" s="93" customFormat="1" ht="12" customHeight="1" x14ac:dyDescent="0.25">
      <c r="A686" s="80" t="s">
        <v>2074</v>
      </c>
      <c r="B686" s="66" t="s">
        <v>2075</v>
      </c>
      <c r="C686" s="67" t="s">
        <v>619</v>
      </c>
      <c r="D686" s="68" t="s">
        <v>2076</v>
      </c>
      <c r="E686" s="67"/>
      <c r="F686" s="69"/>
      <c r="G686" s="69"/>
      <c r="H686" s="69"/>
      <c r="I686" s="69"/>
      <c r="J686" s="67" t="s">
        <v>174</v>
      </c>
    </row>
    <row r="687" spans="1:10" s="93" customFormat="1" ht="12" customHeight="1" x14ac:dyDescent="0.25">
      <c r="A687" s="80" t="s">
        <v>2077</v>
      </c>
      <c r="B687" s="66" t="s">
        <v>2078</v>
      </c>
      <c r="C687" s="67" t="s">
        <v>619</v>
      </c>
      <c r="D687" s="68" t="s">
        <v>2079</v>
      </c>
      <c r="E687" s="67"/>
      <c r="F687" s="69"/>
      <c r="G687" s="69"/>
      <c r="H687" s="69"/>
      <c r="I687" s="69"/>
      <c r="J687" s="67" t="s">
        <v>174</v>
      </c>
    </row>
    <row r="688" spans="1:10" s="93" customFormat="1" ht="12" customHeight="1" x14ac:dyDescent="0.25">
      <c r="A688" s="80" t="s">
        <v>2080</v>
      </c>
      <c r="B688" s="66" t="s">
        <v>2081</v>
      </c>
      <c r="C688" s="67" t="s">
        <v>619</v>
      </c>
      <c r="D688" s="68" t="s">
        <v>2082</v>
      </c>
      <c r="E688" s="67"/>
      <c r="F688" s="69"/>
      <c r="G688" s="69"/>
      <c r="H688" s="69"/>
      <c r="I688" s="69"/>
      <c r="J688" s="67" t="s">
        <v>174</v>
      </c>
    </row>
    <row r="689" spans="1:10" s="93" customFormat="1" ht="12" customHeight="1" x14ac:dyDescent="0.25">
      <c r="A689" s="80" t="s">
        <v>2083</v>
      </c>
      <c r="B689" s="66" t="s">
        <v>2084</v>
      </c>
      <c r="C689" s="67" t="s">
        <v>619</v>
      </c>
      <c r="D689" s="68" t="s">
        <v>2085</v>
      </c>
      <c r="E689" s="67"/>
      <c r="F689" s="69"/>
      <c r="G689" s="69"/>
      <c r="H689" s="69"/>
      <c r="I689" s="69"/>
      <c r="J689" s="67" t="s">
        <v>174</v>
      </c>
    </row>
    <row r="690" spans="1:10" s="93" customFormat="1" ht="12" customHeight="1" x14ac:dyDescent="0.25">
      <c r="A690" s="80" t="s">
        <v>2086</v>
      </c>
      <c r="B690" s="66" t="s">
        <v>2087</v>
      </c>
      <c r="C690" s="67" t="s">
        <v>449</v>
      </c>
      <c r="D690" s="68" t="s">
        <v>2088</v>
      </c>
      <c r="E690" s="67"/>
      <c r="F690" s="69"/>
      <c r="G690" s="69"/>
      <c r="H690" s="69"/>
      <c r="I690" s="69"/>
      <c r="J690" s="67" t="s">
        <v>174</v>
      </c>
    </row>
    <row r="691" spans="1:10" s="93" customFormat="1" ht="12" customHeight="1" x14ac:dyDescent="0.25">
      <c r="A691" s="80" t="s">
        <v>2089</v>
      </c>
      <c r="B691" s="66" t="s">
        <v>2090</v>
      </c>
      <c r="C691" s="67" t="s">
        <v>493</v>
      </c>
      <c r="D691" s="68" t="s">
        <v>2091</v>
      </c>
      <c r="E691" s="67"/>
      <c r="F691" s="69"/>
      <c r="G691" s="69"/>
      <c r="H691" s="69"/>
      <c r="I691" s="69"/>
      <c r="J691" s="67" t="s">
        <v>174</v>
      </c>
    </row>
    <row r="692" spans="1:10" s="93" customFormat="1" ht="12" customHeight="1" x14ac:dyDescent="0.25">
      <c r="A692" s="80" t="s">
        <v>2092</v>
      </c>
      <c r="B692" s="66" t="s">
        <v>2093</v>
      </c>
      <c r="C692" s="67" t="s">
        <v>493</v>
      </c>
      <c r="D692" s="68" t="s">
        <v>2094</v>
      </c>
      <c r="E692" s="67"/>
      <c r="F692" s="69"/>
      <c r="G692" s="69"/>
      <c r="H692" s="69"/>
      <c r="I692" s="69"/>
      <c r="J692" s="67" t="s">
        <v>174</v>
      </c>
    </row>
    <row r="693" spans="1:10" s="93" customFormat="1" ht="12" customHeight="1" x14ac:dyDescent="0.25">
      <c r="A693" s="80" t="s">
        <v>2095</v>
      </c>
      <c r="B693" s="66" t="s">
        <v>2096</v>
      </c>
      <c r="C693" s="67" t="s">
        <v>532</v>
      </c>
      <c r="D693" s="68" t="s">
        <v>2097</v>
      </c>
      <c r="E693" s="67"/>
      <c r="F693" s="69"/>
      <c r="G693" s="69"/>
      <c r="H693" s="69"/>
      <c r="I693" s="69"/>
      <c r="J693" s="67" t="s">
        <v>174</v>
      </c>
    </row>
    <row r="694" spans="1:10" s="93" customFormat="1" ht="12" customHeight="1" x14ac:dyDescent="0.25">
      <c r="A694" s="80" t="s">
        <v>2098</v>
      </c>
      <c r="B694" s="66" t="s">
        <v>2099</v>
      </c>
      <c r="C694" s="67" t="s">
        <v>501</v>
      </c>
      <c r="D694" s="68" t="s">
        <v>2100</v>
      </c>
      <c r="E694" s="67"/>
      <c r="F694" s="69"/>
      <c r="G694" s="69"/>
      <c r="H694" s="69"/>
      <c r="I694" s="69"/>
      <c r="J694" s="67" t="s">
        <v>174</v>
      </c>
    </row>
    <row r="695" spans="1:10" s="93" customFormat="1" ht="12" customHeight="1" x14ac:dyDescent="0.25">
      <c r="A695" s="80" t="s">
        <v>2101</v>
      </c>
      <c r="B695" s="66" t="s">
        <v>2102</v>
      </c>
      <c r="C695" s="67" t="s">
        <v>2103</v>
      </c>
      <c r="D695" s="68" t="s">
        <v>2104</v>
      </c>
      <c r="E695" s="67"/>
      <c r="F695" s="69"/>
      <c r="G695" s="69"/>
      <c r="H695" s="69"/>
      <c r="I695" s="69"/>
      <c r="J695" s="67" t="s">
        <v>174</v>
      </c>
    </row>
    <row r="696" spans="1:10" s="93" customFormat="1" ht="12" customHeight="1" x14ac:dyDescent="0.25">
      <c r="A696" s="80" t="s">
        <v>2105</v>
      </c>
      <c r="B696" s="66" t="s">
        <v>2106</v>
      </c>
      <c r="C696" s="67" t="s">
        <v>263</v>
      </c>
      <c r="D696" s="68" t="s">
        <v>2107</v>
      </c>
      <c r="E696" s="67"/>
      <c r="F696" s="69"/>
      <c r="G696" s="69"/>
      <c r="H696" s="69"/>
      <c r="I696" s="69"/>
      <c r="J696" s="67" t="s">
        <v>174</v>
      </c>
    </row>
    <row r="697" spans="1:10" s="93" customFormat="1" ht="12" customHeight="1" x14ac:dyDescent="0.25">
      <c r="A697" s="80" t="s">
        <v>2108</v>
      </c>
      <c r="B697" s="66" t="s">
        <v>2109</v>
      </c>
      <c r="C697" s="67" t="s">
        <v>263</v>
      </c>
      <c r="D697" s="68" t="s">
        <v>2110</v>
      </c>
      <c r="E697" s="67"/>
      <c r="F697" s="69"/>
      <c r="G697" s="69"/>
      <c r="H697" s="69"/>
      <c r="I697" s="69"/>
      <c r="J697" s="67" t="s">
        <v>174</v>
      </c>
    </row>
    <row r="698" spans="1:10" s="93" customFormat="1" ht="12" customHeight="1" x14ac:dyDescent="0.25">
      <c r="A698" s="80" t="s">
        <v>2111</v>
      </c>
      <c r="B698" s="66" t="s">
        <v>2112</v>
      </c>
      <c r="C698" s="67" t="s">
        <v>263</v>
      </c>
      <c r="D698" s="68" t="s">
        <v>2113</v>
      </c>
      <c r="E698" s="67"/>
      <c r="F698" s="69"/>
      <c r="G698" s="69"/>
      <c r="H698" s="69"/>
      <c r="I698" s="69"/>
      <c r="J698" s="67" t="s">
        <v>174</v>
      </c>
    </row>
    <row r="699" spans="1:10" s="93" customFormat="1" ht="12" customHeight="1" x14ac:dyDescent="0.25">
      <c r="A699" s="80" t="s">
        <v>2114</v>
      </c>
      <c r="B699" s="66" t="s">
        <v>2115</v>
      </c>
      <c r="C699" s="67" t="s">
        <v>263</v>
      </c>
      <c r="D699" s="68" t="s">
        <v>2116</v>
      </c>
      <c r="E699" s="67"/>
      <c r="F699" s="69"/>
      <c r="G699" s="69"/>
      <c r="H699" s="69"/>
      <c r="I699" s="69"/>
      <c r="J699" s="67" t="s">
        <v>174</v>
      </c>
    </row>
    <row r="700" spans="1:10" s="93" customFormat="1" ht="12" customHeight="1" x14ac:dyDescent="0.25">
      <c r="A700" s="80" t="s">
        <v>2117</v>
      </c>
      <c r="B700" s="66" t="s">
        <v>2118</v>
      </c>
      <c r="C700" s="67" t="s">
        <v>263</v>
      </c>
      <c r="D700" s="68" t="s">
        <v>2119</v>
      </c>
      <c r="E700" s="67"/>
      <c r="F700" s="69"/>
      <c r="G700" s="69"/>
      <c r="H700" s="69"/>
      <c r="I700" s="69"/>
      <c r="J700" s="67" t="s">
        <v>174</v>
      </c>
    </row>
    <row r="701" spans="1:10" s="93" customFormat="1" ht="12" customHeight="1" x14ac:dyDescent="0.25">
      <c r="A701" s="80" t="s">
        <v>2120</v>
      </c>
      <c r="B701" s="66" t="s">
        <v>2121</v>
      </c>
      <c r="C701" s="67" t="s">
        <v>271</v>
      </c>
      <c r="D701" s="68" t="s">
        <v>2122</v>
      </c>
      <c r="E701" s="67"/>
      <c r="F701" s="69"/>
      <c r="G701" s="69"/>
      <c r="H701" s="69"/>
      <c r="I701" s="69"/>
      <c r="J701" s="67" t="s">
        <v>174</v>
      </c>
    </row>
    <row r="702" spans="1:10" s="93" customFormat="1" ht="12" customHeight="1" x14ac:dyDescent="0.25">
      <c r="A702" s="80" t="s">
        <v>2123</v>
      </c>
      <c r="B702" s="66" t="s">
        <v>2124</v>
      </c>
      <c r="C702" s="67" t="s">
        <v>359</v>
      </c>
      <c r="D702" s="68" t="s">
        <v>2125</v>
      </c>
      <c r="E702" s="67"/>
      <c r="F702" s="69"/>
      <c r="G702" s="69"/>
      <c r="H702" s="69"/>
      <c r="I702" s="69"/>
      <c r="J702" s="67" t="s">
        <v>174</v>
      </c>
    </row>
    <row r="703" spans="1:10" s="93" customFormat="1" ht="12" customHeight="1" x14ac:dyDescent="0.25">
      <c r="A703" s="80" t="s">
        <v>2126</v>
      </c>
      <c r="B703" s="66" t="s">
        <v>2127</v>
      </c>
      <c r="C703" s="67" t="s">
        <v>2128</v>
      </c>
      <c r="D703" s="68" t="s">
        <v>2129</v>
      </c>
      <c r="E703" s="67"/>
      <c r="F703" s="69"/>
      <c r="G703" s="69"/>
      <c r="H703" s="69"/>
      <c r="I703" s="69"/>
      <c r="J703" s="67" t="s">
        <v>174</v>
      </c>
    </row>
    <row r="704" spans="1:10" s="93" customFormat="1" ht="12" customHeight="1" x14ac:dyDescent="0.25">
      <c r="A704" s="80" t="s">
        <v>2130</v>
      </c>
      <c r="B704" s="66" t="s">
        <v>2131</v>
      </c>
      <c r="C704" s="67" t="s">
        <v>2128</v>
      </c>
      <c r="D704" s="68" t="s">
        <v>2132</v>
      </c>
      <c r="E704" s="67"/>
      <c r="F704" s="69"/>
      <c r="G704" s="69"/>
      <c r="H704" s="69"/>
      <c r="I704" s="69"/>
      <c r="J704" s="67" t="s">
        <v>174</v>
      </c>
    </row>
    <row r="705" spans="1:10" s="93" customFormat="1" ht="12" customHeight="1" x14ac:dyDescent="0.25">
      <c r="A705" s="80" t="s">
        <v>2133</v>
      </c>
      <c r="B705" s="66" t="s">
        <v>2134</v>
      </c>
      <c r="C705" s="67" t="s">
        <v>331</v>
      </c>
      <c r="D705" s="68" t="s">
        <v>2135</v>
      </c>
      <c r="E705" s="67"/>
      <c r="F705" s="69"/>
      <c r="G705" s="69"/>
      <c r="H705" s="69"/>
      <c r="I705" s="69"/>
      <c r="J705" s="67" t="s">
        <v>174</v>
      </c>
    </row>
    <row r="706" spans="1:10" s="93" customFormat="1" ht="12" customHeight="1" x14ac:dyDescent="0.25">
      <c r="A706" s="80" t="s">
        <v>2136</v>
      </c>
      <c r="B706" s="66" t="s">
        <v>2137</v>
      </c>
      <c r="C706" s="67" t="s">
        <v>634</v>
      </c>
      <c r="D706" s="68" t="s">
        <v>2138</v>
      </c>
      <c r="E706" s="67"/>
      <c r="F706" s="69"/>
      <c r="G706" s="69"/>
      <c r="H706" s="69"/>
      <c r="I706" s="69"/>
      <c r="J706" s="67" t="s">
        <v>174</v>
      </c>
    </row>
    <row r="707" spans="1:10" s="93" customFormat="1" ht="12" customHeight="1" x14ac:dyDescent="0.25">
      <c r="A707" s="80" t="s">
        <v>2139</v>
      </c>
      <c r="B707" s="66" t="s">
        <v>2140</v>
      </c>
      <c r="C707" s="67" t="s">
        <v>2141</v>
      </c>
      <c r="D707" s="68" t="s">
        <v>2142</v>
      </c>
      <c r="E707" s="67"/>
      <c r="F707" s="69"/>
      <c r="G707" s="69"/>
      <c r="H707" s="69"/>
      <c r="I707" s="69"/>
      <c r="J707" s="67" t="s">
        <v>174</v>
      </c>
    </row>
    <row r="708" spans="1:10" s="93" customFormat="1" ht="12" customHeight="1" x14ac:dyDescent="0.25">
      <c r="A708" s="80" t="s">
        <v>2143</v>
      </c>
      <c r="B708" s="66" t="s">
        <v>2144</v>
      </c>
      <c r="C708" s="67" t="s">
        <v>2141</v>
      </c>
      <c r="D708" s="68" t="s">
        <v>2145</v>
      </c>
      <c r="E708" s="67"/>
      <c r="F708" s="69"/>
      <c r="G708" s="69"/>
      <c r="H708" s="69"/>
      <c r="I708" s="69"/>
      <c r="J708" s="67" t="s">
        <v>174</v>
      </c>
    </row>
    <row r="709" spans="1:10" s="93" customFormat="1" ht="12" customHeight="1" x14ac:dyDescent="0.25">
      <c r="A709" s="80" t="s">
        <v>2146</v>
      </c>
      <c r="B709" s="66" t="s">
        <v>2147</v>
      </c>
      <c r="C709" s="67" t="s">
        <v>2141</v>
      </c>
      <c r="D709" s="68" t="s">
        <v>2148</v>
      </c>
      <c r="E709" s="67"/>
      <c r="F709" s="69"/>
      <c r="G709" s="69"/>
      <c r="H709" s="69"/>
      <c r="I709" s="69"/>
      <c r="J709" s="67" t="s">
        <v>174</v>
      </c>
    </row>
    <row r="710" spans="1:10" s="93" customFormat="1" ht="12" customHeight="1" x14ac:dyDescent="0.25">
      <c r="A710" s="80" t="s">
        <v>2149</v>
      </c>
      <c r="B710" s="66" t="s">
        <v>2150</v>
      </c>
      <c r="C710" s="67" t="s">
        <v>2141</v>
      </c>
      <c r="D710" s="68" t="s">
        <v>2151</v>
      </c>
      <c r="E710" s="67"/>
      <c r="F710" s="69"/>
      <c r="G710" s="69"/>
      <c r="H710" s="69"/>
      <c r="I710" s="69"/>
      <c r="J710" s="67" t="s">
        <v>174</v>
      </c>
    </row>
    <row r="711" spans="1:10" s="93" customFormat="1" ht="12" customHeight="1" x14ac:dyDescent="0.25">
      <c r="A711" s="80" t="s">
        <v>2152</v>
      </c>
      <c r="B711" s="66" t="s">
        <v>2153</v>
      </c>
      <c r="C711" s="67" t="s">
        <v>2141</v>
      </c>
      <c r="D711" s="68" t="s">
        <v>2154</v>
      </c>
      <c r="E711" s="67"/>
      <c r="F711" s="69"/>
      <c r="G711" s="69"/>
      <c r="H711" s="69"/>
      <c r="I711" s="69"/>
      <c r="J711" s="67" t="s">
        <v>174</v>
      </c>
    </row>
    <row r="712" spans="1:10" s="93" customFormat="1" ht="12" customHeight="1" x14ac:dyDescent="0.25">
      <c r="A712" s="80" t="s">
        <v>2155</v>
      </c>
      <c r="B712" s="66" t="s">
        <v>2156</v>
      </c>
      <c r="C712" s="67" t="s">
        <v>2157</v>
      </c>
      <c r="D712" s="68" t="s">
        <v>2158</v>
      </c>
      <c r="E712" s="67"/>
      <c r="F712" s="69"/>
      <c r="G712" s="69"/>
      <c r="H712" s="69"/>
      <c r="I712" s="69"/>
      <c r="J712" s="67" t="s">
        <v>174</v>
      </c>
    </row>
    <row r="713" spans="1:10" s="93" customFormat="1" ht="12" customHeight="1" x14ac:dyDescent="0.25">
      <c r="A713" s="80" t="s">
        <v>2159</v>
      </c>
      <c r="B713" s="66" t="s">
        <v>2160</v>
      </c>
      <c r="C713" s="67" t="s">
        <v>2161</v>
      </c>
      <c r="D713" s="68" t="s">
        <v>2162</v>
      </c>
      <c r="E713" s="67"/>
      <c r="F713" s="69"/>
      <c r="G713" s="69"/>
      <c r="H713" s="69"/>
      <c r="I713" s="69"/>
      <c r="J713" s="67" t="s">
        <v>174</v>
      </c>
    </row>
    <row r="714" spans="1:10" s="93" customFormat="1" ht="12" customHeight="1" x14ac:dyDescent="0.25">
      <c r="A714" s="80" t="s">
        <v>2163</v>
      </c>
      <c r="B714" s="66" t="s">
        <v>2164</v>
      </c>
      <c r="C714" s="67" t="s">
        <v>2161</v>
      </c>
      <c r="D714" s="68" t="s">
        <v>2165</v>
      </c>
      <c r="E714" s="67"/>
      <c r="F714" s="69"/>
      <c r="G714" s="69"/>
      <c r="H714" s="69"/>
      <c r="I714" s="69"/>
      <c r="J714" s="67" t="s">
        <v>174</v>
      </c>
    </row>
    <row r="715" spans="1:10" s="93" customFormat="1" ht="12" customHeight="1" x14ac:dyDescent="0.25">
      <c r="A715" s="80" t="s">
        <v>2166</v>
      </c>
      <c r="B715" s="66" t="s">
        <v>2167</v>
      </c>
      <c r="C715" s="67" t="s">
        <v>2161</v>
      </c>
      <c r="D715" s="68" t="s">
        <v>2168</v>
      </c>
      <c r="E715" s="67"/>
      <c r="F715" s="69"/>
      <c r="G715" s="69"/>
      <c r="H715" s="69"/>
      <c r="I715" s="69"/>
      <c r="J715" s="67" t="s">
        <v>174</v>
      </c>
    </row>
    <row r="716" spans="1:10" s="93" customFormat="1" ht="12" customHeight="1" x14ac:dyDescent="0.25">
      <c r="A716" s="80" t="s">
        <v>2169</v>
      </c>
      <c r="B716" s="66" t="s">
        <v>2170</v>
      </c>
      <c r="C716" s="67" t="s">
        <v>2161</v>
      </c>
      <c r="D716" s="68" t="s">
        <v>2171</v>
      </c>
      <c r="E716" s="67"/>
      <c r="F716" s="69"/>
      <c r="G716" s="69"/>
      <c r="H716" s="69"/>
      <c r="I716" s="69"/>
      <c r="J716" s="67" t="s">
        <v>174</v>
      </c>
    </row>
    <row r="717" spans="1:10" s="93" customFormat="1" ht="12" customHeight="1" x14ac:dyDescent="0.25">
      <c r="A717" s="80" t="s">
        <v>2172</v>
      </c>
      <c r="B717" s="66" t="s">
        <v>2173</v>
      </c>
      <c r="C717" s="67" t="s">
        <v>2161</v>
      </c>
      <c r="D717" s="68" t="s">
        <v>2174</v>
      </c>
      <c r="E717" s="67"/>
      <c r="F717" s="69"/>
      <c r="G717" s="69"/>
      <c r="H717" s="69"/>
      <c r="I717" s="69"/>
      <c r="J717" s="67" t="s">
        <v>174</v>
      </c>
    </row>
    <row r="718" spans="1:10" s="93" customFormat="1" ht="12" customHeight="1" x14ac:dyDescent="0.25">
      <c r="A718" s="80" t="s">
        <v>2175</v>
      </c>
      <c r="B718" s="66" t="s">
        <v>2176</v>
      </c>
      <c r="C718" s="67" t="s">
        <v>2161</v>
      </c>
      <c r="D718" s="68" t="s">
        <v>2177</v>
      </c>
      <c r="E718" s="67"/>
      <c r="F718" s="69"/>
      <c r="G718" s="69"/>
      <c r="H718" s="69"/>
      <c r="I718" s="69"/>
      <c r="J718" s="67" t="s">
        <v>174</v>
      </c>
    </row>
    <row r="719" spans="1:10" s="93" customFormat="1" ht="12" customHeight="1" x14ac:dyDescent="0.25">
      <c r="A719" s="80" t="s">
        <v>2178</v>
      </c>
      <c r="B719" s="66" t="s">
        <v>2179</v>
      </c>
      <c r="C719" s="67" t="s">
        <v>2180</v>
      </c>
      <c r="D719" s="68" t="s">
        <v>2181</v>
      </c>
      <c r="E719" s="67"/>
      <c r="F719" s="69"/>
      <c r="G719" s="69"/>
      <c r="H719" s="69"/>
      <c r="I719" s="69"/>
      <c r="J719" s="67" t="s">
        <v>174</v>
      </c>
    </row>
    <row r="720" spans="1:10" s="93" customFormat="1" ht="12" customHeight="1" x14ac:dyDescent="0.25">
      <c r="A720" s="80" t="s">
        <v>2182</v>
      </c>
      <c r="B720" s="66" t="s">
        <v>2183</v>
      </c>
      <c r="C720" s="67" t="s">
        <v>2180</v>
      </c>
      <c r="D720" s="68" t="s">
        <v>2184</v>
      </c>
      <c r="E720" s="67"/>
      <c r="F720" s="69"/>
      <c r="G720" s="69"/>
      <c r="H720" s="69"/>
      <c r="I720" s="69"/>
      <c r="J720" s="67" t="s">
        <v>174</v>
      </c>
    </row>
    <row r="721" spans="1:10" s="93" customFormat="1" ht="12" customHeight="1" x14ac:dyDescent="0.25">
      <c r="A721" s="80" t="s">
        <v>2185</v>
      </c>
      <c r="B721" s="66" t="s">
        <v>2186</v>
      </c>
      <c r="C721" s="67" t="s">
        <v>2180</v>
      </c>
      <c r="D721" s="68" t="s">
        <v>2187</v>
      </c>
      <c r="E721" s="67"/>
      <c r="F721" s="69"/>
      <c r="G721" s="69"/>
      <c r="H721" s="69"/>
      <c r="I721" s="69"/>
      <c r="J721" s="67" t="s">
        <v>174</v>
      </c>
    </row>
    <row r="722" spans="1:10" s="93" customFormat="1" ht="12" customHeight="1" x14ac:dyDescent="0.25">
      <c r="A722" s="80" t="s">
        <v>2188</v>
      </c>
      <c r="B722" s="66" t="s">
        <v>2189</v>
      </c>
      <c r="C722" s="67" t="s">
        <v>2180</v>
      </c>
      <c r="D722" s="68" t="s">
        <v>2190</v>
      </c>
      <c r="E722" s="67"/>
      <c r="F722" s="69"/>
      <c r="G722" s="69"/>
      <c r="H722" s="69"/>
      <c r="I722" s="69"/>
      <c r="J722" s="67" t="s">
        <v>174</v>
      </c>
    </row>
    <row r="723" spans="1:10" s="93" customFormat="1" ht="12" customHeight="1" x14ac:dyDescent="0.25">
      <c r="A723" s="80" t="s">
        <v>2191</v>
      </c>
      <c r="B723" s="66" t="s">
        <v>2192</v>
      </c>
      <c r="C723" s="67" t="s">
        <v>2193</v>
      </c>
      <c r="D723" s="68" t="s">
        <v>2194</v>
      </c>
      <c r="E723" s="67"/>
      <c r="F723" s="69"/>
      <c r="G723" s="69"/>
      <c r="H723" s="69"/>
      <c r="I723" s="69"/>
      <c r="J723" s="67" t="s">
        <v>174</v>
      </c>
    </row>
    <row r="724" spans="1:10" s="93" customFormat="1" ht="12" customHeight="1" x14ac:dyDescent="0.25">
      <c r="A724" s="80" t="s">
        <v>2195</v>
      </c>
      <c r="B724" s="66" t="s">
        <v>2196</v>
      </c>
      <c r="C724" s="67" t="s">
        <v>2197</v>
      </c>
      <c r="D724" s="68" t="s">
        <v>2198</v>
      </c>
      <c r="E724" s="67"/>
      <c r="F724" s="69"/>
      <c r="G724" s="69"/>
      <c r="H724" s="69"/>
      <c r="I724" s="69"/>
      <c r="J724" s="67" t="s">
        <v>174</v>
      </c>
    </row>
    <row r="725" spans="1:10" s="93" customFormat="1" ht="12" customHeight="1" x14ac:dyDescent="0.25">
      <c r="A725" s="80" t="s">
        <v>2199</v>
      </c>
      <c r="B725" s="66" t="s">
        <v>2200</v>
      </c>
      <c r="C725" s="67" t="s">
        <v>2201</v>
      </c>
      <c r="D725" s="68" t="s">
        <v>2202</v>
      </c>
      <c r="E725" s="67"/>
      <c r="F725" s="69"/>
      <c r="G725" s="69"/>
      <c r="H725" s="69"/>
      <c r="I725" s="69"/>
      <c r="J725" s="67" t="s">
        <v>174</v>
      </c>
    </row>
    <row r="726" spans="1:10" s="93" customFormat="1" ht="12" customHeight="1" x14ac:dyDescent="0.25">
      <c r="A726" s="80" t="s">
        <v>2203</v>
      </c>
      <c r="B726" s="66" t="s">
        <v>2204</v>
      </c>
      <c r="C726" s="67" t="s">
        <v>2201</v>
      </c>
      <c r="D726" s="68" t="s">
        <v>2205</v>
      </c>
      <c r="E726" s="67"/>
      <c r="F726" s="69"/>
      <c r="G726" s="69"/>
      <c r="H726" s="69"/>
      <c r="I726" s="69"/>
      <c r="J726" s="67" t="s">
        <v>174</v>
      </c>
    </row>
    <row r="727" spans="1:10" s="93" customFormat="1" ht="12" customHeight="1" x14ac:dyDescent="0.25">
      <c r="A727" s="80" t="s">
        <v>2206</v>
      </c>
      <c r="B727" s="66" t="s">
        <v>2207</v>
      </c>
      <c r="C727" s="67" t="s">
        <v>2201</v>
      </c>
      <c r="D727" s="68" t="s">
        <v>2208</v>
      </c>
      <c r="E727" s="67"/>
      <c r="F727" s="69"/>
      <c r="G727" s="69"/>
      <c r="H727" s="69"/>
      <c r="I727" s="69"/>
      <c r="J727" s="67" t="s">
        <v>174</v>
      </c>
    </row>
    <row r="728" spans="1:10" s="93" customFormat="1" ht="12" customHeight="1" x14ac:dyDescent="0.25">
      <c r="A728" s="80" t="s">
        <v>2209</v>
      </c>
      <c r="B728" s="66" t="s">
        <v>2210</v>
      </c>
      <c r="C728" s="67" t="s">
        <v>2201</v>
      </c>
      <c r="D728" s="68" t="s">
        <v>2211</v>
      </c>
      <c r="E728" s="67"/>
      <c r="F728" s="69"/>
      <c r="G728" s="69"/>
      <c r="H728" s="69"/>
      <c r="I728" s="69"/>
      <c r="J728" s="67" t="s">
        <v>174</v>
      </c>
    </row>
    <row r="729" spans="1:10" s="93" customFormat="1" ht="12" customHeight="1" x14ac:dyDescent="0.25">
      <c r="A729" s="80" t="s">
        <v>2212</v>
      </c>
      <c r="B729" s="66" t="s">
        <v>2213</v>
      </c>
      <c r="C729" s="67" t="s">
        <v>927</v>
      </c>
      <c r="D729" s="68" t="s">
        <v>2214</v>
      </c>
      <c r="E729" s="67"/>
      <c r="F729" s="69"/>
      <c r="G729" s="69"/>
      <c r="H729" s="69"/>
      <c r="I729" s="69"/>
      <c r="J729" s="67" t="s">
        <v>174</v>
      </c>
    </row>
    <row r="730" spans="1:10" s="93" customFormat="1" ht="12" customHeight="1" x14ac:dyDescent="0.25">
      <c r="A730" s="80" t="s">
        <v>2215</v>
      </c>
      <c r="B730" s="66" t="s">
        <v>2216</v>
      </c>
      <c r="C730" s="67" t="s">
        <v>927</v>
      </c>
      <c r="D730" s="68" t="s">
        <v>2217</v>
      </c>
      <c r="E730" s="67"/>
      <c r="F730" s="69"/>
      <c r="G730" s="69"/>
      <c r="H730" s="69"/>
      <c r="I730" s="69"/>
      <c r="J730" s="67" t="s">
        <v>174</v>
      </c>
    </row>
    <row r="731" spans="1:10" s="93" customFormat="1" ht="12" customHeight="1" x14ac:dyDescent="0.25">
      <c r="A731" s="80" t="s">
        <v>2218</v>
      </c>
      <c r="B731" s="66" t="s">
        <v>2219</v>
      </c>
      <c r="C731" s="67" t="s">
        <v>927</v>
      </c>
      <c r="D731" s="68" t="s">
        <v>2220</v>
      </c>
      <c r="E731" s="67"/>
      <c r="F731" s="69"/>
      <c r="G731" s="69"/>
      <c r="H731" s="69"/>
      <c r="I731" s="69"/>
      <c r="J731" s="67" t="s">
        <v>174</v>
      </c>
    </row>
    <row r="732" spans="1:10" s="93" customFormat="1" ht="12" customHeight="1" x14ac:dyDescent="0.25">
      <c r="A732" s="80" t="s">
        <v>2221</v>
      </c>
      <c r="B732" s="66" t="s">
        <v>2222</v>
      </c>
      <c r="C732" s="67" t="s">
        <v>927</v>
      </c>
      <c r="D732" s="68" t="s">
        <v>2223</v>
      </c>
      <c r="E732" s="67"/>
      <c r="F732" s="69"/>
      <c r="G732" s="69"/>
      <c r="H732" s="69"/>
      <c r="I732" s="69"/>
      <c r="J732" s="67" t="s">
        <v>174</v>
      </c>
    </row>
    <row r="733" spans="1:10" s="93" customFormat="1" ht="12" customHeight="1" x14ac:dyDescent="0.25">
      <c r="A733" s="80" t="s">
        <v>2224</v>
      </c>
      <c r="B733" s="66" t="s">
        <v>2225</v>
      </c>
      <c r="C733" s="67" t="s">
        <v>927</v>
      </c>
      <c r="D733" s="68" t="s">
        <v>2226</v>
      </c>
      <c r="E733" s="67"/>
      <c r="F733" s="69"/>
      <c r="G733" s="69"/>
      <c r="H733" s="69"/>
      <c r="I733" s="69"/>
      <c r="J733" s="67" t="s">
        <v>174</v>
      </c>
    </row>
    <row r="734" spans="1:10" s="93" customFormat="1" ht="12" customHeight="1" x14ac:dyDescent="0.25">
      <c r="A734" s="80" t="s">
        <v>2227</v>
      </c>
      <c r="B734" s="66" t="s">
        <v>2228</v>
      </c>
      <c r="C734" s="67" t="s">
        <v>2229</v>
      </c>
      <c r="D734" s="68" t="s">
        <v>2230</v>
      </c>
      <c r="E734" s="67"/>
      <c r="F734" s="69"/>
      <c r="G734" s="69"/>
      <c r="H734" s="69"/>
      <c r="I734" s="69"/>
      <c r="J734" s="67" t="s">
        <v>174</v>
      </c>
    </row>
    <row r="735" spans="1:10" s="93" customFormat="1" ht="12" customHeight="1" x14ac:dyDescent="0.25">
      <c r="A735" s="80" t="s">
        <v>2231</v>
      </c>
      <c r="B735" s="66" t="s">
        <v>2232</v>
      </c>
      <c r="C735" s="67" t="s">
        <v>2229</v>
      </c>
      <c r="D735" s="68" t="s">
        <v>2233</v>
      </c>
      <c r="E735" s="67"/>
      <c r="F735" s="69"/>
      <c r="G735" s="69"/>
      <c r="H735" s="69"/>
      <c r="I735" s="69"/>
      <c r="J735" s="67" t="s">
        <v>174</v>
      </c>
    </row>
    <row r="736" spans="1:10" s="93" customFormat="1" ht="12" customHeight="1" x14ac:dyDescent="0.25">
      <c r="A736" s="80" t="s">
        <v>2234</v>
      </c>
      <c r="B736" s="66" t="s">
        <v>2235</v>
      </c>
      <c r="C736" s="67" t="s">
        <v>919</v>
      </c>
      <c r="D736" s="68" t="s">
        <v>2236</v>
      </c>
      <c r="E736" s="67"/>
      <c r="F736" s="69"/>
      <c r="G736" s="69"/>
      <c r="H736" s="69"/>
      <c r="I736" s="69"/>
      <c r="J736" s="67" t="s">
        <v>174</v>
      </c>
    </row>
    <row r="737" spans="1:10" s="93" customFormat="1" ht="12" customHeight="1" x14ac:dyDescent="0.25">
      <c r="A737" s="80" t="s">
        <v>2237</v>
      </c>
      <c r="B737" s="66" t="s">
        <v>2238</v>
      </c>
      <c r="C737" s="67" t="s">
        <v>2239</v>
      </c>
      <c r="D737" s="68" t="s">
        <v>2240</v>
      </c>
      <c r="E737" s="67"/>
      <c r="F737" s="69"/>
      <c r="G737" s="69"/>
      <c r="H737" s="69"/>
      <c r="I737" s="69"/>
      <c r="J737" s="67" t="s">
        <v>174</v>
      </c>
    </row>
    <row r="738" spans="1:10" s="93" customFormat="1" ht="12" customHeight="1" x14ac:dyDescent="0.25">
      <c r="A738" s="80" t="s">
        <v>2241</v>
      </c>
      <c r="B738" s="66" t="s">
        <v>2242</v>
      </c>
      <c r="C738" s="67" t="s">
        <v>2239</v>
      </c>
      <c r="D738" s="68" t="s">
        <v>2243</v>
      </c>
      <c r="E738" s="67"/>
      <c r="F738" s="69"/>
      <c r="G738" s="69"/>
      <c r="H738" s="69"/>
      <c r="I738" s="69"/>
      <c r="J738" s="67" t="s">
        <v>174</v>
      </c>
    </row>
    <row r="739" spans="1:10" s="93" customFormat="1" ht="12" customHeight="1" x14ac:dyDescent="0.25">
      <c r="A739" s="80" t="s">
        <v>2244</v>
      </c>
      <c r="B739" s="66" t="s">
        <v>2245</v>
      </c>
      <c r="C739" s="67" t="s">
        <v>2239</v>
      </c>
      <c r="D739" s="68" t="s">
        <v>2246</v>
      </c>
      <c r="E739" s="67"/>
      <c r="F739" s="69"/>
      <c r="G739" s="69"/>
      <c r="H739" s="69"/>
      <c r="I739" s="69"/>
      <c r="J739" s="67" t="s">
        <v>174</v>
      </c>
    </row>
    <row r="740" spans="1:10" s="93" customFormat="1" ht="12" customHeight="1" x14ac:dyDescent="0.25">
      <c r="A740" s="80" t="s">
        <v>2247</v>
      </c>
      <c r="B740" s="66" t="s">
        <v>2248</v>
      </c>
      <c r="C740" s="67" t="s">
        <v>2239</v>
      </c>
      <c r="D740" s="68" t="s">
        <v>2249</v>
      </c>
      <c r="E740" s="67"/>
      <c r="F740" s="69"/>
      <c r="G740" s="69"/>
      <c r="H740" s="69"/>
      <c r="I740" s="69"/>
      <c r="J740" s="67" t="s">
        <v>174</v>
      </c>
    </row>
    <row r="741" spans="1:10" s="93" customFormat="1" ht="12" customHeight="1" x14ac:dyDescent="0.25">
      <c r="A741" s="80" t="s">
        <v>2250</v>
      </c>
      <c r="B741" s="66" t="s">
        <v>2251</v>
      </c>
      <c r="C741" s="67" t="s">
        <v>2239</v>
      </c>
      <c r="D741" s="68" t="s">
        <v>2252</v>
      </c>
      <c r="E741" s="67"/>
      <c r="F741" s="69"/>
      <c r="G741" s="69"/>
      <c r="H741" s="69"/>
      <c r="I741" s="69"/>
      <c r="J741" s="67" t="s">
        <v>174</v>
      </c>
    </row>
    <row r="742" spans="1:10" s="93" customFormat="1" ht="12" customHeight="1" x14ac:dyDescent="0.25">
      <c r="A742" s="80" t="s">
        <v>2253</v>
      </c>
      <c r="B742" s="66" t="s">
        <v>2254</v>
      </c>
      <c r="C742" s="67" t="s">
        <v>2239</v>
      </c>
      <c r="D742" s="68" t="s">
        <v>2255</v>
      </c>
      <c r="E742" s="67"/>
      <c r="F742" s="69"/>
      <c r="G742" s="69"/>
      <c r="H742" s="69"/>
      <c r="I742" s="69"/>
      <c r="J742" s="67" t="s">
        <v>174</v>
      </c>
    </row>
    <row r="743" spans="1:10" s="93" customFormat="1" ht="12" customHeight="1" x14ac:dyDescent="0.25">
      <c r="A743" s="80" t="s">
        <v>2256</v>
      </c>
      <c r="B743" s="66" t="s">
        <v>2257</v>
      </c>
      <c r="C743" s="67" t="s">
        <v>1107</v>
      </c>
      <c r="D743" s="68" t="s">
        <v>2258</v>
      </c>
      <c r="E743" s="67"/>
      <c r="F743" s="69"/>
      <c r="G743" s="69"/>
      <c r="H743" s="69"/>
      <c r="I743" s="69"/>
      <c r="J743" s="67" t="s">
        <v>174</v>
      </c>
    </row>
    <row r="744" spans="1:10" s="93" customFormat="1" ht="12" customHeight="1" x14ac:dyDescent="0.25">
      <c r="A744" s="80" t="s">
        <v>2259</v>
      </c>
      <c r="B744" s="66" t="s">
        <v>2260</v>
      </c>
      <c r="C744" s="67" t="s">
        <v>2261</v>
      </c>
      <c r="D744" s="68" t="s">
        <v>2262</v>
      </c>
      <c r="E744" s="67"/>
      <c r="F744" s="69"/>
      <c r="G744" s="69"/>
      <c r="H744" s="69"/>
      <c r="I744" s="69"/>
      <c r="J744" s="67" t="s">
        <v>174</v>
      </c>
    </row>
    <row r="745" spans="1:10" s="93" customFormat="1" ht="12" customHeight="1" x14ac:dyDescent="0.25">
      <c r="A745" s="80" t="s">
        <v>2263</v>
      </c>
      <c r="B745" s="66" t="s">
        <v>2264</v>
      </c>
      <c r="C745" s="67" t="s">
        <v>1088</v>
      </c>
      <c r="D745" s="68" t="s">
        <v>2265</v>
      </c>
      <c r="E745" s="67"/>
      <c r="F745" s="69"/>
      <c r="G745" s="69"/>
      <c r="H745" s="69"/>
      <c r="I745" s="69"/>
      <c r="J745" s="67" t="s">
        <v>174</v>
      </c>
    </row>
    <row r="746" spans="1:10" s="93" customFormat="1" ht="12" customHeight="1" x14ac:dyDescent="0.25">
      <c r="A746" s="80" t="s">
        <v>2266</v>
      </c>
      <c r="B746" s="66" t="s">
        <v>2267</v>
      </c>
      <c r="C746" s="67" t="s">
        <v>2268</v>
      </c>
      <c r="D746" s="68" t="s">
        <v>2269</v>
      </c>
      <c r="E746" s="67"/>
      <c r="F746" s="69"/>
      <c r="G746" s="69"/>
      <c r="H746" s="69"/>
      <c r="I746" s="69"/>
      <c r="J746" s="67" t="s">
        <v>174</v>
      </c>
    </row>
    <row r="747" spans="1:10" s="93" customFormat="1" ht="12" customHeight="1" x14ac:dyDescent="0.25">
      <c r="A747" s="80" t="s">
        <v>2270</v>
      </c>
      <c r="B747" s="66" t="s">
        <v>2271</v>
      </c>
      <c r="C747" s="67" t="s">
        <v>2272</v>
      </c>
      <c r="D747" s="68"/>
      <c r="E747" s="67"/>
      <c r="F747" s="69"/>
      <c r="G747" s="69"/>
      <c r="H747" s="69"/>
      <c r="I747" s="69"/>
      <c r="J747" s="67" t="s">
        <v>174</v>
      </c>
    </row>
    <row r="748" spans="1:10" s="93" customFormat="1" ht="12" customHeight="1" x14ac:dyDescent="0.25">
      <c r="A748" s="80" t="s">
        <v>2273</v>
      </c>
      <c r="B748" s="66" t="s">
        <v>2274</v>
      </c>
      <c r="C748" s="67" t="s">
        <v>2197</v>
      </c>
      <c r="D748" s="68" t="s">
        <v>2275</v>
      </c>
      <c r="E748" s="67"/>
      <c r="F748" s="69"/>
      <c r="G748" s="69"/>
      <c r="H748" s="69"/>
      <c r="I748" s="69"/>
      <c r="J748" s="67" t="s">
        <v>174</v>
      </c>
    </row>
    <row r="749" spans="1:10" s="93" customFormat="1" ht="12" customHeight="1" x14ac:dyDescent="0.25">
      <c r="A749" s="80" t="s">
        <v>2276</v>
      </c>
      <c r="B749" s="66" t="s">
        <v>2277</v>
      </c>
      <c r="C749" s="67" t="s">
        <v>1049</v>
      </c>
      <c r="D749" s="68" t="s">
        <v>2278</v>
      </c>
      <c r="E749" s="67"/>
      <c r="F749" s="69"/>
      <c r="G749" s="69"/>
      <c r="H749" s="69"/>
      <c r="I749" s="69"/>
      <c r="J749" s="67" t="s">
        <v>174</v>
      </c>
    </row>
    <row r="750" spans="1:10" s="93" customFormat="1" ht="12" customHeight="1" x14ac:dyDescent="0.25">
      <c r="A750" s="80" t="s">
        <v>2279</v>
      </c>
      <c r="B750" s="66" t="s">
        <v>2280</v>
      </c>
      <c r="C750" s="67" t="s">
        <v>1169</v>
      </c>
      <c r="D750" s="68" t="s">
        <v>2281</v>
      </c>
      <c r="E750" s="67"/>
      <c r="F750" s="69"/>
      <c r="G750" s="69"/>
      <c r="H750" s="69"/>
      <c r="I750" s="69"/>
      <c r="J750" s="67" t="s">
        <v>174</v>
      </c>
    </row>
    <row r="751" spans="1:10" s="93" customFormat="1" ht="12" customHeight="1" x14ac:dyDescent="0.25">
      <c r="A751" s="80" t="s">
        <v>2282</v>
      </c>
      <c r="B751" s="66" t="s">
        <v>2283</v>
      </c>
      <c r="C751" s="67" t="s">
        <v>2284</v>
      </c>
      <c r="D751" s="68" t="s">
        <v>2285</v>
      </c>
      <c r="E751" s="67"/>
      <c r="F751" s="69"/>
      <c r="G751" s="69"/>
      <c r="H751" s="69"/>
      <c r="I751" s="69"/>
      <c r="J751" s="67" t="s">
        <v>174</v>
      </c>
    </row>
    <row r="752" spans="1:10" s="93" customFormat="1" ht="12" customHeight="1" x14ac:dyDescent="0.25">
      <c r="A752" s="80" t="s">
        <v>2286</v>
      </c>
      <c r="B752" s="66" t="s">
        <v>2287</v>
      </c>
      <c r="C752" s="67" t="s">
        <v>2288</v>
      </c>
      <c r="D752" s="68" t="s">
        <v>2289</v>
      </c>
      <c r="E752" s="67"/>
      <c r="F752" s="69"/>
      <c r="G752" s="69"/>
      <c r="H752" s="69"/>
      <c r="I752" s="69"/>
      <c r="J752" s="67" t="s">
        <v>174</v>
      </c>
    </row>
    <row r="753" spans="1:10" s="93" customFormat="1" ht="12" customHeight="1" x14ac:dyDescent="0.25">
      <c r="A753" s="80" t="s">
        <v>2290</v>
      </c>
      <c r="B753" s="66" t="s">
        <v>2291</v>
      </c>
      <c r="C753" s="67" t="s">
        <v>2288</v>
      </c>
      <c r="D753" s="68" t="s">
        <v>2292</v>
      </c>
      <c r="E753" s="67"/>
      <c r="F753" s="69"/>
      <c r="G753" s="69"/>
      <c r="H753" s="69"/>
      <c r="I753" s="69"/>
      <c r="J753" s="67" t="s">
        <v>174</v>
      </c>
    </row>
    <row r="754" spans="1:10" s="93" customFormat="1" ht="12" customHeight="1" x14ac:dyDescent="0.25">
      <c r="A754" s="80" t="s">
        <v>2293</v>
      </c>
      <c r="B754" s="66" t="s">
        <v>2294</v>
      </c>
      <c r="C754" s="67" t="s">
        <v>2288</v>
      </c>
      <c r="D754" s="68" t="s">
        <v>2295</v>
      </c>
      <c r="E754" s="67"/>
      <c r="F754" s="69"/>
      <c r="G754" s="69"/>
      <c r="H754" s="69"/>
      <c r="I754" s="69"/>
      <c r="J754" s="67" t="s">
        <v>174</v>
      </c>
    </row>
    <row r="755" spans="1:10" s="93" customFormat="1" ht="12" customHeight="1" x14ac:dyDescent="0.25">
      <c r="A755" s="80" t="s">
        <v>2296</v>
      </c>
      <c r="B755" s="66" t="s">
        <v>2297</v>
      </c>
      <c r="C755" s="67" t="s">
        <v>2288</v>
      </c>
      <c r="D755" s="68" t="s">
        <v>2298</v>
      </c>
      <c r="E755" s="67"/>
      <c r="F755" s="69"/>
      <c r="G755" s="69"/>
      <c r="H755" s="69"/>
      <c r="I755" s="69"/>
      <c r="J755" s="67" t="s">
        <v>174</v>
      </c>
    </row>
    <row r="756" spans="1:10" s="93" customFormat="1" ht="12" customHeight="1" x14ac:dyDescent="0.25">
      <c r="A756" s="80" t="s">
        <v>2299</v>
      </c>
      <c r="B756" s="66" t="s">
        <v>2300</v>
      </c>
      <c r="C756" s="67" t="s">
        <v>2288</v>
      </c>
      <c r="D756" s="68" t="s">
        <v>2301</v>
      </c>
      <c r="E756" s="67"/>
      <c r="F756" s="69"/>
      <c r="G756" s="69"/>
      <c r="H756" s="69"/>
      <c r="I756" s="69"/>
      <c r="J756" s="67" t="s">
        <v>174</v>
      </c>
    </row>
    <row r="757" spans="1:10" s="93" customFormat="1" ht="12" customHeight="1" x14ac:dyDescent="0.25">
      <c r="A757" s="80" t="s">
        <v>2302</v>
      </c>
      <c r="B757" s="66" t="s">
        <v>2303</v>
      </c>
      <c r="C757" s="67" t="s">
        <v>2288</v>
      </c>
      <c r="D757" s="68" t="s">
        <v>2304</v>
      </c>
      <c r="E757" s="67"/>
      <c r="F757" s="69"/>
      <c r="G757" s="69"/>
      <c r="H757" s="69"/>
      <c r="I757" s="69"/>
      <c r="J757" s="67" t="s">
        <v>174</v>
      </c>
    </row>
    <row r="758" spans="1:10" s="93" customFormat="1" ht="12" customHeight="1" x14ac:dyDescent="0.25">
      <c r="A758" s="80" t="s">
        <v>2305</v>
      </c>
      <c r="B758" s="66" t="s">
        <v>2306</v>
      </c>
      <c r="C758" s="67" t="s">
        <v>2307</v>
      </c>
      <c r="D758" s="68" t="s">
        <v>2308</v>
      </c>
      <c r="E758" s="67"/>
      <c r="F758" s="69"/>
      <c r="G758" s="69"/>
      <c r="H758" s="69"/>
      <c r="I758" s="69"/>
      <c r="J758" s="67" t="s">
        <v>174</v>
      </c>
    </row>
    <row r="759" spans="1:10" s="93" customFormat="1" ht="12" customHeight="1" x14ac:dyDescent="0.25">
      <c r="A759" s="80" t="s">
        <v>2309</v>
      </c>
      <c r="B759" s="66" t="s">
        <v>2310</v>
      </c>
      <c r="C759" s="67" t="s">
        <v>2157</v>
      </c>
      <c r="D759" s="68" t="s">
        <v>2311</v>
      </c>
      <c r="E759" s="67"/>
      <c r="F759" s="69"/>
      <c r="G759" s="69"/>
      <c r="H759" s="69"/>
      <c r="I759" s="69"/>
      <c r="J759" s="67" t="s">
        <v>174</v>
      </c>
    </row>
    <row r="760" spans="1:10" s="93" customFormat="1" ht="12" customHeight="1" x14ac:dyDescent="0.25">
      <c r="A760" s="80" t="s">
        <v>2312</v>
      </c>
      <c r="B760" s="66" t="s">
        <v>2313</v>
      </c>
      <c r="C760" s="67" t="s">
        <v>2157</v>
      </c>
      <c r="D760" s="68" t="s">
        <v>2314</v>
      </c>
      <c r="E760" s="67"/>
      <c r="F760" s="69"/>
      <c r="G760" s="69"/>
      <c r="H760" s="69"/>
      <c r="I760" s="69"/>
      <c r="J760" s="67" t="s">
        <v>174</v>
      </c>
    </row>
    <row r="761" spans="1:10" s="93" customFormat="1" ht="12" customHeight="1" x14ac:dyDescent="0.25">
      <c r="A761" s="80" t="s">
        <v>2315</v>
      </c>
      <c r="B761" s="66" t="s">
        <v>2316</v>
      </c>
      <c r="C761" s="67" t="s">
        <v>2157</v>
      </c>
      <c r="D761" s="68" t="s">
        <v>2317</v>
      </c>
      <c r="E761" s="67"/>
      <c r="F761" s="69"/>
      <c r="G761" s="69"/>
      <c r="H761" s="69"/>
      <c r="I761" s="69"/>
      <c r="J761" s="67" t="s">
        <v>174</v>
      </c>
    </row>
    <row r="762" spans="1:10" s="93" customFormat="1" ht="12" customHeight="1" x14ac:dyDescent="0.25">
      <c r="A762" s="80" t="s">
        <v>2318</v>
      </c>
      <c r="B762" s="66" t="s">
        <v>2319</v>
      </c>
      <c r="C762" s="67" t="s">
        <v>307</v>
      </c>
      <c r="D762" s="68" t="s">
        <v>2320</v>
      </c>
      <c r="E762" s="67"/>
      <c r="F762" s="69"/>
      <c r="G762" s="69"/>
      <c r="H762" s="69"/>
      <c r="I762" s="69"/>
      <c r="J762" s="67" t="s">
        <v>174</v>
      </c>
    </row>
    <row r="763" spans="1:10" s="93" customFormat="1" ht="12" customHeight="1" x14ac:dyDescent="0.25">
      <c r="A763" s="80" t="s">
        <v>2321</v>
      </c>
      <c r="B763" s="66" t="s">
        <v>2322</v>
      </c>
      <c r="C763" s="67" t="s">
        <v>307</v>
      </c>
      <c r="D763" s="68" t="s">
        <v>2323</v>
      </c>
      <c r="E763" s="67"/>
      <c r="F763" s="69"/>
      <c r="G763" s="69"/>
      <c r="H763" s="69"/>
      <c r="I763" s="69"/>
      <c r="J763" s="67" t="s">
        <v>174</v>
      </c>
    </row>
    <row r="764" spans="1:10" s="93" customFormat="1" ht="12" customHeight="1" x14ac:dyDescent="0.25">
      <c r="A764" s="80" t="s">
        <v>2324</v>
      </c>
      <c r="B764" s="66" t="s">
        <v>2325</v>
      </c>
      <c r="C764" s="67" t="s">
        <v>307</v>
      </c>
      <c r="D764" s="68" t="s">
        <v>2326</v>
      </c>
      <c r="E764" s="67"/>
      <c r="F764" s="69"/>
      <c r="G764" s="69"/>
      <c r="H764" s="69"/>
      <c r="I764" s="69"/>
      <c r="J764" s="67" t="s">
        <v>174</v>
      </c>
    </row>
    <row r="765" spans="1:10" s="93" customFormat="1" ht="12" customHeight="1" x14ac:dyDescent="0.25">
      <c r="A765" s="80" t="s">
        <v>2327</v>
      </c>
      <c r="B765" s="66" t="s">
        <v>2328</v>
      </c>
      <c r="C765" s="67" t="s">
        <v>307</v>
      </c>
      <c r="D765" s="68" t="s">
        <v>2329</v>
      </c>
      <c r="E765" s="67"/>
      <c r="F765" s="69"/>
      <c r="G765" s="69"/>
      <c r="H765" s="69"/>
      <c r="I765" s="69"/>
      <c r="J765" s="67" t="s">
        <v>174</v>
      </c>
    </row>
    <row r="766" spans="1:10" s="93" customFormat="1" ht="12" customHeight="1" x14ac:dyDescent="0.25">
      <c r="A766" s="80" t="s">
        <v>2330</v>
      </c>
      <c r="B766" s="66" t="s">
        <v>2331</v>
      </c>
      <c r="C766" s="67" t="s">
        <v>2332</v>
      </c>
      <c r="D766" s="68" t="s">
        <v>2333</v>
      </c>
      <c r="E766" s="67"/>
      <c r="F766" s="69"/>
      <c r="G766" s="69"/>
      <c r="H766" s="69"/>
      <c r="I766" s="69"/>
      <c r="J766" s="67" t="s">
        <v>174</v>
      </c>
    </row>
    <row r="767" spans="1:10" s="93" customFormat="1" ht="12" customHeight="1" x14ac:dyDescent="0.25">
      <c r="A767" s="80" t="s">
        <v>2334</v>
      </c>
      <c r="B767" s="66" t="s">
        <v>2335</v>
      </c>
      <c r="C767" s="67" t="s">
        <v>2336</v>
      </c>
      <c r="D767" s="68" t="s">
        <v>2337</v>
      </c>
      <c r="E767" s="67"/>
      <c r="F767" s="69"/>
      <c r="G767" s="69"/>
      <c r="H767" s="69"/>
      <c r="I767" s="69"/>
      <c r="J767" s="67" t="s">
        <v>174</v>
      </c>
    </row>
    <row r="768" spans="1:10" s="93" customFormat="1" ht="12" customHeight="1" x14ac:dyDescent="0.25">
      <c r="A768" s="80" t="s">
        <v>2338</v>
      </c>
      <c r="B768" s="66" t="s">
        <v>2339</v>
      </c>
      <c r="C768" s="67" t="s">
        <v>2268</v>
      </c>
      <c r="D768" s="68" t="s">
        <v>2340</v>
      </c>
      <c r="E768" s="67"/>
      <c r="F768" s="69"/>
      <c r="G768" s="69"/>
      <c r="H768" s="69"/>
      <c r="I768" s="69"/>
      <c r="J768" s="67" t="s">
        <v>174</v>
      </c>
    </row>
    <row r="769" spans="1:10" s="93" customFormat="1" ht="12" customHeight="1" x14ac:dyDescent="0.25">
      <c r="A769" s="80" t="s">
        <v>2341</v>
      </c>
      <c r="B769" s="66" t="s">
        <v>2342</v>
      </c>
      <c r="C769" s="67" t="s">
        <v>2268</v>
      </c>
      <c r="D769" s="68" t="s">
        <v>2343</v>
      </c>
      <c r="E769" s="67"/>
      <c r="F769" s="69"/>
      <c r="G769" s="69"/>
      <c r="H769" s="69"/>
      <c r="I769" s="69"/>
      <c r="J769" s="67" t="s">
        <v>174</v>
      </c>
    </row>
    <row r="770" spans="1:10" s="93" customFormat="1" ht="12" customHeight="1" x14ac:dyDescent="0.25">
      <c r="A770" s="80" t="s">
        <v>2344</v>
      </c>
      <c r="B770" s="66" t="s">
        <v>2345</v>
      </c>
      <c r="C770" s="67" t="s">
        <v>2268</v>
      </c>
      <c r="D770" s="68" t="s">
        <v>2346</v>
      </c>
      <c r="E770" s="67"/>
      <c r="F770" s="69"/>
      <c r="G770" s="69"/>
      <c r="H770" s="69"/>
      <c r="I770" s="69"/>
      <c r="J770" s="67" t="s">
        <v>174</v>
      </c>
    </row>
    <row r="771" spans="1:10" s="93" customFormat="1" ht="12" customHeight="1" x14ac:dyDescent="0.25">
      <c r="A771" s="80" t="s">
        <v>2347</v>
      </c>
      <c r="B771" s="66" t="s">
        <v>2348</v>
      </c>
      <c r="C771" s="67" t="s">
        <v>2349</v>
      </c>
      <c r="D771" s="68" t="s">
        <v>2350</v>
      </c>
      <c r="E771" s="67"/>
      <c r="F771" s="69"/>
      <c r="G771" s="69"/>
      <c r="H771" s="69"/>
      <c r="I771" s="69"/>
      <c r="J771" s="67" t="s">
        <v>174</v>
      </c>
    </row>
    <row r="772" spans="1:10" s="93" customFormat="1" ht="12" customHeight="1" x14ac:dyDescent="0.25">
      <c r="A772" s="80" t="s">
        <v>2351</v>
      </c>
      <c r="B772" s="66" t="s">
        <v>2352</v>
      </c>
      <c r="C772" s="67" t="s">
        <v>2349</v>
      </c>
      <c r="D772" s="68" t="s">
        <v>2353</v>
      </c>
      <c r="E772" s="67"/>
      <c r="F772" s="69"/>
      <c r="G772" s="69"/>
      <c r="H772" s="69"/>
      <c r="I772" s="69"/>
      <c r="J772" s="67" t="s">
        <v>174</v>
      </c>
    </row>
    <row r="773" spans="1:10" s="93" customFormat="1" ht="12" customHeight="1" x14ac:dyDescent="0.25">
      <c r="A773" s="80" t="s">
        <v>2354</v>
      </c>
      <c r="B773" s="66" t="s">
        <v>2355</v>
      </c>
      <c r="C773" s="67" t="s">
        <v>2349</v>
      </c>
      <c r="D773" s="68" t="s">
        <v>2356</v>
      </c>
      <c r="E773" s="67"/>
      <c r="F773" s="69"/>
      <c r="G773" s="69"/>
      <c r="H773" s="69"/>
      <c r="I773" s="69"/>
      <c r="J773" s="67" t="s">
        <v>174</v>
      </c>
    </row>
    <row r="774" spans="1:10" s="93" customFormat="1" ht="12" customHeight="1" x14ac:dyDescent="0.25">
      <c r="A774" s="80" t="s">
        <v>2357</v>
      </c>
      <c r="B774" s="66" t="s">
        <v>2358</v>
      </c>
      <c r="C774" s="67" t="s">
        <v>2359</v>
      </c>
      <c r="D774" s="68" t="s">
        <v>2360</v>
      </c>
      <c r="E774" s="67"/>
      <c r="F774" s="69"/>
      <c r="G774" s="69"/>
      <c r="H774" s="69"/>
      <c r="I774" s="69"/>
      <c r="J774" s="67" t="s">
        <v>174</v>
      </c>
    </row>
    <row r="775" spans="1:10" s="93" customFormat="1" ht="12" customHeight="1" x14ac:dyDescent="0.25">
      <c r="A775" s="80" t="s">
        <v>2361</v>
      </c>
      <c r="B775" s="66" t="s">
        <v>2362</v>
      </c>
      <c r="C775" s="67" t="s">
        <v>2359</v>
      </c>
      <c r="D775" s="68" t="s">
        <v>2363</v>
      </c>
      <c r="E775" s="67"/>
      <c r="F775" s="69"/>
      <c r="G775" s="69"/>
      <c r="H775" s="69"/>
      <c r="I775" s="69"/>
      <c r="J775" s="67" t="s">
        <v>174</v>
      </c>
    </row>
    <row r="776" spans="1:10" s="93" customFormat="1" ht="12" customHeight="1" x14ac:dyDescent="0.25">
      <c r="A776" s="80" t="s">
        <v>2364</v>
      </c>
      <c r="B776" s="66" t="s">
        <v>2365</v>
      </c>
      <c r="C776" s="67" t="s">
        <v>2366</v>
      </c>
      <c r="D776" s="68" t="s">
        <v>2367</v>
      </c>
      <c r="E776" s="67"/>
      <c r="F776" s="69"/>
      <c r="G776" s="69"/>
      <c r="H776" s="69"/>
      <c r="I776" s="69"/>
      <c r="J776" s="67" t="s">
        <v>174</v>
      </c>
    </row>
    <row r="777" spans="1:10" s="93" customFormat="1" ht="12" customHeight="1" x14ac:dyDescent="0.25">
      <c r="A777" s="80" t="s">
        <v>2368</v>
      </c>
      <c r="B777" s="66" t="s">
        <v>2369</v>
      </c>
      <c r="C777" s="67" t="s">
        <v>2366</v>
      </c>
      <c r="D777" s="68" t="s">
        <v>2370</v>
      </c>
      <c r="E777" s="67"/>
      <c r="F777" s="69"/>
      <c r="G777" s="69"/>
      <c r="H777" s="69"/>
      <c r="I777" s="69"/>
      <c r="J777" s="67" t="s">
        <v>174</v>
      </c>
    </row>
    <row r="778" spans="1:10" s="93" customFormat="1" ht="12" customHeight="1" x14ac:dyDescent="0.25">
      <c r="A778" s="80" t="s">
        <v>2371</v>
      </c>
      <c r="B778" s="66" t="s">
        <v>2372</v>
      </c>
      <c r="C778" s="67" t="s">
        <v>2373</v>
      </c>
      <c r="D778" s="68" t="s">
        <v>2374</v>
      </c>
      <c r="E778" s="67"/>
      <c r="F778" s="69"/>
      <c r="G778" s="69"/>
      <c r="H778" s="69"/>
      <c r="I778" s="69"/>
      <c r="J778" s="67" t="s">
        <v>174</v>
      </c>
    </row>
    <row r="779" spans="1:10" s="93" customFormat="1" ht="12" customHeight="1" x14ac:dyDescent="0.25">
      <c r="A779" s="80" t="s">
        <v>2375</v>
      </c>
      <c r="B779" s="66" t="s">
        <v>2376</v>
      </c>
      <c r="C779" s="67" t="s">
        <v>2534</v>
      </c>
      <c r="D779" s="68" t="s">
        <v>2377</v>
      </c>
      <c r="E779" s="67"/>
      <c r="F779" s="69"/>
      <c r="G779" s="69"/>
      <c r="H779" s="69"/>
      <c r="I779" s="69"/>
      <c r="J779" s="67" t="s">
        <v>174</v>
      </c>
    </row>
    <row r="780" spans="1:10" s="93" customFormat="1" ht="12" customHeight="1" x14ac:dyDescent="0.25">
      <c r="A780" s="80" t="s">
        <v>2378</v>
      </c>
      <c r="B780" s="66" t="s">
        <v>2379</v>
      </c>
      <c r="C780" s="67" t="s">
        <v>2534</v>
      </c>
      <c r="D780" s="68" t="s">
        <v>2380</v>
      </c>
      <c r="E780" s="67"/>
      <c r="F780" s="69"/>
      <c r="G780" s="69"/>
      <c r="H780" s="69"/>
      <c r="I780" s="69"/>
      <c r="J780" s="67" t="s">
        <v>174</v>
      </c>
    </row>
    <row r="781" spans="1:10" s="93" customFormat="1" ht="12" customHeight="1" x14ac:dyDescent="0.25">
      <c r="A781" s="80" t="s">
        <v>2381</v>
      </c>
      <c r="B781" s="66" t="s">
        <v>2382</v>
      </c>
      <c r="C781" s="67" t="s">
        <v>2534</v>
      </c>
      <c r="D781" s="68" t="s">
        <v>2383</v>
      </c>
      <c r="E781" s="67"/>
      <c r="F781" s="69"/>
      <c r="G781" s="69"/>
      <c r="H781" s="69"/>
      <c r="I781" s="69"/>
      <c r="J781" s="67" t="s">
        <v>174</v>
      </c>
    </row>
    <row r="782" spans="1:10" s="93" customFormat="1" ht="12" customHeight="1" x14ac:dyDescent="0.25">
      <c r="A782" s="80" t="s">
        <v>2384</v>
      </c>
      <c r="B782" s="66" t="s">
        <v>2385</v>
      </c>
      <c r="C782" s="67" t="s">
        <v>583</v>
      </c>
      <c r="D782" s="68" t="s">
        <v>2386</v>
      </c>
      <c r="E782" s="67"/>
      <c r="F782" s="69"/>
      <c r="G782" s="69"/>
      <c r="H782" s="69"/>
      <c r="I782" s="69"/>
      <c r="J782" s="67" t="s">
        <v>174</v>
      </c>
    </row>
    <row r="783" spans="1:10" s="93" customFormat="1" ht="12" customHeight="1" x14ac:dyDescent="0.25">
      <c r="A783" s="80" t="s">
        <v>2387</v>
      </c>
      <c r="B783" s="66" t="s">
        <v>2388</v>
      </c>
      <c r="C783" s="67" t="s">
        <v>583</v>
      </c>
      <c r="D783" s="68" t="s">
        <v>2389</v>
      </c>
      <c r="E783" s="67"/>
      <c r="F783" s="69"/>
      <c r="G783" s="69"/>
      <c r="H783" s="69"/>
      <c r="I783" s="69"/>
      <c r="J783" s="67" t="s">
        <v>174</v>
      </c>
    </row>
    <row r="784" spans="1:10" s="93" customFormat="1" ht="12" customHeight="1" x14ac:dyDescent="0.25">
      <c r="A784" s="80" t="s">
        <v>2390</v>
      </c>
      <c r="B784" s="66" t="s">
        <v>2391</v>
      </c>
      <c r="C784" s="67"/>
      <c r="D784" s="68" t="s">
        <v>2392</v>
      </c>
      <c r="E784" s="67"/>
      <c r="F784" s="69"/>
      <c r="G784" s="69"/>
      <c r="H784" s="69"/>
      <c r="I784" s="69"/>
      <c r="J784" s="67" t="s">
        <v>174</v>
      </c>
    </row>
    <row r="785" spans="1:10" s="93" customFormat="1" ht="12" customHeight="1" x14ac:dyDescent="0.25">
      <c r="A785" s="80" t="s">
        <v>1774</v>
      </c>
      <c r="B785" s="66" t="s">
        <v>1775</v>
      </c>
      <c r="C785" s="67"/>
      <c r="D785" s="68" t="s">
        <v>1776</v>
      </c>
      <c r="E785" s="67"/>
      <c r="F785" s="69"/>
      <c r="G785" s="69"/>
      <c r="H785" s="69"/>
      <c r="I785" s="69"/>
      <c r="J785" s="67" t="s">
        <v>174</v>
      </c>
    </row>
    <row r="786" spans="1:10" s="93" customFormat="1" ht="12" customHeight="1" x14ac:dyDescent="0.25">
      <c r="A786" s="80" t="s">
        <v>1781</v>
      </c>
      <c r="B786" s="66" t="s">
        <v>1782</v>
      </c>
      <c r="C786" s="67"/>
      <c r="D786" s="68" t="s">
        <v>1783</v>
      </c>
      <c r="E786" s="67"/>
      <c r="F786" s="69"/>
      <c r="G786" s="69"/>
      <c r="H786" s="69"/>
      <c r="I786" s="69"/>
      <c r="J786" s="67" t="s">
        <v>174</v>
      </c>
    </row>
    <row r="787" spans="1:10" x14ac:dyDescent="0.25">
      <c r="A787" s="48"/>
      <c r="B787" s="46"/>
      <c r="C787" s="27" t="s">
        <v>84</v>
      </c>
      <c r="D787" s="117">
        <v>4</v>
      </c>
      <c r="E787" s="47"/>
      <c r="F787" s="47"/>
      <c r="G787" s="47"/>
      <c r="H787" s="47"/>
      <c r="I787" s="14"/>
      <c r="J787" s="14"/>
    </row>
    <row r="788" spans="1:10" x14ac:dyDescent="0.25">
      <c r="A788" s="48"/>
      <c r="B788" s="107" t="s">
        <v>105</v>
      </c>
      <c r="C788" s="27"/>
      <c r="D788" s="44"/>
      <c r="E788" s="47"/>
      <c r="F788" s="47"/>
      <c r="G788" s="47"/>
      <c r="H788" s="47"/>
      <c r="I788" s="14"/>
      <c r="J788" s="14"/>
    </row>
    <row r="789" spans="1:10" ht="38.25" x14ac:dyDescent="0.25">
      <c r="A789" s="57">
        <v>13</v>
      </c>
      <c r="B789" s="108" t="s">
        <v>106</v>
      </c>
      <c r="C789" s="149" t="s">
        <v>107</v>
      </c>
      <c r="D789" s="52" t="s">
        <v>161</v>
      </c>
      <c r="E789" s="153"/>
      <c r="F789" s="153">
        <f>2.7+((I800+I801)/3072)</f>
        <v>2.8132812500000002</v>
      </c>
      <c r="G789" s="153">
        <v>0</v>
      </c>
      <c r="H789" s="153"/>
      <c r="I789" s="154">
        <f>F789*3072</f>
        <v>8642.4000000000015</v>
      </c>
      <c r="J789" s="61"/>
    </row>
    <row r="790" spans="1:10" s="93" customFormat="1" ht="12" customHeight="1" x14ac:dyDescent="0.25">
      <c r="A790" s="80" t="s">
        <v>2394</v>
      </c>
      <c r="B790" s="67" t="s">
        <v>2395</v>
      </c>
      <c r="C790" s="150"/>
      <c r="D790" s="68"/>
      <c r="E790" s="67"/>
      <c r="F790" s="76">
        <v>2.7</v>
      </c>
      <c r="G790" s="76">
        <v>0</v>
      </c>
      <c r="H790" s="76">
        <v>129.6</v>
      </c>
      <c r="I790" s="76">
        <f>F790*3072</f>
        <v>8294.4000000000015</v>
      </c>
      <c r="J790" s="67" t="s">
        <v>174</v>
      </c>
    </row>
    <row r="791" spans="1:10" s="93" customFormat="1" ht="12" customHeight="1" x14ac:dyDescent="0.25">
      <c r="A791" s="80" t="s">
        <v>2396</v>
      </c>
      <c r="B791" s="67" t="s">
        <v>2397</v>
      </c>
      <c r="C791" s="150"/>
      <c r="D791" s="68"/>
      <c r="E791" s="67"/>
      <c r="F791" s="76">
        <v>0</v>
      </c>
      <c r="G791" s="76">
        <v>0</v>
      </c>
      <c r="H791" s="76">
        <v>0</v>
      </c>
      <c r="I791" s="76">
        <f t="shared" ref="I791:I808" si="20">H791*E791</f>
        <v>0</v>
      </c>
      <c r="J791" s="67" t="s">
        <v>174</v>
      </c>
    </row>
    <row r="792" spans="1:10" s="93" customFormat="1" ht="12" customHeight="1" x14ac:dyDescent="0.25">
      <c r="A792" s="80" t="s">
        <v>2398</v>
      </c>
      <c r="B792" s="67" t="s">
        <v>2399</v>
      </c>
      <c r="C792" s="150"/>
      <c r="D792" s="68"/>
      <c r="E792" s="67"/>
      <c r="F792" s="76">
        <v>0</v>
      </c>
      <c r="G792" s="76">
        <v>0</v>
      </c>
      <c r="H792" s="76">
        <v>0</v>
      </c>
      <c r="I792" s="76">
        <f t="shared" si="20"/>
        <v>0</v>
      </c>
      <c r="J792" s="67" t="s">
        <v>174</v>
      </c>
    </row>
    <row r="793" spans="1:10" s="93" customFormat="1" ht="12" customHeight="1" x14ac:dyDescent="0.25">
      <c r="A793" s="80" t="s">
        <v>2400</v>
      </c>
      <c r="B793" s="67" t="s">
        <v>2522</v>
      </c>
      <c r="C793" s="150"/>
      <c r="D793" s="68"/>
      <c r="E793" s="67"/>
      <c r="F793" s="76">
        <v>0</v>
      </c>
      <c r="G793" s="76">
        <v>0</v>
      </c>
      <c r="H793" s="76">
        <v>0</v>
      </c>
      <c r="I793" s="76">
        <f t="shared" si="20"/>
        <v>0</v>
      </c>
      <c r="J793" s="67" t="s">
        <v>174</v>
      </c>
    </row>
    <row r="794" spans="1:10" s="93" customFormat="1" ht="12" customHeight="1" x14ac:dyDescent="0.25">
      <c r="A794" s="80" t="s">
        <v>2401</v>
      </c>
      <c r="B794" s="67" t="s">
        <v>2402</v>
      </c>
      <c r="C794" s="150"/>
      <c r="D794" s="68"/>
      <c r="E794" s="67"/>
      <c r="F794" s="76">
        <v>0</v>
      </c>
      <c r="G794" s="76">
        <v>0</v>
      </c>
      <c r="H794" s="76">
        <v>0</v>
      </c>
      <c r="I794" s="76">
        <f t="shared" si="20"/>
        <v>0</v>
      </c>
      <c r="J794" s="67" t="s">
        <v>174</v>
      </c>
    </row>
    <row r="795" spans="1:10" s="93" customFormat="1" ht="12" customHeight="1" x14ac:dyDescent="0.25">
      <c r="A795" s="80" t="s">
        <v>2403</v>
      </c>
      <c r="B795" s="67" t="s">
        <v>2402</v>
      </c>
      <c r="C795" s="150"/>
      <c r="D795" s="68"/>
      <c r="E795" s="67"/>
      <c r="F795" s="76">
        <v>0</v>
      </c>
      <c r="G795" s="76">
        <v>0</v>
      </c>
      <c r="H795" s="76">
        <v>0</v>
      </c>
      <c r="I795" s="76">
        <f t="shared" si="20"/>
        <v>0</v>
      </c>
      <c r="J795" s="67" t="s">
        <v>174</v>
      </c>
    </row>
    <row r="796" spans="1:10" s="93" customFormat="1" ht="12" customHeight="1" x14ac:dyDescent="0.25">
      <c r="A796" s="80" t="s">
        <v>184</v>
      </c>
      <c r="B796" s="67" t="s">
        <v>185</v>
      </c>
      <c r="C796" s="150"/>
      <c r="D796" s="68"/>
      <c r="E796" s="67"/>
      <c r="F796" s="76">
        <v>0</v>
      </c>
      <c r="G796" s="76">
        <v>0</v>
      </c>
      <c r="H796" s="76">
        <v>0</v>
      </c>
      <c r="I796" s="76">
        <v>0</v>
      </c>
      <c r="J796" s="67" t="s">
        <v>174</v>
      </c>
    </row>
    <row r="797" spans="1:10" s="93" customFormat="1" ht="12" customHeight="1" x14ac:dyDescent="0.25">
      <c r="A797" s="80" t="s">
        <v>186</v>
      </c>
      <c r="B797" s="67" t="s">
        <v>187</v>
      </c>
      <c r="C797" s="150"/>
      <c r="D797" s="68"/>
      <c r="E797" s="67"/>
      <c r="F797" s="76">
        <v>0</v>
      </c>
      <c r="G797" s="76">
        <v>0</v>
      </c>
      <c r="H797" s="76">
        <v>0</v>
      </c>
      <c r="I797" s="76">
        <v>0</v>
      </c>
      <c r="J797" s="67" t="s">
        <v>174</v>
      </c>
    </row>
    <row r="798" spans="1:10" s="93" customFormat="1" ht="12" customHeight="1" x14ac:dyDescent="0.25">
      <c r="A798" s="80" t="s">
        <v>188</v>
      </c>
      <c r="B798" s="67" t="s">
        <v>189</v>
      </c>
      <c r="C798" s="150"/>
      <c r="D798" s="68"/>
      <c r="E798" s="67"/>
      <c r="F798" s="76">
        <v>0</v>
      </c>
      <c r="G798" s="76">
        <v>0</v>
      </c>
      <c r="H798" s="76">
        <v>0</v>
      </c>
      <c r="I798" s="76">
        <v>0</v>
      </c>
      <c r="J798" s="67" t="s">
        <v>174</v>
      </c>
    </row>
    <row r="799" spans="1:10" s="92" customFormat="1" ht="12" customHeight="1" x14ac:dyDescent="0.25">
      <c r="A799" s="78" t="s">
        <v>190</v>
      </c>
      <c r="B799" s="66" t="s">
        <v>191</v>
      </c>
      <c r="C799" s="67"/>
      <c r="D799" s="68"/>
      <c r="E799" s="67"/>
      <c r="F799" s="75">
        <v>0</v>
      </c>
      <c r="G799" s="75">
        <v>0</v>
      </c>
      <c r="H799" s="75">
        <f t="shared" ref="H799" si="21">E799*F799</f>
        <v>0</v>
      </c>
      <c r="I799" s="75">
        <f t="shared" ref="I799" si="22">H799*E799</f>
        <v>0</v>
      </c>
      <c r="J799" s="67" t="s">
        <v>174</v>
      </c>
    </row>
    <row r="800" spans="1:10" s="93" customFormat="1" ht="12" customHeight="1" x14ac:dyDescent="0.25">
      <c r="A800" s="80" t="s">
        <v>2404</v>
      </c>
      <c r="B800" s="67" t="s">
        <v>2405</v>
      </c>
      <c r="C800" s="150"/>
      <c r="D800" s="68"/>
      <c r="E800" s="67">
        <f>I800/H800</f>
        <v>17</v>
      </c>
      <c r="F800" s="76"/>
      <c r="G800" s="75">
        <v>0</v>
      </c>
      <c r="H800" s="75">
        <v>14.5</v>
      </c>
      <c r="I800" s="75">
        <v>246.5</v>
      </c>
      <c r="J800" s="67" t="s">
        <v>174</v>
      </c>
    </row>
    <row r="801" spans="1:10" s="93" customFormat="1" ht="12" customHeight="1" x14ac:dyDescent="0.25">
      <c r="A801" s="80" t="s">
        <v>2406</v>
      </c>
      <c r="B801" s="67" t="s">
        <v>2407</v>
      </c>
      <c r="C801" s="150"/>
      <c r="D801" s="68"/>
      <c r="E801" s="67">
        <v>7</v>
      </c>
      <c r="F801" s="76"/>
      <c r="G801" s="75">
        <v>0</v>
      </c>
      <c r="H801" s="75">
        <v>14.5</v>
      </c>
      <c r="I801" s="75">
        <f>E801*H801</f>
        <v>101.5</v>
      </c>
      <c r="J801" s="67" t="s">
        <v>174</v>
      </c>
    </row>
    <row r="802" spans="1:10" s="93" customFormat="1" ht="12" customHeight="1" x14ac:dyDescent="0.25">
      <c r="A802" s="80" t="s">
        <v>2408</v>
      </c>
      <c r="B802" s="155" t="s">
        <v>2420</v>
      </c>
      <c r="C802" s="150"/>
      <c r="D802" s="68"/>
      <c r="E802" s="67"/>
      <c r="F802" s="76"/>
      <c r="G802" s="76">
        <v>0</v>
      </c>
      <c r="H802" s="76">
        <v>90</v>
      </c>
      <c r="I802" s="76"/>
      <c r="J802" s="67" t="s">
        <v>174</v>
      </c>
    </row>
    <row r="803" spans="1:10" s="93" customFormat="1" ht="12" customHeight="1" x14ac:dyDescent="0.25">
      <c r="A803" s="152"/>
      <c r="B803" s="71" t="s">
        <v>2515</v>
      </c>
      <c r="C803" s="151"/>
      <c r="D803" s="72"/>
      <c r="E803" s="71"/>
      <c r="F803" s="77"/>
      <c r="G803" s="77"/>
      <c r="H803" s="77"/>
      <c r="I803" s="77"/>
      <c r="J803" s="71" t="s">
        <v>174</v>
      </c>
    </row>
    <row r="804" spans="1:10" s="93" customFormat="1" ht="12" customHeight="1" x14ac:dyDescent="0.25">
      <c r="A804" s="152" t="s">
        <v>2409</v>
      </c>
      <c r="B804" s="71" t="s">
        <v>2410</v>
      </c>
      <c r="C804" s="151"/>
      <c r="D804" s="72"/>
      <c r="E804" s="71"/>
      <c r="F804" s="77">
        <v>0</v>
      </c>
      <c r="G804" s="77">
        <v>0</v>
      </c>
      <c r="H804" s="77">
        <v>0</v>
      </c>
      <c r="I804" s="77">
        <f t="shared" si="20"/>
        <v>0</v>
      </c>
      <c r="J804" s="71" t="s">
        <v>174</v>
      </c>
    </row>
    <row r="805" spans="1:10" s="93" customFormat="1" ht="12" customHeight="1" x14ac:dyDescent="0.25">
      <c r="A805" s="152" t="s">
        <v>2411</v>
      </c>
      <c r="B805" s="71" t="s">
        <v>2523</v>
      </c>
      <c r="C805" s="151"/>
      <c r="D805" s="72"/>
      <c r="E805" s="71"/>
      <c r="F805" s="77">
        <v>0</v>
      </c>
      <c r="G805" s="77">
        <v>0</v>
      </c>
      <c r="H805" s="77">
        <v>0</v>
      </c>
      <c r="I805" s="77">
        <f t="shared" si="20"/>
        <v>0</v>
      </c>
      <c r="J805" s="71" t="s">
        <v>174</v>
      </c>
    </row>
    <row r="806" spans="1:10" s="93" customFormat="1" ht="12" customHeight="1" x14ac:dyDescent="0.25">
      <c r="A806" s="152" t="s">
        <v>2412</v>
      </c>
      <c r="B806" s="71" t="s">
        <v>2413</v>
      </c>
      <c r="C806" s="151"/>
      <c r="D806" s="72"/>
      <c r="E806" s="71"/>
      <c r="F806" s="77">
        <v>0</v>
      </c>
      <c r="G806" s="77">
        <v>0</v>
      </c>
      <c r="H806" s="77">
        <v>0</v>
      </c>
      <c r="I806" s="77">
        <f t="shared" si="20"/>
        <v>0</v>
      </c>
      <c r="J806" s="71" t="s">
        <v>174</v>
      </c>
    </row>
    <row r="807" spans="1:10" s="93" customFormat="1" ht="12" customHeight="1" x14ac:dyDescent="0.25">
      <c r="A807" s="152" t="s">
        <v>2414</v>
      </c>
      <c r="B807" s="71" t="s">
        <v>2415</v>
      </c>
      <c r="C807" s="151"/>
      <c r="D807" s="72"/>
      <c r="E807" s="71"/>
      <c r="F807" s="77">
        <v>0</v>
      </c>
      <c r="G807" s="77">
        <v>0</v>
      </c>
      <c r="H807" s="77">
        <v>0</v>
      </c>
      <c r="I807" s="77">
        <f t="shared" si="20"/>
        <v>0</v>
      </c>
      <c r="J807" s="71" t="s">
        <v>174</v>
      </c>
    </row>
    <row r="808" spans="1:10" s="93" customFormat="1" ht="12" customHeight="1" x14ac:dyDescent="0.25">
      <c r="A808" s="152" t="s">
        <v>192</v>
      </c>
      <c r="B808" s="74" t="s">
        <v>185</v>
      </c>
      <c r="C808" s="71"/>
      <c r="D808" s="72"/>
      <c r="E808" s="71"/>
      <c r="F808" s="77">
        <v>0</v>
      </c>
      <c r="G808" s="77">
        <v>0</v>
      </c>
      <c r="H808" s="77">
        <v>0</v>
      </c>
      <c r="I808" s="77">
        <f t="shared" si="20"/>
        <v>0</v>
      </c>
      <c r="J808" s="71" t="s">
        <v>174</v>
      </c>
    </row>
    <row r="809" spans="1:10" s="93" customFormat="1" ht="12" customHeight="1" x14ac:dyDescent="0.25">
      <c r="A809" s="152" t="s">
        <v>2416</v>
      </c>
      <c r="B809" s="74" t="s">
        <v>2417</v>
      </c>
      <c r="C809" s="71"/>
      <c r="D809" s="72"/>
      <c r="E809" s="71"/>
      <c r="F809" s="77"/>
      <c r="G809" s="77">
        <v>0</v>
      </c>
      <c r="H809" s="77">
        <v>14.5</v>
      </c>
      <c r="I809" s="77"/>
      <c r="J809" s="71" t="s">
        <v>174</v>
      </c>
    </row>
    <row r="810" spans="1:10" s="93" customFormat="1" ht="12" customHeight="1" x14ac:dyDescent="0.25">
      <c r="A810" s="152" t="s">
        <v>2418</v>
      </c>
      <c r="B810" s="74" t="s">
        <v>2419</v>
      </c>
      <c r="C810" s="71"/>
      <c r="D810" s="72"/>
      <c r="E810" s="71"/>
      <c r="F810" s="77"/>
      <c r="G810" s="77">
        <v>0</v>
      </c>
      <c r="H810" s="77">
        <v>14.5</v>
      </c>
      <c r="I810" s="77"/>
      <c r="J810" s="71" t="s">
        <v>174</v>
      </c>
    </row>
    <row r="811" spans="1:10" x14ac:dyDescent="0.25">
      <c r="A811" s="48"/>
      <c r="B811" s="11"/>
      <c r="C811" s="27" t="s">
        <v>84</v>
      </c>
      <c r="D811" s="117">
        <v>2.81</v>
      </c>
      <c r="E811" s="47"/>
      <c r="F811" s="47"/>
      <c r="G811" s="47"/>
      <c r="H811" s="47"/>
      <c r="I811" s="14"/>
      <c r="J811" s="14"/>
    </row>
    <row r="812" spans="1:10" ht="25.5" x14ac:dyDescent="0.25">
      <c r="A812" s="57">
        <v>14</v>
      </c>
      <c r="B812" s="81" t="s">
        <v>108</v>
      </c>
      <c r="C812" s="149" t="s">
        <v>109</v>
      </c>
      <c r="D812" s="52" t="s">
        <v>162</v>
      </c>
      <c r="E812" s="153"/>
      <c r="F812" s="153">
        <f>3.9+((130.5+43.5)/1152)</f>
        <v>4.0510416666666664</v>
      </c>
      <c r="G812" s="153">
        <v>0</v>
      </c>
      <c r="H812" s="153">
        <v>187.2</v>
      </c>
      <c r="I812" s="154">
        <f>F812*1152</f>
        <v>4666.7999999999993</v>
      </c>
      <c r="J812" s="61"/>
    </row>
    <row r="813" spans="1:10" s="93" customFormat="1" ht="12" customHeight="1" x14ac:dyDescent="0.25">
      <c r="A813" s="80" t="s">
        <v>2421</v>
      </c>
      <c r="B813" s="67" t="s">
        <v>2422</v>
      </c>
      <c r="C813" s="150"/>
      <c r="D813" s="68"/>
      <c r="E813" s="76"/>
      <c r="F813" s="76">
        <v>3.9</v>
      </c>
      <c r="G813" s="76">
        <v>0</v>
      </c>
      <c r="H813" s="76">
        <v>187.2</v>
      </c>
      <c r="I813" s="76">
        <f>F813*1152</f>
        <v>4492.8</v>
      </c>
      <c r="J813" s="67" t="s">
        <v>174</v>
      </c>
    </row>
    <row r="814" spans="1:10" s="93" customFormat="1" ht="12" customHeight="1" x14ac:dyDescent="0.25">
      <c r="A814" s="80" t="s">
        <v>2396</v>
      </c>
      <c r="B814" s="67" t="s">
        <v>2397</v>
      </c>
      <c r="C814" s="150"/>
      <c r="D814" s="68"/>
      <c r="E814" s="76"/>
      <c r="F814" s="76">
        <v>0</v>
      </c>
      <c r="G814" s="76">
        <v>0</v>
      </c>
      <c r="H814" s="76">
        <v>0</v>
      </c>
      <c r="I814" s="76">
        <v>0</v>
      </c>
      <c r="J814" s="67" t="s">
        <v>174</v>
      </c>
    </row>
    <row r="815" spans="1:10" s="93" customFormat="1" ht="12" customHeight="1" x14ac:dyDescent="0.25">
      <c r="A815" s="80" t="s">
        <v>2398</v>
      </c>
      <c r="B815" s="67" t="s">
        <v>2399</v>
      </c>
      <c r="C815" s="150"/>
      <c r="D815" s="68"/>
      <c r="E815" s="76"/>
      <c r="F815" s="76">
        <v>0</v>
      </c>
      <c r="G815" s="76">
        <v>0</v>
      </c>
      <c r="H815" s="76">
        <v>0</v>
      </c>
      <c r="I815" s="76">
        <v>0</v>
      </c>
      <c r="J815" s="67" t="s">
        <v>174</v>
      </c>
    </row>
    <row r="816" spans="1:10" s="93" customFormat="1" ht="12" customHeight="1" x14ac:dyDescent="0.25">
      <c r="A816" s="80" t="s">
        <v>2400</v>
      </c>
      <c r="B816" s="67" t="s">
        <v>2522</v>
      </c>
      <c r="C816" s="150"/>
      <c r="D816" s="68"/>
      <c r="E816" s="76"/>
      <c r="F816" s="76">
        <v>0</v>
      </c>
      <c r="G816" s="76">
        <v>0</v>
      </c>
      <c r="H816" s="76">
        <v>0</v>
      </c>
      <c r="I816" s="76">
        <v>0</v>
      </c>
      <c r="J816" s="67" t="s">
        <v>174</v>
      </c>
    </row>
    <row r="817" spans="1:10" s="93" customFormat="1" ht="12" customHeight="1" x14ac:dyDescent="0.25">
      <c r="A817" s="80" t="s">
        <v>2401</v>
      </c>
      <c r="B817" s="67" t="s">
        <v>2402</v>
      </c>
      <c r="C817" s="150"/>
      <c r="D817" s="68"/>
      <c r="E817" s="76"/>
      <c r="F817" s="76">
        <v>0</v>
      </c>
      <c r="G817" s="76">
        <v>0</v>
      </c>
      <c r="H817" s="76">
        <v>0</v>
      </c>
      <c r="I817" s="76">
        <f t="shared" ref="I817" si="23">H817*E817</f>
        <v>0</v>
      </c>
      <c r="J817" s="67" t="s">
        <v>174</v>
      </c>
    </row>
    <row r="818" spans="1:10" s="93" customFormat="1" ht="12" customHeight="1" x14ac:dyDescent="0.25">
      <c r="A818" s="80" t="s">
        <v>2403</v>
      </c>
      <c r="B818" s="67" t="s">
        <v>2402</v>
      </c>
      <c r="C818" s="150"/>
      <c r="D818" s="68"/>
      <c r="E818" s="76"/>
      <c r="F818" s="76">
        <v>0</v>
      </c>
      <c r="G818" s="76">
        <v>0</v>
      </c>
      <c r="H818" s="76">
        <v>0</v>
      </c>
      <c r="I818" s="76">
        <v>0</v>
      </c>
      <c r="J818" s="67" t="s">
        <v>174</v>
      </c>
    </row>
    <row r="819" spans="1:10" s="93" customFormat="1" ht="12" customHeight="1" x14ac:dyDescent="0.25">
      <c r="A819" s="80" t="s">
        <v>184</v>
      </c>
      <c r="B819" s="67" t="s">
        <v>185</v>
      </c>
      <c r="C819" s="150"/>
      <c r="D819" s="68"/>
      <c r="E819" s="76"/>
      <c r="F819" s="76">
        <v>0</v>
      </c>
      <c r="G819" s="76">
        <v>0</v>
      </c>
      <c r="H819" s="76">
        <v>0</v>
      </c>
      <c r="I819" s="76">
        <v>0</v>
      </c>
      <c r="J819" s="67" t="s">
        <v>174</v>
      </c>
    </row>
    <row r="820" spans="1:10" s="93" customFormat="1" ht="12" customHeight="1" x14ac:dyDescent="0.25">
      <c r="A820" s="80" t="s">
        <v>186</v>
      </c>
      <c r="B820" s="67" t="s">
        <v>187</v>
      </c>
      <c r="C820" s="150"/>
      <c r="D820" s="68"/>
      <c r="E820" s="76"/>
      <c r="F820" s="76">
        <v>0</v>
      </c>
      <c r="G820" s="76">
        <v>0</v>
      </c>
      <c r="H820" s="76">
        <v>0</v>
      </c>
      <c r="I820" s="76">
        <v>0</v>
      </c>
      <c r="J820" s="67" t="s">
        <v>174</v>
      </c>
    </row>
    <row r="821" spans="1:10" s="93" customFormat="1" ht="12" customHeight="1" x14ac:dyDescent="0.25">
      <c r="A821" s="80" t="s">
        <v>188</v>
      </c>
      <c r="B821" s="67" t="s">
        <v>189</v>
      </c>
      <c r="C821" s="150"/>
      <c r="D821" s="68"/>
      <c r="E821" s="76"/>
      <c r="F821" s="76">
        <v>0</v>
      </c>
      <c r="G821" s="76">
        <v>0</v>
      </c>
      <c r="H821" s="76">
        <v>0</v>
      </c>
      <c r="I821" s="76">
        <v>0</v>
      </c>
      <c r="J821" s="67" t="s">
        <v>174</v>
      </c>
    </row>
    <row r="822" spans="1:10" s="92" customFormat="1" ht="12" customHeight="1" x14ac:dyDescent="0.25">
      <c r="A822" s="78" t="s">
        <v>190</v>
      </c>
      <c r="B822" s="66" t="s">
        <v>191</v>
      </c>
      <c r="C822" s="67"/>
      <c r="D822" s="68"/>
      <c r="E822" s="67"/>
      <c r="F822" s="75">
        <v>0</v>
      </c>
      <c r="G822" s="75">
        <v>0</v>
      </c>
      <c r="H822" s="75">
        <f t="shared" ref="H822" si="24">E822*F822</f>
        <v>0</v>
      </c>
      <c r="I822" s="75">
        <f t="shared" ref="I822" si="25">H822*E822</f>
        <v>0</v>
      </c>
      <c r="J822" s="67" t="s">
        <v>174</v>
      </c>
    </row>
    <row r="823" spans="1:10" s="93" customFormat="1" ht="12" customHeight="1" x14ac:dyDescent="0.25">
      <c r="A823" s="80" t="s">
        <v>2423</v>
      </c>
      <c r="B823" s="67" t="s">
        <v>2424</v>
      </c>
      <c r="C823" s="150"/>
      <c r="D823" s="68"/>
      <c r="E823" s="190">
        <v>9</v>
      </c>
      <c r="F823" s="75"/>
      <c r="G823" s="75">
        <v>0</v>
      </c>
      <c r="H823" s="75">
        <v>14.5</v>
      </c>
      <c r="I823" s="75">
        <f>E823*H823</f>
        <v>130.5</v>
      </c>
      <c r="J823" s="67" t="s">
        <v>174</v>
      </c>
    </row>
    <row r="824" spans="1:10" s="93" customFormat="1" ht="12" customHeight="1" x14ac:dyDescent="0.25">
      <c r="A824" s="80" t="s">
        <v>2406</v>
      </c>
      <c r="B824" s="67" t="s">
        <v>2407</v>
      </c>
      <c r="C824" s="150"/>
      <c r="D824" s="68"/>
      <c r="E824" s="190">
        <v>3</v>
      </c>
      <c r="F824" s="75"/>
      <c r="G824" s="75">
        <v>0</v>
      </c>
      <c r="H824" s="75">
        <v>14.5</v>
      </c>
      <c r="I824" s="75">
        <f>E824*H824</f>
        <v>43.5</v>
      </c>
      <c r="J824" s="67" t="s">
        <v>174</v>
      </c>
    </row>
    <row r="825" spans="1:10" s="93" customFormat="1" ht="12" customHeight="1" x14ac:dyDescent="0.25">
      <c r="A825" s="80" t="s">
        <v>2408</v>
      </c>
      <c r="B825" s="155" t="s">
        <v>2420</v>
      </c>
      <c r="C825" s="150"/>
      <c r="D825" s="68"/>
      <c r="E825" s="76"/>
      <c r="F825" s="76"/>
      <c r="G825" s="76">
        <v>0</v>
      </c>
      <c r="H825" s="76">
        <v>90</v>
      </c>
      <c r="I825" s="76"/>
      <c r="J825" s="67" t="s">
        <v>174</v>
      </c>
    </row>
    <row r="826" spans="1:10" s="93" customFormat="1" ht="12" customHeight="1" x14ac:dyDescent="0.25">
      <c r="A826" s="152"/>
      <c r="B826" s="71" t="s">
        <v>2515</v>
      </c>
      <c r="C826" s="151"/>
      <c r="D826" s="72"/>
      <c r="E826" s="71"/>
      <c r="F826" s="73"/>
      <c r="G826" s="73"/>
      <c r="H826" s="73"/>
      <c r="I826" s="73"/>
      <c r="J826" s="71" t="s">
        <v>174</v>
      </c>
    </row>
    <row r="827" spans="1:10" s="93" customFormat="1" ht="12" customHeight="1" x14ac:dyDescent="0.25">
      <c r="A827" s="152" t="s">
        <v>2409</v>
      </c>
      <c r="B827" s="71" t="s">
        <v>2410</v>
      </c>
      <c r="C827" s="151"/>
      <c r="D827" s="72"/>
      <c r="E827" s="71"/>
      <c r="F827" s="77">
        <v>0</v>
      </c>
      <c r="G827" s="77">
        <v>0</v>
      </c>
      <c r="H827" s="77">
        <v>0</v>
      </c>
      <c r="I827" s="77">
        <v>0</v>
      </c>
      <c r="J827" s="71" t="s">
        <v>174</v>
      </c>
    </row>
    <row r="828" spans="1:10" s="93" customFormat="1" ht="12" customHeight="1" x14ac:dyDescent="0.25">
      <c r="A828" s="152" t="s">
        <v>2411</v>
      </c>
      <c r="B828" s="71" t="s">
        <v>2523</v>
      </c>
      <c r="C828" s="151"/>
      <c r="D828" s="72"/>
      <c r="E828" s="71"/>
      <c r="F828" s="77">
        <v>0</v>
      </c>
      <c r="G828" s="77">
        <v>0</v>
      </c>
      <c r="H828" s="77">
        <v>0</v>
      </c>
      <c r="I828" s="77">
        <v>0</v>
      </c>
      <c r="J828" s="71" t="s">
        <v>174</v>
      </c>
    </row>
    <row r="829" spans="1:10" s="93" customFormat="1" ht="12" customHeight="1" x14ac:dyDescent="0.25">
      <c r="A829" s="152" t="s">
        <v>2412</v>
      </c>
      <c r="B829" s="71" t="s">
        <v>2413</v>
      </c>
      <c r="C829" s="151"/>
      <c r="D829" s="72"/>
      <c r="E829" s="71"/>
      <c r="F829" s="77">
        <v>0</v>
      </c>
      <c r="G829" s="77">
        <v>0</v>
      </c>
      <c r="H829" s="77">
        <v>0</v>
      </c>
      <c r="I829" s="77">
        <v>0</v>
      </c>
      <c r="J829" s="71" t="s">
        <v>174</v>
      </c>
    </row>
    <row r="830" spans="1:10" s="93" customFormat="1" ht="12" customHeight="1" x14ac:dyDescent="0.25">
      <c r="A830" s="152" t="s">
        <v>2414</v>
      </c>
      <c r="B830" s="71" t="s">
        <v>2415</v>
      </c>
      <c r="C830" s="151"/>
      <c r="D830" s="72"/>
      <c r="E830" s="71"/>
      <c r="F830" s="77">
        <v>0</v>
      </c>
      <c r="G830" s="77">
        <v>0</v>
      </c>
      <c r="H830" s="77">
        <v>0</v>
      </c>
      <c r="I830" s="77">
        <v>0</v>
      </c>
      <c r="J830" s="71" t="s">
        <v>174</v>
      </c>
    </row>
    <row r="831" spans="1:10" s="93" customFormat="1" ht="12" customHeight="1" x14ac:dyDescent="0.25">
      <c r="A831" s="152" t="s">
        <v>192</v>
      </c>
      <c r="B831" s="74" t="s">
        <v>185</v>
      </c>
      <c r="C831" s="71"/>
      <c r="D831" s="72"/>
      <c r="E831" s="71"/>
      <c r="F831" s="77">
        <v>0</v>
      </c>
      <c r="G831" s="77">
        <v>0</v>
      </c>
      <c r="H831" s="77">
        <v>0</v>
      </c>
      <c r="I831" s="77">
        <v>0</v>
      </c>
      <c r="J831" s="71" t="s">
        <v>174</v>
      </c>
    </row>
    <row r="832" spans="1:10" s="93" customFormat="1" ht="12" customHeight="1" x14ac:dyDescent="0.25">
      <c r="A832" s="152" t="s">
        <v>2425</v>
      </c>
      <c r="B832" s="74" t="s">
        <v>2426</v>
      </c>
      <c r="C832" s="71"/>
      <c r="D832" s="72"/>
      <c r="E832" s="71"/>
      <c r="F832" s="77"/>
      <c r="G832" s="77">
        <v>0</v>
      </c>
      <c r="H832" s="77">
        <v>14.5</v>
      </c>
      <c r="I832" s="77"/>
      <c r="J832" s="71" t="s">
        <v>174</v>
      </c>
    </row>
    <row r="833" spans="1:10" s="93" customFormat="1" ht="12" customHeight="1" x14ac:dyDescent="0.25">
      <c r="A833" s="152" t="s">
        <v>2418</v>
      </c>
      <c r="B833" s="74" t="s">
        <v>2419</v>
      </c>
      <c r="C833" s="71"/>
      <c r="D833" s="72"/>
      <c r="E833" s="71"/>
      <c r="F833" s="77"/>
      <c r="G833" s="77">
        <v>0</v>
      </c>
      <c r="H833" s="77">
        <v>14.5</v>
      </c>
      <c r="I833" s="77"/>
      <c r="J833" s="71" t="s">
        <v>174</v>
      </c>
    </row>
    <row r="834" spans="1:10" x14ac:dyDescent="0.25">
      <c r="A834" s="48"/>
      <c r="B834" s="11"/>
      <c r="C834" s="27" t="s">
        <v>84</v>
      </c>
      <c r="D834" s="117">
        <v>4.05</v>
      </c>
      <c r="E834" s="47"/>
      <c r="F834" s="47"/>
      <c r="G834" s="47"/>
      <c r="H834" s="47"/>
      <c r="I834" s="14"/>
      <c r="J834" s="14"/>
    </row>
    <row r="835" spans="1:10" x14ac:dyDescent="0.25">
      <c r="A835" s="57">
        <v>15</v>
      </c>
      <c r="B835" s="81" t="s">
        <v>110</v>
      </c>
      <c r="C835" s="10" t="s">
        <v>111</v>
      </c>
      <c r="D835" s="60" t="s">
        <v>164</v>
      </c>
      <c r="E835" s="153"/>
      <c r="F835" s="153">
        <f>3.9+0.15</f>
        <v>4.05</v>
      </c>
      <c r="G835" s="153">
        <v>0</v>
      </c>
      <c r="H835" s="153">
        <v>187.2</v>
      </c>
      <c r="I835" s="154">
        <f>F835*192</f>
        <v>777.59999999999991</v>
      </c>
      <c r="J835" s="61"/>
    </row>
    <row r="836" spans="1:10" s="93" customFormat="1" ht="12" customHeight="1" x14ac:dyDescent="0.25">
      <c r="A836" s="80" t="s">
        <v>2427</v>
      </c>
      <c r="B836" s="67" t="s">
        <v>2428</v>
      </c>
      <c r="C836" s="150"/>
      <c r="D836" s="68"/>
      <c r="E836" s="67">
        <v>4</v>
      </c>
      <c r="F836" s="76">
        <v>3.9</v>
      </c>
      <c r="G836" s="76">
        <v>0</v>
      </c>
      <c r="H836" s="76">
        <v>187.2</v>
      </c>
      <c r="I836" s="76">
        <f>E836*H836</f>
        <v>748.8</v>
      </c>
      <c r="J836" s="67" t="s">
        <v>174</v>
      </c>
    </row>
    <row r="837" spans="1:10" s="93" customFormat="1" ht="12" customHeight="1" x14ac:dyDescent="0.25">
      <c r="A837" s="80" t="s">
        <v>2429</v>
      </c>
      <c r="B837" s="67" t="s">
        <v>2430</v>
      </c>
      <c r="C837" s="150"/>
      <c r="D837" s="68"/>
      <c r="E837" s="67"/>
      <c r="F837" s="76">
        <v>0</v>
      </c>
      <c r="G837" s="76">
        <v>0</v>
      </c>
      <c r="H837" s="76">
        <v>0</v>
      </c>
      <c r="I837" s="76">
        <v>0</v>
      </c>
      <c r="J837" s="67" t="s">
        <v>174</v>
      </c>
    </row>
    <row r="838" spans="1:10" s="93" customFormat="1" ht="12" customHeight="1" x14ac:dyDescent="0.25">
      <c r="A838" s="80" t="s">
        <v>2431</v>
      </c>
      <c r="B838" s="67" t="s">
        <v>2432</v>
      </c>
      <c r="C838" s="150"/>
      <c r="D838" s="68"/>
      <c r="E838" s="67"/>
      <c r="F838" s="76">
        <v>0</v>
      </c>
      <c r="G838" s="76">
        <v>0</v>
      </c>
      <c r="H838" s="76">
        <v>0</v>
      </c>
      <c r="I838" s="76">
        <v>0</v>
      </c>
      <c r="J838" s="67" t="s">
        <v>174</v>
      </c>
    </row>
    <row r="839" spans="1:10" s="93" customFormat="1" ht="12" customHeight="1" x14ac:dyDescent="0.25">
      <c r="A839" s="80" t="s">
        <v>2433</v>
      </c>
      <c r="B839" s="67" t="s">
        <v>2524</v>
      </c>
      <c r="C839" s="150"/>
      <c r="D839" s="68"/>
      <c r="E839" s="67"/>
      <c r="F839" s="76">
        <v>0</v>
      </c>
      <c r="G839" s="76">
        <v>0</v>
      </c>
      <c r="H839" s="76">
        <v>0</v>
      </c>
      <c r="I839" s="76">
        <v>0</v>
      </c>
      <c r="J839" s="67" t="s">
        <v>174</v>
      </c>
    </row>
    <row r="840" spans="1:10" s="93" customFormat="1" ht="12" customHeight="1" x14ac:dyDescent="0.25">
      <c r="A840" s="80" t="s">
        <v>2434</v>
      </c>
      <c r="B840" s="67" t="s">
        <v>2435</v>
      </c>
      <c r="C840" s="150"/>
      <c r="D840" s="68"/>
      <c r="E840" s="67"/>
      <c r="F840" s="76">
        <v>0</v>
      </c>
      <c r="G840" s="76">
        <v>0</v>
      </c>
      <c r="H840" s="76">
        <v>0</v>
      </c>
      <c r="I840" s="76">
        <v>0</v>
      </c>
      <c r="J840" s="67" t="s">
        <v>174</v>
      </c>
    </row>
    <row r="841" spans="1:10" s="93" customFormat="1" ht="12" customHeight="1" x14ac:dyDescent="0.25">
      <c r="A841" s="80" t="s">
        <v>2436</v>
      </c>
      <c r="B841" s="67" t="s">
        <v>2435</v>
      </c>
      <c r="C841" s="150"/>
      <c r="D841" s="68"/>
      <c r="E841" s="67"/>
      <c r="F841" s="76">
        <v>0</v>
      </c>
      <c r="G841" s="76">
        <v>0</v>
      </c>
      <c r="H841" s="76">
        <v>0</v>
      </c>
      <c r="I841" s="76">
        <v>0</v>
      </c>
      <c r="J841" s="67" t="s">
        <v>174</v>
      </c>
    </row>
    <row r="842" spans="1:10" s="93" customFormat="1" ht="12" customHeight="1" x14ac:dyDescent="0.25">
      <c r="A842" s="80" t="s">
        <v>184</v>
      </c>
      <c r="B842" s="67" t="s">
        <v>185</v>
      </c>
      <c r="C842" s="150"/>
      <c r="D842" s="68"/>
      <c r="E842" s="67"/>
      <c r="F842" s="76">
        <v>0</v>
      </c>
      <c r="G842" s="76">
        <v>0</v>
      </c>
      <c r="H842" s="76">
        <v>0</v>
      </c>
      <c r="I842" s="76">
        <v>0</v>
      </c>
      <c r="J842" s="67" t="s">
        <v>174</v>
      </c>
    </row>
    <row r="843" spans="1:10" s="93" customFormat="1" ht="12" customHeight="1" x14ac:dyDescent="0.25">
      <c r="A843" s="80" t="s">
        <v>186</v>
      </c>
      <c r="B843" s="67" t="s">
        <v>187</v>
      </c>
      <c r="C843" s="150"/>
      <c r="D843" s="68"/>
      <c r="E843" s="67"/>
      <c r="F843" s="76">
        <v>0</v>
      </c>
      <c r="G843" s="76">
        <v>0</v>
      </c>
      <c r="H843" s="76">
        <v>0</v>
      </c>
      <c r="I843" s="76">
        <v>0</v>
      </c>
      <c r="J843" s="67" t="s">
        <v>174</v>
      </c>
    </row>
    <row r="844" spans="1:10" s="93" customFormat="1" ht="12" customHeight="1" x14ac:dyDescent="0.25">
      <c r="A844" s="80" t="s">
        <v>188</v>
      </c>
      <c r="B844" s="67" t="s">
        <v>189</v>
      </c>
      <c r="C844" s="150"/>
      <c r="D844" s="68"/>
      <c r="E844" s="67"/>
      <c r="F844" s="76">
        <v>0</v>
      </c>
      <c r="G844" s="76">
        <v>0</v>
      </c>
      <c r="H844" s="76">
        <v>0</v>
      </c>
      <c r="I844" s="76">
        <v>0</v>
      </c>
      <c r="J844" s="67" t="s">
        <v>174</v>
      </c>
    </row>
    <row r="845" spans="1:10" s="92" customFormat="1" ht="12" customHeight="1" x14ac:dyDescent="0.25">
      <c r="A845" s="78" t="s">
        <v>190</v>
      </c>
      <c r="B845" s="66" t="s">
        <v>191</v>
      </c>
      <c r="C845" s="67"/>
      <c r="D845" s="68"/>
      <c r="E845" s="67"/>
      <c r="F845" s="75">
        <v>0</v>
      </c>
      <c r="G845" s="76">
        <v>0</v>
      </c>
      <c r="H845" s="76">
        <f t="shared" ref="H845" si="26">E845*F845</f>
        <v>0</v>
      </c>
      <c r="I845" s="76">
        <f t="shared" ref="I845" si="27">H845*E845</f>
        <v>0</v>
      </c>
      <c r="J845" s="67" t="s">
        <v>174</v>
      </c>
    </row>
    <row r="846" spans="1:10" s="93" customFormat="1" ht="12" customHeight="1" x14ac:dyDescent="0.25">
      <c r="A846" s="80" t="s">
        <v>2423</v>
      </c>
      <c r="B846" s="67" t="s">
        <v>2424</v>
      </c>
      <c r="C846" s="150"/>
      <c r="D846" s="68"/>
      <c r="E846" s="67">
        <v>1</v>
      </c>
      <c r="F846" s="76"/>
      <c r="G846" s="76">
        <v>0</v>
      </c>
      <c r="H846" s="76">
        <v>14.5</v>
      </c>
      <c r="I846" s="76">
        <f>H846</f>
        <v>14.5</v>
      </c>
      <c r="J846" s="67" t="s">
        <v>174</v>
      </c>
    </row>
    <row r="847" spans="1:10" s="93" customFormat="1" ht="12" customHeight="1" x14ac:dyDescent="0.25">
      <c r="A847" s="80" t="s">
        <v>2406</v>
      </c>
      <c r="B847" s="67" t="s">
        <v>2407</v>
      </c>
      <c r="C847" s="150"/>
      <c r="D847" s="68"/>
      <c r="E847" s="67">
        <v>1</v>
      </c>
      <c r="F847" s="76"/>
      <c r="G847" s="76">
        <v>0</v>
      </c>
      <c r="H847" s="76">
        <v>14.5</v>
      </c>
      <c r="I847" s="76">
        <f t="shared" ref="I847:I848" si="28">H847</f>
        <v>14.5</v>
      </c>
      <c r="J847" s="67" t="s">
        <v>174</v>
      </c>
    </row>
    <row r="848" spans="1:10" s="93" customFormat="1" ht="12" customHeight="1" x14ac:dyDescent="0.25">
      <c r="A848" s="80" t="s">
        <v>2408</v>
      </c>
      <c r="B848" s="155" t="s">
        <v>2420</v>
      </c>
      <c r="C848" s="150"/>
      <c r="D848" s="68"/>
      <c r="E848" s="67"/>
      <c r="F848" s="76"/>
      <c r="G848" s="76">
        <v>0</v>
      </c>
      <c r="H848" s="76">
        <v>90</v>
      </c>
      <c r="I848" s="76"/>
      <c r="J848" s="67" t="s">
        <v>174</v>
      </c>
    </row>
    <row r="849" spans="1:10" s="93" customFormat="1" ht="12" customHeight="1" x14ac:dyDescent="0.25">
      <c r="A849" s="152"/>
      <c r="B849" s="71" t="s">
        <v>2515</v>
      </c>
      <c r="C849" s="151"/>
      <c r="D849" s="72"/>
      <c r="E849" s="71"/>
      <c r="F849" s="77"/>
      <c r="G849" s="77"/>
      <c r="H849" s="77"/>
      <c r="I849" s="77"/>
      <c r="J849" s="71"/>
    </row>
    <row r="850" spans="1:10" s="93" customFormat="1" ht="12" customHeight="1" x14ac:dyDescent="0.25">
      <c r="A850" s="152" t="s">
        <v>2437</v>
      </c>
      <c r="B850" s="71" t="s">
        <v>2438</v>
      </c>
      <c r="C850" s="151"/>
      <c r="D850" s="72"/>
      <c r="E850" s="71"/>
      <c r="F850" s="77">
        <v>0</v>
      </c>
      <c r="G850" s="77">
        <v>0</v>
      </c>
      <c r="H850" s="77">
        <v>0</v>
      </c>
      <c r="I850" s="77">
        <v>0</v>
      </c>
      <c r="J850" s="71" t="s">
        <v>174</v>
      </c>
    </row>
    <row r="851" spans="1:10" s="93" customFormat="1" ht="12" customHeight="1" x14ac:dyDescent="0.25">
      <c r="A851" s="152" t="s">
        <v>2439</v>
      </c>
      <c r="B851" s="71" t="s">
        <v>2525</v>
      </c>
      <c r="C851" s="151"/>
      <c r="D851" s="72"/>
      <c r="E851" s="71"/>
      <c r="F851" s="77">
        <v>0</v>
      </c>
      <c r="G851" s="77">
        <v>0</v>
      </c>
      <c r="H851" s="77">
        <v>0</v>
      </c>
      <c r="I851" s="77">
        <v>0</v>
      </c>
      <c r="J851" s="71" t="s">
        <v>174</v>
      </c>
    </row>
    <row r="852" spans="1:10" s="93" customFormat="1" ht="12" customHeight="1" x14ac:dyDescent="0.25">
      <c r="A852" s="152" t="s">
        <v>2440</v>
      </c>
      <c r="B852" s="71" t="s">
        <v>2441</v>
      </c>
      <c r="C852" s="151"/>
      <c r="D852" s="72"/>
      <c r="E852" s="71"/>
      <c r="F852" s="77">
        <v>0</v>
      </c>
      <c r="G852" s="77">
        <v>0</v>
      </c>
      <c r="H852" s="77">
        <v>0</v>
      </c>
      <c r="I852" s="77">
        <v>0</v>
      </c>
      <c r="J852" s="71" t="s">
        <v>174</v>
      </c>
    </row>
    <row r="853" spans="1:10" s="93" customFormat="1" ht="12" customHeight="1" x14ac:dyDescent="0.25">
      <c r="A853" s="152" t="s">
        <v>2442</v>
      </c>
      <c r="B853" s="71" t="s">
        <v>2443</v>
      </c>
      <c r="C853" s="151"/>
      <c r="D853" s="72"/>
      <c r="E853" s="71"/>
      <c r="F853" s="77">
        <v>0</v>
      </c>
      <c r="G853" s="77">
        <v>0</v>
      </c>
      <c r="H853" s="77">
        <v>0</v>
      </c>
      <c r="I853" s="77">
        <v>0</v>
      </c>
      <c r="J853" s="71" t="s">
        <v>174</v>
      </c>
    </row>
    <row r="854" spans="1:10" s="93" customFormat="1" ht="12" customHeight="1" x14ac:dyDescent="0.25">
      <c r="A854" s="152" t="s">
        <v>192</v>
      </c>
      <c r="B854" s="74" t="s">
        <v>185</v>
      </c>
      <c r="C854" s="71"/>
      <c r="D854" s="72"/>
      <c r="E854" s="71"/>
      <c r="F854" s="77">
        <v>0</v>
      </c>
      <c r="G854" s="77">
        <v>0</v>
      </c>
      <c r="H854" s="77">
        <v>0</v>
      </c>
      <c r="I854" s="77">
        <v>0</v>
      </c>
      <c r="J854" s="71" t="s">
        <v>174</v>
      </c>
    </row>
    <row r="855" spans="1:10" s="93" customFormat="1" ht="12" customHeight="1" x14ac:dyDescent="0.25">
      <c r="A855" s="152" t="s">
        <v>2425</v>
      </c>
      <c r="B855" s="74" t="s">
        <v>2426</v>
      </c>
      <c r="C855" s="71"/>
      <c r="D855" s="72"/>
      <c r="E855" s="71"/>
      <c r="F855" s="77"/>
      <c r="G855" s="77">
        <v>0</v>
      </c>
      <c r="H855" s="77">
        <v>14.5</v>
      </c>
      <c r="I855" s="77"/>
      <c r="J855" s="71" t="s">
        <v>174</v>
      </c>
    </row>
    <row r="856" spans="1:10" s="93" customFormat="1" ht="12" customHeight="1" x14ac:dyDescent="0.25">
      <c r="A856" s="152" t="s">
        <v>2418</v>
      </c>
      <c r="B856" s="74" t="s">
        <v>2419</v>
      </c>
      <c r="C856" s="71"/>
      <c r="D856" s="72"/>
      <c r="E856" s="71"/>
      <c r="F856" s="77"/>
      <c r="G856" s="77">
        <v>0</v>
      </c>
      <c r="H856" s="77">
        <v>14.5</v>
      </c>
      <c r="I856" s="77"/>
      <c r="J856" s="71" t="s">
        <v>174</v>
      </c>
    </row>
    <row r="857" spans="1:10" x14ac:dyDescent="0.25">
      <c r="A857" s="48"/>
      <c r="B857" s="11"/>
      <c r="C857" s="27" t="s">
        <v>84</v>
      </c>
      <c r="D857" s="44"/>
      <c r="E857" s="47"/>
      <c r="F857" s="47"/>
      <c r="G857" s="47"/>
      <c r="H857" s="47"/>
      <c r="I857" s="14"/>
      <c r="J857" s="14"/>
    </row>
    <row r="858" spans="1:10" x14ac:dyDescent="0.25">
      <c r="A858" s="57">
        <v>16</v>
      </c>
      <c r="B858" s="81" t="s">
        <v>112</v>
      </c>
      <c r="C858" s="149" t="s">
        <v>111</v>
      </c>
      <c r="D858" s="60" t="s">
        <v>163</v>
      </c>
      <c r="E858" s="153"/>
      <c r="F858" s="153">
        <v>4.05</v>
      </c>
      <c r="G858" s="153">
        <v>0</v>
      </c>
      <c r="H858" s="153">
        <v>187.2</v>
      </c>
      <c r="I858" s="154">
        <f>F858*96</f>
        <v>388.79999999999995</v>
      </c>
      <c r="J858" s="61"/>
    </row>
    <row r="859" spans="1:10" s="93" customFormat="1" ht="12" customHeight="1" x14ac:dyDescent="0.25">
      <c r="A859" s="80" t="s">
        <v>2444</v>
      </c>
      <c r="B859" s="67" t="s">
        <v>2445</v>
      </c>
      <c r="C859" s="150"/>
      <c r="D859" s="68"/>
      <c r="E859" s="190">
        <f>I859/H859</f>
        <v>4</v>
      </c>
      <c r="F859" s="76">
        <v>3.9</v>
      </c>
      <c r="G859" s="76">
        <v>0</v>
      </c>
      <c r="H859" s="76">
        <v>93.6</v>
      </c>
      <c r="I859" s="76">
        <v>374.4</v>
      </c>
      <c r="J859" s="67" t="s">
        <v>174</v>
      </c>
    </row>
    <row r="860" spans="1:10" s="93" customFormat="1" ht="12" customHeight="1" x14ac:dyDescent="0.25">
      <c r="A860" s="80" t="s">
        <v>2446</v>
      </c>
      <c r="B860" s="67" t="s">
        <v>2447</v>
      </c>
      <c r="C860" s="150"/>
      <c r="D860" s="68"/>
      <c r="E860" s="76"/>
      <c r="F860" s="76">
        <v>0</v>
      </c>
      <c r="G860" s="76">
        <v>0</v>
      </c>
      <c r="H860" s="76">
        <v>0</v>
      </c>
      <c r="I860" s="76">
        <f>H860*E860</f>
        <v>0</v>
      </c>
      <c r="J860" s="67" t="s">
        <v>174</v>
      </c>
    </row>
    <row r="861" spans="1:10" s="93" customFormat="1" ht="12" customHeight="1" x14ac:dyDescent="0.25">
      <c r="A861" s="80" t="s">
        <v>2448</v>
      </c>
      <c r="B861" s="67" t="s">
        <v>2449</v>
      </c>
      <c r="C861" s="150"/>
      <c r="D861" s="68"/>
      <c r="E861" s="76"/>
      <c r="F861" s="76">
        <v>0</v>
      </c>
      <c r="G861" s="76">
        <v>0</v>
      </c>
      <c r="H861" s="76">
        <v>0</v>
      </c>
      <c r="I861" s="76">
        <v>0</v>
      </c>
      <c r="J861" s="67" t="s">
        <v>174</v>
      </c>
    </row>
    <row r="862" spans="1:10" s="93" customFormat="1" ht="12" customHeight="1" x14ac:dyDescent="0.25">
      <c r="A862" s="80" t="s">
        <v>2450</v>
      </c>
      <c r="B862" s="67" t="s">
        <v>2526</v>
      </c>
      <c r="C862" s="150"/>
      <c r="D862" s="68"/>
      <c r="E862" s="76"/>
      <c r="F862" s="76">
        <v>0</v>
      </c>
      <c r="G862" s="76">
        <v>0</v>
      </c>
      <c r="H862" s="76">
        <v>0</v>
      </c>
      <c r="I862" s="76">
        <v>0</v>
      </c>
      <c r="J862" s="67" t="s">
        <v>174</v>
      </c>
    </row>
    <row r="863" spans="1:10" s="93" customFormat="1" ht="12" customHeight="1" x14ac:dyDescent="0.25">
      <c r="A863" s="80" t="s">
        <v>2451</v>
      </c>
      <c r="B863" s="67" t="s">
        <v>2452</v>
      </c>
      <c r="C863" s="150"/>
      <c r="D863" s="68"/>
      <c r="E863" s="76"/>
      <c r="F863" s="76">
        <v>0</v>
      </c>
      <c r="G863" s="76">
        <v>0</v>
      </c>
      <c r="H863" s="76">
        <v>0</v>
      </c>
      <c r="I863" s="76">
        <v>0</v>
      </c>
      <c r="J863" s="67" t="s">
        <v>174</v>
      </c>
    </row>
    <row r="864" spans="1:10" s="93" customFormat="1" ht="12" customHeight="1" x14ac:dyDescent="0.25">
      <c r="A864" s="80" t="s">
        <v>2453</v>
      </c>
      <c r="B864" s="67" t="s">
        <v>2452</v>
      </c>
      <c r="C864" s="150"/>
      <c r="D864" s="68"/>
      <c r="E864" s="76"/>
      <c r="F864" s="76">
        <v>0</v>
      </c>
      <c r="G864" s="76">
        <v>0</v>
      </c>
      <c r="H864" s="76">
        <v>0</v>
      </c>
      <c r="I864" s="76">
        <v>0</v>
      </c>
      <c r="J864" s="67" t="s">
        <v>174</v>
      </c>
    </row>
    <row r="865" spans="1:10" s="93" customFormat="1" ht="12" customHeight="1" x14ac:dyDescent="0.25">
      <c r="A865" s="80" t="s">
        <v>184</v>
      </c>
      <c r="B865" s="67" t="s">
        <v>185</v>
      </c>
      <c r="C865" s="150"/>
      <c r="D865" s="68"/>
      <c r="E865" s="76"/>
      <c r="F865" s="76">
        <v>0</v>
      </c>
      <c r="G865" s="76">
        <v>0</v>
      </c>
      <c r="H865" s="76">
        <v>0</v>
      </c>
      <c r="I865" s="76">
        <v>0</v>
      </c>
      <c r="J865" s="67" t="s">
        <v>174</v>
      </c>
    </row>
    <row r="866" spans="1:10" s="93" customFormat="1" ht="12" customHeight="1" x14ac:dyDescent="0.25">
      <c r="A866" s="80" t="s">
        <v>186</v>
      </c>
      <c r="B866" s="67" t="s">
        <v>187</v>
      </c>
      <c r="C866" s="150"/>
      <c r="D866" s="68"/>
      <c r="E866" s="76"/>
      <c r="F866" s="76">
        <v>0</v>
      </c>
      <c r="G866" s="76">
        <v>0</v>
      </c>
      <c r="H866" s="76">
        <v>0</v>
      </c>
      <c r="I866" s="76">
        <v>0</v>
      </c>
      <c r="J866" s="67" t="s">
        <v>174</v>
      </c>
    </row>
    <row r="867" spans="1:10" s="93" customFormat="1" ht="12" customHeight="1" x14ac:dyDescent="0.25">
      <c r="A867" s="80" t="s">
        <v>2454</v>
      </c>
      <c r="B867" s="67" t="s">
        <v>189</v>
      </c>
      <c r="C867" s="150"/>
      <c r="D867" s="68"/>
      <c r="E867" s="76"/>
      <c r="F867" s="76">
        <v>0</v>
      </c>
      <c r="G867" s="76">
        <v>0</v>
      </c>
      <c r="H867" s="76">
        <v>0</v>
      </c>
      <c r="I867" s="76">
        <v>0</v>
      </c>
      <c r="J867" s="67" t="s">
        <v>174</v>
      </c>
    </row>
    <row r="868" spans="1:10" s="92" customFormat="1" ht="12" customHeight="1" x14ac:dyDescent="0.25">
      <c r="A868" s="78" t="s">
        <v>190</v>
      </c>
      <c r="B868" s="66" t="s">
        <v>191</v>
      </c>
      <c r="C868" s="67"/>
      <c r="D868" s="68"/>
      <c r="E868" s="67"/>
      <c r="F868" s="75">
        <v>0</v>
      </c>
      <c r="G868" s="76">
        <v>0</v>
      </c>
      <c r="H868" s="76">
        <f t="shared" ref="H868" si="29">E868*F868</f>
        <v>0</v>
      </c>
      <c r="I868" s="76">
        <f t="shared" ref="I868" si="30">H868*E868</f>
        <v>0</v>
      </c>
      <c r="J868" s="67" t="s">
        <v>174</v>
      </c>
    </row>
    <row r="869" spans="1:10" s="93" customFormat="1" ht="12" customHeight="1" x14ac:dyDescent="0.25">
      <c r="A869" s="80" t="s">
        <v>2423</v>
      </c>
      <c r="B869" s="67" t="s">
        <v>2424</v>
      </c>
      <c r="C869" s="150"/>
      <c r="D869" s="68"/>
      <c r="E869" s="190">
        <v>1</v>
      </c>
      <c r="F869" s="76"/>
      <c r="G869" s="76">
        <v>0</v>
      </c>
      <c r="H869" s="76">
        <v>14.5</v>
      </c>
      <c r="I869" s="76">
        <f>E869*H869</f>
        <v>14.5</v>
      </c>
      <c r="J869" s="67" t="s">
        <v>174</v>
      </c>
    </row>
    <row r="870" spans="1:10" s="93" customFormat="1" ht="12" customHeight="1" x14ac:dyDescent="0.25">
      <c r="A870" s="80" t="s">
        <v>2406</v>
      </c>
      <c r="B870" s="67" t="s">
        <v>2407</v>
      </c>
      <c r="C870" s="150"/>
      <c r="D870" s="68"/>
      <c r="E870" s="190">
        <v>1</v>
      </c>
      <c r="F870" s="76"/>
      <c r="G870" s="76">
        <v>0</v>
      </c>
      <c r="H870" s="76">
        <v>14.5</v>
      </c>
      <c r="I870" s="76">
        <f>E870*H870</f>
        <v>14.5</v>
      </c>
      <c r="J870" s="67" t="s">
        <v>174</v>
      </c>
    </row>
    <row r="871" spans="1:10" s="93" customFormat="1" ht="12" customHeight="1" x14ac:dyDescent="0.25">
      <c r="A871" s="80" t="s">
        <v>2408</v>
      </c>
      <c r="B871" s="155" t="s">
        <v>2420</v>
      </c>
      <c r="C871" s="150"/>
      <c r="D871" s="68"/>
      <c r="E871" s="76"/>
      <c r="F871" s="76"/>
      <c r="G871" s="76">
        <v>0</v>
      </c>
      <c r="H871" s="76">
        <v>90</v>
      </c>
      <c r="I871" s="76"/>
      <c r="J871" s="67" t="s">
        <v>174</v>
      </c>
    </row>
    <row r="872" spans="1:10" s="93" customFormat="1" ht="12" customHeight="1" x14ac:dyDescent="0.25">
      <c r="A872" s="152"/>
      <c r="B872" s="71" t="s">
        <v>2515</v>
      </c>
      <c r="C872" s="151"/>
      <c r="D872" s="72"/>
      <c r="E872" s="77"/>
      <c r="F872" s="77"/>
      <c r="G872" s="77"/>
      <c r="H872" s="77"/>
      <c r="I872" s="77"/>
      <c r="J872" s="71"/>
    </row>
    <row r="873" spans="1:10" s="93" customFormat="1" ht="12" customHeight="1" x14ac:dyDescent="0.25">
      <c r="A873" s="152" t="s">
        <v>2455</v>
      </c>
      <c r="B873" s="71" t="s">
        <v>2456</v>
      </c>
      <c r="C873" s="151"/>
      <c r="D873" s="72"/>
      <c r="E873" s="77"/>
      <c r="F873" s="77">
        <v>0</v>
      </c>
      <c r="G873" s="77">
        <v>0</v>
      </c>
      <c r="H873" s="77">
        <v>0</v>
      </c>
      <c r="I873" s="77">
        <v>0</v>
      </c>
      <c r="J873" s="71" t="s">
        <v>174</v>
      </c>
    </row>
    <row r="874" spans="1:10" s="93" customFormat="1" ht="12" customHeight="1" x14ac:dyDescent="0.25">
      <c r="A874" s="152" t="s">
        <v>2457</v>
      </c>
      <c r="B874" s="71" t="s">
        <v>2527</v>
      </c>
      <c r="C874" s="151"/>
      <c r="D874" s="72"/>
      <c r="E874" s="77"/>
      <c r="F874" s="77">
        <v>0</v>
      </c>
      <c r="G874" s="77">
        <v>0</v>
      </c>
      <c r="H874" s="77">
        <v>0</v>
      </c>
      <c r="I874" s="77">
        <v>0</v>
      </c>
      <c r="J874" s="71" t="s">
        <v>174</v>
      </c>
    </row>
    <row r="875" spans="1:10" s="93" customFormat="1" ht="12" customHeight="1" x14ac:dyDescent="0.25">
      <c r="A875" s="152" t="s">
        <v>2458</v>
      </c>
      <c r="B875" s="71" t="s">
        <v>2459</v>
      </c>
      <c r="C875" s="151"/>
      <c r="D875" s="72"/>
      <c r="E875" s="77"/>
      <c r="F875" s="77">
        <v>0</v>
      </c>
      <c r="G875" s="77">
        <v>0</v>
      </c>
      <c r="H875" s="77">
        <v>0</v>
      </c>
      <c r="I875" s="77">
        <v>0</v>
      </c>
      <c r="J875" s="71" t="s">
        <v>174</v>
      </c>
    </row>
    <row r="876" spans="1:10" s="93" customFormat="1" ht="12" customHeight="1" x14ac:dyDescent="0.25">
      <c r="A876" s="152" t="s">
        <v>2460</v>
      </c>
      <c r="B876" s="71" t="s">
        <v>2461</v>
      </c>
      <c r="C876" s="151"/>
      <c r="D876" s="72"/>
      <c r="E876" s="77"/>
      <c r="F876" s="77">
        <v>0</v>
      </c>
      <c r="G876" s="77">
        <v>0</v>
      </c>
      <c r="H876" s="77">
        <v>0</v>
      </c>
      <c r="I876" s="77">
        <v>0</v>
      </c>
      <c r="J876" s="71" t="s">
        <v>174</v>
      </c>
    </row>
    <row r="877" spans="1:10" s="93" customFormat="1" ht="12" customHeight="1" x14ac:dyDescent="0.25">
      <c r="A877" s="152" t="s">
        <v>192</v>
      </c>
      <c r="B877" s="74" t="s">
        <v>185</v>
      </c>
      <c r="C877" s="71"/>
      <c r="D877" s="72"/>
      <c r="E877" s="77"/>
      <c r="F877" s="77">
        <v>0</v>
      </c>
      <c r="G877" s="77">
        <v>0</v>
      </c>
      <c r="H877" s="77">
        <v>0</v>
      </c>
      <c r="I877" s="77">
        <v>0</v>
      </c>
      <c r="J877" s="71" t="s">
        <v>174</v>
      </c>
    </row>
    <row r="878" spans="1:10" s="93" customFormat="1" ht="12" customHeight="1" x14ac:dyDescent="0.25">
      <c r="A878" s="152" t="s">
        <v>2425</v>
      </c>
      <c r="B878" s="74" t="s">
        <v>2426</v>
      </c>
      <c r="C878" s="71"/>
      <c r="D878" s="72"/>
      <c r="E878" s="77"/>
      <c r="F878" s="77"/>
      <c r="G878" s="77">
        <v>0</v>
      </c>
      <c r="H878" s="77">
        <v>14.5</v>
      </c>
      <c r="I878" s="77"/>
      <c r="J878" s="71" t="s">
        <v>174</v>
      </c>
    </row>
    <row r="879" spans="1:10" s="93" customFormat="1" ht="12" customHeight="1" x14ac:dyDescent="0.25">
      <c r="A879" s="152" t="s">
        <v>2418</v>
      </c>
      <c r="B879" s="74" t="s">
        <v>2419</v>
      </c>
      <c r="C879" s="71"/>
      <c r="D879" s="72"/>
      <c r="E879" s="77"/>
      <c r="F879" s="77"/>
      <c r="G879" s="77">
        <v>0</v>
      </c>
      <c r="H879" s="77">
        <v>14.5</v>
      </c>
      <c r="I879" s="77"/>
      <c r="J879" s="71" t="s">
        <v>174</v>
      </c>
    </row>
    <row r="880" spans="1:10" x14ac:dyDescent="0.25">
      <c r="A880" s="48"/>
      <c r="B880" s="11"/>
      <c r="C880" s="27" t="s">
        <v>84</v>
      </c>
      <c r="D880" s="117">
        <v>4.05</v>
      </c>
      <c r="E880" s="47"/>
      <c r="F880" s="47"/>
      <c r="G880" s="47"/>
      <c r="H880" s="47"/>
      <c r="I880" s="14"/>
      <c r="J880" s="14"/>
    </row>
    <row r="881" spans="1:10" ht="25.5" x14ac:dyDescent="0.25">
      <c r="A881" s="57">
        <v>17</v>
      </c>
      <c r="B881" s="81" t="s">
        <v>113</v>
      </c>
      <c r="C881" s="10" t="s">
        <v>114</v>
      </c>
      <c r="D881" s="52" t="s">
        <v>165</v>
      </c>
      <c r="E881" s="153"/>
      <c r="F881" s="153">
        <f>3.9+0.15</f>
        <v>4.05</v>
      </c>
      <c r="G881" s="153">
        <v>0</v>
      </c>
      <c r="H881" s="153">
        <v>187.2</v>
      </c>
      <c r="I881" s="154">
        <f>F881*576</f>
        <v>2332.7999999999997</v>
      </c>
      <c r="J881" s="61"/>
    </row>
    <row r="882" spans="1:10" s="158" customFormat="1" ht="12" customHeight="1" x14ac:dyDescent="0.2">
      <c r="A882" s="78" t="s">
        <v>2462</v>
      </c>
      <c r="B882" s="158" t="s">
        <v>2463</v>
      </c>
      <c r="C882" s="156"/>
      <c r="D882" s="82"/>
      <c r="E882" s="188">
        <f>I882/H882</f>
        <v>12.000000000000002</v>
      </c>
      <c r="F882" s="86">
        <v>3.9</v>
      </c>
      <c r="G882" s="86">
        <v>0</v>
      </c>
      <c r="H882" s="86">
        <v>187.2</v>
      </c>
      <c r="I882" s="86">
        <v>2246.4</v>
      </c>
      <c r="J882" s="83" t="s">
        <v>174</v>
      </c>
    </row>
    <row r="883" spans="1:10" s="158" customFormat="1" ht="12" customHeight="1" x14ac:dyDescent="0.2">
      <c r="A883" s="78" t="s">
        <v>2396</v>
      </c>
      <c r="B883" s="83" t="s">
        <v>2397</v>
      </c>
      <c r="C883" s="156"/>
      <c r="D883" s="82"/>
      <c r="E883" s="86"/>
      <c r="F883" s="86">
        <v>0</v>
      </c>
      <c r="G883" s="86">
        <v>0</v>
      </c>
      <c r="H883" s="86">
        <v>0</v>
      </c>
      <c r="I883" s="86">
        <v>0</v>
      </c>
      <c r="J883" s="83" t="s">
        <v>174</v>
      </c>
    </row>
    <row r="884" spans="1:10" s="158" customFormat="1" ht="12" customHeight="1" x14ac:dyDescent="0.2">
      <c r="A884" s="78" t="s">
        <v>2398</v>
      </c>
      <c r="B884" s="83" t="s">
        <v>2399</v>
      </c>
      <c r="C884" s="156"/>
      <c r="D884" s="82"/>
      <c r="E884" s="86"/>
      <c r="F884" s="86">
        <v>0</v>
      </c>
      <c r="G884" s="86">
        <v>0</v>
      </c>
      <c r="H884" s="86">
        <v>0</v>
      </c>
      <c r="I884" s="86">
        <v>0</v>
      </c>
      <c r="J884" s="83" t="s">
        <v>174</v>
      </c>
    </row>
    <row r="885" spans="1:10" s="158" customFormat="1" ht="12" customHeight="1" x14ac:dyDescent="0.2">
      <c r="A885" s="78" t="s">
        <v>2400</v>
      </c>
      <c r="B885" s="83" t="s">
        <v>2522</v>
      </c>
      <c r="C885" s="156"/>
      <c r="D885" s="82"/>
      <c r="E885" s="86"/>
      <c r="F885" s="86">
        <v>0</v>
      </c>
      <c r="G885" s="86">
        <v>0</v>
      </c>
      <c r="H885" s="86">
        <v>0</v>
      </c>
      <c r="I885" s="86">
        <v>0</v>
      </c>
      <c r="J885" s="83" t="s">
        <v>174</v>
      </c>
    </row>
    <row r="886" spans="1:10" s="158" customFormat="1" ht="12" customHeight="1" x14ac:dyDescent="0.2">
      <c r="A886" s="78" t="s">
        <v>2401</v>
      </c>
      <c r="B886" s="83" t="s">
        <v>2402</v>
      </c>
      <c r="C886" s="156"/>
      <c r="D886" s="82"/>
      <c r="E886" s="86"/>
      <c r="F886" s="86">
        <v>0</v>
      </c>
      <c r="G886" s="86">
        <v>0</v>
      </c>
      <c r="H886" s="86">
        <v>0</v>
      </c>
      <c r="I886" s="86">
        <v>0</v>
      </c>
      <c r="J886" s="83" t="s">
        <v>174</v>
      </c>
    </row>
    <row r="887" spans="1:10" s="158" customFormat="1" ht="12" customHeight="1" x14ac:dyDescent="0.2">
      <c r="A887" s="78" t="s">
        <v>2403</v>
      </c>
      <c r="B887" s="83" t="s">
        <v>2402</v>
      </c>
      <c r="C887" s="156"/>
      <c r="D887" s="82"/>
      <c r="E887" s="86"/>
      <c r="F887" s="86">
        <v>0</v>
      </c>
      <c r="G887" s="86">
        <v>0</v>
      </c>
      <c r="H887" s="86">
        <v>0</v>
      </c>
      <c r="I887" s="86">
        <v>0</v>
      </c>
      <c r="J887" s="83" t="s">
        <v>174</v>
      </c>
    </row>
    <row r="888" spans="1:10" s="158" customFormat="1" ht="12" customHeight="1" x14ac:dyDescent="0.2">
      <c r="A888" s="78" t="s">
        <v>184</v>
      </c>
      <c r="B888" s="83" t="s">
        <v>185</v>
      </c>
      <c r="C888" s="156"/>
      <c r="D888" s="82"/>
      <c r="E888" s="86"/>
      <c r="F888" s="86">
        <v>0</v>
      </c>
      <c r="G888" s="86">
        <v>0</v>
      </c>
      <c r="H888" s="86">
        <v>0</v>
      </c>
      <c r="I888" s="86">
        <v>0</v>
      </c>
      <c r="J888" s="83" t="s">
        <v>174</v>
      </c>
    </row>
    <row r="889" spans="1:10" s="158" customFormat="1" ht="12" customHeight="1" x14ac:dyDescent="0.2">
      <c r="A889" s="78" t="s">
        <v>186</v>
      </c>
      <c r="B889" s="83" t="s">
        <v>187</v>
      </c>
      <c r="C889" s="156"/>
      <c r="D889" s="82"/>
      <c r="E889" s="86"/>
      <c r="F889" s="86">
        <v>0</v>
      </c>
      <c r="G889" s="86">
        <v>0</v>
      </c>
      <c r="H889" s="86">
        <v>0</v>
      </c>
      <c r="I889" s="86">
        <v>0</v>
      </c>
      <c r="J889" s="83" t="s">
        <v>174</v>
      </c>
    </row>
    <row r="890" spans="1:10" s="158" customFormat="1" ht="12" customHeight="1" x14ac:dyDescent="0.2">
      <c r="A890" s="78" t="s">
        <v>188</v>
      </c>
      <c r="B890" s="83" t="s">
        <v>189</v>
      </c>
      <c r="C890" s="156"/>
      <c r="D890" s="82"/>
      <c r="E890" s="86"/>
      <c r="F890" s="86">
        <v>0</v>
      </c>
      <c r="G890" s="189">
        <v>0</v>
      </c>
      <c r="H890" s="189">
        <v>0</v>
      </c>
      <c r="I890" s="189">
        <v>0</v>
      </c>
      <c r="J890" s="83" t="s">
        <v>174</v>
      </c>
    </row>
    <row r="891" spans="1:10" s="92" customFormat="1" ht="12" customHeight="1" x14ac:dyDescent="0.25">
      <c r="A891" s="78" t="s">
        <v>190</v>
      </c>
      <c r="B891" s="66" t="s">
        <v>191</v>
      </c>
      <c r="C891" s="67"/>
      <c r="D891" s="68"/>
      <c r="E891" s="67"/>
      <c r="F891" s="75">
        <v>0</v>
      </c>
      <c r="G891" s="75">
        <v>0</v>
      </c>
      <c r="H891" s="75">
        <f t="shared" ref="H891" si="31">E891*F891</f>
        <v>0</v>
      </c>
      <c r="I891" s="75">
        <f t="shared" ref="I891" si="32">H891*E891</f>
        <v>0</v>
      </c>
      <c r="J891" s="67" t="s">
        <v>174</v>
      </c>
    </row>
    <row r="892" spans="1:10" s="158" customFormat="1" ht="12" customHeight="1" x14ac:dyDescent="0.2">
      <c r="A892" s="78" t="s">
        <v>2423</v>
      </c>
      <c r="B892" s="83" t="s">
        <v>2424</v>
      </c>
      <c r="C892" s="156"/>
      <c r="D892" s="82"/>
      <c r="E892" s="188">
        <v>4</v>
      </c>
      <c r="F892" s="86"/>
      <c r="G892" s="189">
        <v>0</v>
      </c>
      <c r="H892" s="189">
        <v>14.5</v>
      </c>
      <c r="I892" s="189">
        <f>E892*H892</f>
        <v>58</v>
      </c>
      <c r="J892" s="83" t="s">
        <v>174</v>
      </c>
    </row>
    <row r="893" spans="1:10" s="158" customFormat="1" ht="12" customHeight="1" x14ac:dyDescent="0.2">
      <c r="A893" s="78" t="s">
        <v>2406</v>
      </c>
      <c r="B893" s="83" t="s">
        <v>2407</v>
      </c>
      <c r="C893" s="156"/>
      <c r="D893" s="82"/>
      <c r="E893" s="188">
        <v>1</v>
      </c>
      <c r="F893" s="86"/>
      <c r="G893" s="189">
        <v>0</v>
      </c>
      <c r="H893" s="189">
        <v>14.5</v>
      </c>
      <c r="I893" s="189">
        <f>E893*H893</f>
        <v>14.5</v>
      </c>
      <c r="J893" s="83" t="s">
        <v>174</v>
      </c>
    </row>
    <row r="894" spans="1:10" s="158" customFormat="1" ht="12" customHeight="1" x14ac:dyDescent="0.2">
      <c r="A894" s="78" t="s">
        <v>2408</v>
      </c>
      <c r="B894" s="155" t="s">
        <v>2420</v>
      </c>
      <c r="C894" s="156"/>
      <c r="D894" s="82"/>
      <c r="E894" s="86"/>
      <c r="F894" s="86"/>
      <c r="G894" s="86">
        <v>0</v>
      </c>
      <c r="H894" s="86">
        <v>90</v>
      </c>
      <c r="I894" s="86"/>
      <c r="J894" s="83" t="s">
        <v>174</v>
      </c>
    </row>
    <row r="895" spans="1:10" s="158" customFormat="1" ht="12" customHeight="1" x14ac:dyDescent="0.2">
      <c r="A895" s="79"/>
      <c r="B895" s="85" t="s">
        <v>2515</v>
      </c>
      <c r="C895" s="157"/>
      <c r="D895" s="84"/>
      <c r="E895" s="87"/>
      <c r="F895" s="87"/>
      <c r="G895" s="87"/>
      <c r="H895" s="87"/>
      <c r="I895" s="87"/>
      <c r="J895" s="85"/>
    </row>
    <row r="896" spans="1:10" s="158" customFormat="1" ht="12" customHeight="1" x14ac:dyDescent="0.2">
      <c r="A896" s="79" t="s">
        <v>2409</v>
      </c>
      <c r="B896" s="85" t="s">
        <v>2410</v>
      </c>
      <c r="C896" s="157"/>
      <c r="D896" s="84"/>
      <c r="E896" s="87"/>
      <c r="F896" s="87">
        <v>0</v>
      </c>
      <c r="G896" s="87">
        <v>0</v>
      </c>
      <c r="H896" s="87">
        <v>0</v>
      </c>
      <c r="I896" s="87">
        <v>0</v>
      </c>
      <c r="J896" s="85" t="s">
        <v>174</v>
      </c>
    </row>
    <row r="897" spans="1:10" s="158" customFormat="1" ht="12" customHeight="1" x14ac:dyDescent="0.2">
      <c r="A897" s="79" t="s">
        <v>2411</v>
      </c>
      <c r="B897" s="85" t="s">
        <v>2523</v>
      </c>
      <c r="C897" s="157"/>
      <c r="D897" s="84"/>
      <c r="E897" s="87"/>
      <c r="F897" s="87">
        <v>0</v>
      </c>
      <c r="G897" s="87">
        <v>0</v>
      </c>
      <c r="H897" s="87">
        <v>0</v>
      </c>
      <c r="I897" s="87">
        <v>0</v>
      </c>
      <c r="J897" s="85" t="s">
        <v>174</v>
      </c>
    </row>
    <row r="898" spans="1:10" s="158" customFormat="1" ht="12" customHeight="1" x14ac:dyDescent="0.2">
      <c r="A898" s="79" t="s">
        <v>2412</v>
      </c>
      <c r="B898" s="85" t="s">
        <v>2413</v>
      </c>
      <c r="C898" s="157"/>
      <c r="D898" s="84"/>
      <c r="E898" s="87"/>
      <c r="F898" s="87">
        <v>0</v>
      </c>
      <c r="G898" s="87">
        <v>0</v>
      </c>
      <c r="H898" s="87">
        <v>0</v>
      </c>
      <c r="I898" s="87">
        <v>0</v>
      </c>
      <c r="J898" s="85" t="s">
        <v>174</v>
      </c>
    </row>
    <row r="899" spans="1:10" s="158" customFormat="1" ht="12" customHeight="1" x14ac:dyDescent="0.2">
      <c r="A899" s="79" t="s">
        <v>2414</v>
      </c>
      <c r="B899" s="85" t="s">
        <v>2415</v>
      </c>
      <c r="C899" s="157"/>
      <c r="D899" s="84"/>
      <c r="E899" s="87"/>
      <c r="F899" s="87">
        <v>0</v>
      </c>
      <c r="G899" s="87">
        <v>0</v>
      </c>
      <c r="H899" s="87">
        <v>0</v>
      </c>
      <c r="I899" s="87">
        <v>0</v>
      </c>
      <c r="J899" s="85" t="s">
        <v>174</v>
      </c>
    </row>
    <row r="900" spans="1:10" s="158" customFormat="1" ht="12" customHeight="1" x14ac:dyDescent="0.2">
      <c r="A900" s="79" t="s">
        <v>192</v>
      </c>
      <c r="B900" s="110" t="s">
        <v>185</v>
      </c>
      <c r="C900" s="85"/>
      <c r="D900" s="84"/>
      <c r="E900" s="87"/>
      <c r="F900" s="87">
        <v>0</v>
      </c>
      <c r="G900" s="87">
        <v>0</v>
      </c>
      <c r="H900" s="87">
        <v>0</v>
      </c>
      <c r="I900" s="87">
        <v>0</v>
      </c>
      <c r="J900" s="85" t="s">
        <v>174</v>
      </c>
    </row>
    <row r="901" spans="1:10" s="158" customFormat="1" ht="12" customHeight="1" x14ac:dyDescent="0.2">
      <c r="A901" s="79" t="s">
        <v>2425</v>
      </c>
      <c r="B901" s="110" t="s">
        <v>2426</v>
      </c>
      <c r="C901" s="85"/>
      <c r="D901" s="84"/>
      <c r="E901" s="87"/>
      <c r="F901" s="87"/>
      <c r="G901" s="87">
        <v>0</v>
      </c>
      <c r="H901" s="87">
        <v>14.5</v>
      </c>
      <c r="I901" s="87"/>
      <c r="J901" s="85" t="s">
        <v>174</v>
      </c>
    </row>
    <row r="902" spans="1:10" s="158" customFormat="1" ht="12" customHeight="1" x14ac:dyDescent="0.2">
      <c r="A902" s="79" t="s">
        <v>2418</v>
      </c>
      <c r="B902" s="110" t="s">
        <v>2419</v>
      </c>
      <c r="C902" s="85"/>
      <c r="D902" s="84"/>
      <c r="E902" s="87"/>
      <c r="F902" s="87"/>
      <c r="G902" s="87">
        <v>0</v>
      </c>
      <c r="H902" s="87">
        <v>14.5</v>
      </c>
      <c r="I902" s="87"/>
      <c r="J902" s="85" t="s">
        <v>174</v>
      </c>
    </row>
    <row r="903" spans="1:10" x14ac:dyDescent="0.25">
      <c r="A903" s="48"/>
      <c r="B903" s="11"/>
      <c r="C903" s="27" t="s">
        <v>84</v>
      </c>
      <c r="D903" s="117">
        <v>4.05</v>
      </c>
      <c r="E903" s="47"/>
      <c r="F903" s="47"/>
      <c r="G903" s="47"/>
      <c r="H903" s="47"/>
      <c r="I903" s="14"/>
      <c r="J903" s="14"/>
    </row>
    <row r="904" spans="1:10" x14ac:dyDescent="0.25">
      <c r="A904" s="57">
        <v>18</v>
      </c>
      <c r="B904" s="81" t="s">
        <v>115</v>
      </c>
      <c r="C904" s="149" t="s">
        <v>111</v>
      </c>
      <c r="D904" s="60" t="s">
        <v>166</v>
      </c>
      <c r="E904" s="153"/>
      <c r="F904" s="153">
        <f>3.9+0.15</f>
        <v>4.05</v>
      </c>
      <c r="G904" s="153">
        <v>0</v>
      </c>
      <c r="H904" s="153">
        <v>187.2</v>
      </c>
      <c r="I904" s="154">
        <f>F904*192</f>
        <v>777.59999999999991</v>
      </c>
      <c r="J904" s="61"/>
    </row>
    <row r="905" spans="1:10" s="93" customFormat="1" ht="12" customHeight="1" x14ac:dyDescent="0.25">
      <c r="A905" s="80" t="s">
        <v>2464</v>
      </c>
      <c r="B905" s="67" t="s">
        <v>2465</v>
      </c>
      <c r="C905" s="150"/>
      <c r="D905" s="68"/>
      <c r="E905" s="190">
        <v>4</v>
      </c>
      <c r="F905" s="76">
        <v>3.9</v>
      </c>
      <c r="G905" s="76">
        <v>0</v>
      </c>
      <c r="H905" s="76">
        <v>187.2</v>
      </c>
      <c r="I905" s="76">
        <v>748</v>
      </c>
      <c r="J905" s="67" t="s">
        <v>174</v>
      </c>
    </row>
    <row r="906" spans="1:10" s="93" customFormat="1" ht="12" customHeight="1" x14ac:dyDescent="0.25">
      <c r="A906" s="80" t="s">
        <v>2429</v>
      </c>
      <c r="B906" s="67" t="s">
        <v>2430</v>
      </c>
      <c r="C906" s="150"/>
      <c r="D906" s="68"/>
      <c r="E906" s="76"/>
      <c r="F906" s="76">
        <v>0</v>
      </c>
      <c r="G906" s="76">
        <v>0</v>
      </c>
      <c r="H906" s="76">
        <v>0</v>
      </c>
      <c r="I906" s="76">
        <v>0</v>
      </c>
      <c r="J906" s="67" t="s">
        <v>174</v>
      </c>
    </row>
    <row r="907" spans="1:10" s="93" customFormat="1" ht="12" customHeight="1" x14ac:dyDescent="0.25">
      <c r="A907" s="80" t="s">
        <v>2431</v>
      </c>
      <c r="B907" s="67" t="s">
        <v>2432</v>
      </c>
      <c r="C907" s="150"/>
      <c r="D907" s="68"/>
      <c r="E907" s="76"/>
      <c r="F907" s="76">
        <v>0</v>
      </c>
      <c r="G907" s="76">
        <v>0</v>
      </c>
      <c r="H907" s="76">
        <v>0</v>
      </c>
      <c r="I907" s="76">
        <v>0</v>
      </c>
      <c r="J907" s="67" t="s">
        <v>174</v>
      </c>
    </row>
    <row r="908" spans="1:10" s="93" customFormat="1" ht="12" customHeight="1" x14ac:dyDescent="0.25">
      <c r="A908" s="80" t="s">
        <v>2433</v>
      </c>
      <c r="B908" s="67" t="s">
        <v>2524</v>
      </c>
      <c r="C908" s="150"/>
      <c r="D908" s="68"/>
      <c r="E908" s="76"/>
      <c r="F908" s="76">
        <v>0</v>
      </c>
      <c r="G908" s="76">
        <v>0</v>
      </c>
      <c r="H908" s="76">
        <v>0</v>
      </c>
      <c r="I908" s="76">
        <v>0</v>
      </c>
      <c r="J908" s="67" t="s">
        <v>174</v>
      </c>
    </row>
    <row r="909" spans="1:10" s="93" customFormat="1" ht="12" customHeight="1" x14ac:dyDescent="0.25">
      <c r="A909" s="80" t="s">
        <v>2434</v>
      </c>
      <c r="B909" s="67" t="s">
        <v>2435</v>
      </c>
      <c r="C909" s="150"/>
      <c r="D909" s="68"/>
      <c r="E909" s="76"/>
      <c r="F909" s="76">
        <v>0</v>
      </c>
      <c r="G909" s="76">
        <v>0</v>
      </c>
      <c r="H909" s="76">
        <v>0</v>
      </c>
      <c r="I909" s="76">
        <v>0</v>
      </c>
      <c r="J909" s="67" t="s">
        <v>174</v>
      </c>
    </row>
    <row r="910" spans="1:10" s="93" customFormat="1" ht="12" customHeight="1" x14ac:dyDescent="0.25">
      <c r="A910" s="80" t="s">
        <v>2436</v>
      </c>
      <c r="B910" s="67" t="s">
        <v>2435</v>
      </c>
      <c r="C910" s="150"/>
      <c r="D910" s="68"/>
      <c r="E910" s="76"/>
      <c r="F910" s="76">
        <v>0</v>
      </c>
      <c r="G910" s="76">
        <v>0</v>
      </c>
      <c r="H910" s="76">
        <v>0</v>
      </c>
      <c r="I910" s="76">
        <v>0</v>
      </c>
      <c r="J910" s="67" t="s">
        <v>174</v>
      </c>
    </row>
    <row r="911" spans="1:10" s="93" customFormat="1" ht="12" customHeight="1" x14ac:dyDescent="0.25">
      <c r="A911" s="80" t="s">
        <v>184</v>
      </c>
      <c r="B911" s="67" t="s">
        <v>185</v>
      </c>
      <c r="C911" s="150"/>
      <c r="D911" s="68"/>
      <c r="E911" s="76"/>
      <c r="F911" s="76">
        <v>0</v>
      </c>
      <c r="G911" s="76">
        <v>0</v>
      </c>
      <c r="H911" s="76">
        <v>0</v>
      </c>
      <c r="I911" s="76">
        <v>0</v>
      </c>
      <c r="J911" s="67" t="s">
        <v>174</v>
      </c>
    </row>
    <row r="912" spans="1:10" s="93" customFormat="1" ht="12" customHeight="1" x14ac:dyDescent="0.25">
      <c r="A912" s="80" t="s">
        <v>186</v>
      </c>
      <c r="B912" s="67" t="s">
        <v>187</v>
      </c>
      <c r="C912" s="150"/>
      <c r="D912" s="68"/>
      <c r="E912" s="76"/>
      <c r="F912" s="76">
        <v>0</v>
      </c>
      <c r="G912" s="76">
        <v>0</v>
      </c>
      <c r="H912" s="76">
        <v>0</v>
      </c>
      <c r="I912" s="76">
        <v>0</v>
      </c>
      <c r="J912" s="67" t="s">
        <v>174</v>
      </c>
    </row>
    <row r="913" spans="1:10" s="93" customFormat="1" ht="12" customHeight="1" x14ac:dyDescent="0.25">
      <c r="A913" s="80" t="s">
        <v>188</v>
      </c>
      <c r="B913" s="67" t="s">
        <v>189</v>
      </c>
      <c r="C913" s="150"/>
      <c r="D913" s="68"/>
      <c r="E913" s="76"/>
      <c r="F913" s="76">
        <v>0</v>
      </c>
      <c r="G913" s="76">
        <v>0</v>
      </c>
      <c r="H913" s="76">
        <v>0</v>
      </c>
      <c r="I913" s="76">
        <v>0</v>
      </c>
      <c r="J913" s="67" t="s">
        <v>174</v>
      </c>
    </row>
    <row r="914" spans="1:10" s="92" customFormat="1" ht="12" customHeight="1" x14ac:dyDescent="0.25">
      <c r="A914" s="78" t="s">
        <v>190</v>
      </c>
      <c r="B914" s="66" t="s">
        <v>191</v>
      </c>
      <c r="C914" s="67"/>
      <c r="D914" s="68"/>
      <c r="E914" s="67"/>
      <c r="F914" s="75">
        <v>0</v>
      </c>
      <c r="G914" s="75">
        <v>0</v>
      </c>
      <c r="H914" s="75">
        <f t="shared" ref="H914" si="33">E914*F914</f>
        <v>0</v>
      </c>
      <c r="I914" s="75">
        <f t="shared" ref="I914" si="34">H914*E914</f>
        <v>0</v>
      </c>
      <c r="J914" s="67" t="s">
        <v>174</v>
      </c>
    </row>
    <row r="915" spans="1:10" s="93" customFormat="1" ht="12" customHeight="1" x14ac:dyDescent="0.25">
      <c r="A915" s="80" t="s">
        <v>2423</v>
      </c>
      <c r="B915" s="67" t="s">
        <v>2424</v>
      </c>
      <c r="C915" s="150"/>
      <c r="D915" s="68"/>
      <c r="E915" s="190">
        <v>2</v>
      </c>
      <c r="F915" s="76"/>
      <c r="G915" s="75">
        <v>0</v>
      </c>
      <c r="H915" s="75">
        <v>14.5</v>
      </c>
      <c r="I915" s="75">
        <f>E915*H915</f>
        <v>29</v>
      </c>
      <c r="J915" s="67" t="s">
        <v>174</v>
      </c>
    </row>
    <row r="916" spans="1:10" s="93" customFormat="1" ht="12" customHeight="1" x14ac:dyDescent="0.25">
      <c r="A916" s="80" t="s">
        <v>2406</v>
      </c>
      <c r="B916" s="67" t="s">
        <v>2407</v>
      </c>
      <c r="C916" s="150"/>
      <c r="D916" s="68"/>
      <c r="E916" s="190">
        <v>1</v>
      </c>
      <c r="F916" s="76"/>
      <c r="G916" s="75">
        <v>0</v>
      </c>
      <c r="H916" s="75">
        <v>14.5</v>
      </c>
      <c r="I916" s="75">
        <f>E916*H916</f>
        <v>14.5</v>
      </c>
      <c r="J916" s="67" t="s">
        <v>174</v>
      </c>
    </row>
    <row r="917" spans="1:10" s="93" customFormat="1" ht="12" customHeight="1" x14ac:dyDescent="0.25">
      <c r="A917" s="80" t="s">
        <v>2408</v>
      </c>
      <c r="B917" s="155" t="s">
        <v>2420</v>
      </c>
      <c r="C917" s="150"/>
      <c r="D917" s="68"/>
      <c r="E917" s="76"/>
      <c r="F917" s="76"/>
      <c r="G917" s="75">
        <v>0</v>
      </c>
      <c r="H917" s="75">
        <v>90</v>
      </c>
      <c r="I917" s="75"/>
      <c r="J917" s="67" t="s">
        <v>174</v>
      </c>
    </row>
    <row r="918" spans="1:10" s="93" customFormat="1" ht="12" customHeight="1" x14ac:dyDescent="0.25">
      <c r="A918" s="152"/>
      <c r="B918" s="71" t="s">
        <v>2515</v>
      </c>
      <c r="C918" s="151"/>
      <c r="D918" s="72"/>
      <c r="E918" s="77"/>
      <c r="F918" s="77"/>
      <c r="G918" s="77"/>
      <c r="H918" s="77"/>
      <c r="I918" s="77"/>
      <c r="J918" s="71" t="s">
        <v>174</v>
      </c>
    </row>
    <row r="919" spans="1:10" s="93" customFormat="1" ht="12" customHeight="1" x14ac:dyDescent="0.25">
      <c r="A919" s="152" t="s">
        <v>2437</v>
      </c>
      <c r="B919" s="71" t="s">
        <v>2438</v>
      </c>
      <c r="C919" s="151"/>
      <c r="D919" s="72"/>
      <c r="E919" s="77"/>
      <c r="F919" s="77">
        <v>0</v>
      </c>
      <c r="G919" s="77">
        <v>0</v>
      </c>
      <c r="H919" s="77">
        <v>0</v>
      </c>
      <c r="I919" s="77">
        <v>0</v>
      </c>
      <c r="J919" s="71" t="s">
        <v>174</v>
      </c>
    </row>
    <row r="920" spans="1:10" s="93" customFormat="1" ht="12" customHeight="1" x14ac:dyDescent="0.25">
      <c r="A920" s="152" t="s">
        <v>2439</v>
      </c>
      <c r="B920" s="71" t="s">
        <v>2525</v>
      </c>
      <c r="C920" s="151"/>
      <c r="D920" s="72"/>
      <c r="E920" s="77"/>
      <c r="F920" s="77">
        <v>0</v>
      </c>
      <c r="G920" s="77">
        <v>0</v>
      </c>
      <c r="H920" s="77">
        <v>0</v>
      </c>
      <c r="I920" s="77">
        <v>0</v>
      </c>
      <c r="J920" s="71" t="s">
        <v>174</v>
      </c>
    </row>
    <row r="921" spans="1:10" s="93" customFormat="1" ht="12" customHeight="1" x14ac:dyDescent="0.25">
      <c r="A921" s="152" t="s">
        <v>2440</v>
      </c>
      <c r="B921" s="71" t="s">
        <v>2441</v>
      </c>
      <c r="C921" s="151"/>
      <c r="D921" s="72"/>
      <c r="E921" s="77"/>
      <c r="F921" s="77">
        <v>0</v>
      </c>
      <c r="G921" s="77">
        <v>0</v>
      </c>
      <c r="H921" s="77">
        <v>0</v>
      </c>
      <c r="I921" s="77">
        <v>0</v>
      </c>
      <c r="J921" s="71" t="s">
        <v>174</v>
      </c>
    </row>
    <row r="922" spans="1:10" s="93" customFormat="1" ht="12" customHeight="1" x14ac:dyDescent="0.25">
      <c r="A922" s="152" t="s">
        <v>2442</v>
      </c>
      <c r="B922" s="71" t="s">
        <v>2443</v>
      </c>
      <c r="C922" s="151"/>
      <c r="D922" s="72"/>
      <c r="E922" s="77"/>
      <c r="F922" s="77">
        <v>0</v>
      </c>
      <c r="G922" s="77">
        <v>0</v>
      </c>
      <c r="H922" s="77">
        <v>0</v>
      </c>
      <c r="I922" s="77">
        <v>0</v>
      </c>
      <c r="J922" s="71" t="s">
        <v>174</v>
      </c>
    </row>
    <row r="923" spans="1:10" s="93" customFormat="1" ht="12" customHeight="1" x14ac:dyDescent="0.25">
      <c r="A923" s="152" t="s">
        <v>2425</v>
      </c>
      <c r="B923" s="74" t="s">
        <v>2426</v>
      </c>
      <c r="C923" s="71"/>
      <c r="D923" s="72"/>
      <c r="E923" s="77"/>
      <c r="F923" s="77"/>
      <c r="G923" s="77">
        <v>0</v>
      </c>
      <c r="H923" s="77">
        <v>14.5</v>
      </c>
      <c r="I923" s="77"/>
      <c r="J923" s="71" t="s">
        <v>174</v>
      </c>
    </row>
    <row r="924" spans="1:10" s="93" customFormat="1" ht="12" customHeight="1" x14ac:dyDescent="0.25">
      <c r="A924" s="152" t="s">
        <v>2418</v>
      </c>
      <c r="B924" s="74" t="s">
        <v>2419</v>
      </c>
      <c r="C924" s="71"/>
      <c r="D924" s="72"/>
      <c r="E924" s="77"/>
      <c r="F924" s="77"/>
      <c r="G924" s="77">
        <v>0</v>
      </c>
      <c r="H924" s="77">
        <v>14.5</v>
      </c>
      <c r="I924" s="77"/>
      <c r="J924" s="71" t="s">
        <v>174</v>
      </c>
    </row>
    <row r="925" spans="1:10" x14ac:dyDescent="0.25">
      <c r="A925" s="48"/>
      <c r="B925" s="11"/>
      <c r="C925" s="27" t="s">
        <v>84</v>
      </c>
      <c r="D925" s="117">
        <v>4.05</v>
      </c>
      <c r="E925" s="47"/>
      <c r="F925" s="47"/>
      <c r="G925" s="47"/>
      <c r="H925" s="47"/>
      <c r="I925" s="14"/>
      <c r="J925" s="14"/>
    </row>
    <row r="926" spans="1:10" x14ac:dyDescent="0.25">
      <c r="A926" s="57">
        <v>19</v>
      </c>
      <c r="B926" s="81" t="s">
        <v>116</v>
      </c>
      <c r="C926" s="149" t="s">
        <v>117</v>
      </c>
      <c r="D926" s="60" t="s">
        <v>163</v>
      </c>
      <c r="E926" s="153"/>
      <c r="F926" s="153">
        <f>3.9+0.15</f>
        <v>4.05</v>
      </c>
      <c r="G926" s="153">
        <v>0</v>
      </c>
      <c r="H926" s="153">
        <v>187.2</v>
      </c>
      <c r="I926" s="154">
        <f>F926*96</f>
        <v>388.79999999999995</v>
      </c>
      <c r="J926" s="61"/>
    </row>
    <row r="927" spans="1:10" s="93" customFormat="1" ht="12" customHeight="1" x14ac:dyDescent="0.25">
      <c r="A927" s="80" t="s">
        <v>2466</v>
      </c>
      <c r="B927" s="158" t="s">
        <v>2467</v>
      </c>
      <c r="C927" s="150"/>
      <c r="D927" s="68"/>
      <c r="E927" s="67">
        <f>I927/H927</f>
        <v>4</v>
      </c>
      <c r="F927" s="76">
        <v>3.9</v>
      </c>
      <c r="G927" s="76">
        <v>0</v>
      </c>
      <c r="H927" s="76">
        <v>93.6</v>
      </c>
      <c r="I927" s="76">
        <v>374.4</v>
      </c>
      <c r="J927" s="67" t="s">
        <v>174</v>
      </c>
    </row>
    <row r="928" spans="1:10" s="93" customFormat="1" ht="12" customHeight="1" x14ac:dyDescent="0.25">
      <c r="A928" s="80" t="s">
        <v>2446</v>
      </c>
      <c r="B928" s="67" t="s">
        <v>2447</v>
      </c>
      <c r="C928" s="150"/>
      <c r="D928" s="68"/>
      <c r="E928" s="67"/>
      <c r="F928" s="76">
        <v>0</v>
      </c>
      <c r="G928" s="76">
        <v>0</v>
      </c>
      <c r="H928" s="76">
        <v>0</v>
      </c>
      <c r="I928" s="76">
        <v>0</v>
      </c>
      <c r="J928" s="67" t="s">
        <v>174</v>
      </c>
    </row>
    <row r="929" spans="1:10" s="93" customFormat="1" ht="12" customHeight="1" x14ac:dyDescent="0.25">
      <c r="A929" s="80" t="s">
        <v>2448</v>
      </c>
      <c r="B929" s="67" t="s">
        <v>2449</v>
      </c>
      <c r="C929" s="150"/>
      <c r="D929" s="68"/>
      <c r="E929" s="67"/>
      <c r="F929" s="76">
        <v>0</v>
      </c>
      <c r="G929" s="76">
        <v>0</v>
      </c>
      <c r="H929" s="76">
        <v>0</v>
      </c>
      <c r="I929" s="76">
        <v>0</v>
      </c>
      <c r="J929" s="67" t="s">
        <v>174</v>
      </c>
    </row>
    <row r="930" spans="1:10" s="93" customFormat="1" ht="12" customHeight="1" x14ac:dyDescent="0.25">
      <c r="A930" s="80" t="s">
        <v>2450</v>
      </c>
      <c r="B930" s="67" t="s">
        <v>2526</v>
      </c>
      <c r="C930" s="150"/>
      <c r="D930" s="68"/>
      <c r="E930" s="67"/>
      <c r="F930" s="76">
        <v>0</v>
      </c>
      <c r="G930" s="76">
        <v>0</v>
      </c>
      <c r="H930" s="76">
        <v>0</v>
      </c>
      <c r="I930" s="76">
        <v>0</v>
      </c>
      <c r="J930" s="67" t="s">
        <v>174</v>
      </c>
    </row>
    <row r="931" spans="1:10" s="93" customFormat="1" ht="12" customHeight="1" x14ac:dyDescent="0.25">
      <c r="A931" s="80" t="s">
        <v>2451</v>
      </c>
      <c r="B931" s="67" t="s">
        <v>2452</v>
      </c>
      <c r="C931" s="150"/>
      <c r="D931" s="68"/>
      <c r="E931" s="67"/>
      <c r="F931" s="76">
        <v>0</v>
      </c>
      <c r="G931" s="76">
        <v>0</v>
      </c>
      <c r="H931" s="76">
        <v>0</v>
      </c>
      <c r="I931" s="76">
        <v>0</v>
      </c>
      <c r="J931" s="67" t="s">
        <v>174</v>
      </c>
    </row>
    <row r="932" spans="1:10" s="93" customFormat="1" ht="12" customHeight="1" x14ac:dyDescent="0.25">
      <c r="A932" s="80" t="s">
        <v>2453</v>
      </c>
      <c r="B932" s="67" t="s">
        <v>2452</v>
      </c>
      <c r="C932" s="150"/>
      <c r="D932" s="68"/>
      <c r="E932" s="67"/>
      <c r="F932" s="76">
        <v>0</v>
      </c>
      <c r="G932" s="76">
        <v>0</v>
      </c>
      <c r="H932" s="76">
        <v>0</v>
      </c>
      <c r="I932" s="76">
        <v>0</v>
      </c>
      <c r="J932" s="67" t="s">
        <v>174</v>
      </c>
    </row>
    <row r="933" spans="1:10" s="93" customFormat="1" ht="12" customHeight="1" x14ac:dyDescent="0.25">
      <c r="A933" s="80" t="s">
        <v>184</v>
      </c>
      <c r="B933" s="67" t="s">
        <v>185</v>
      </c>
      <c r="C933" s="150"/>
      <c r="D933" s="68"/>
      <c r="E933" s="67"/>
      <c r="F933" s="76">
        <v>0</v>
      </c>
      <c r="G933" s="76">
        <v>0</v>
      </c>
      <c r="H933" s="76">
        <v>0</v>
      </c>
      <c r="I933" s="76">
        <v>0</v>
      </c>
      <c r="J933" s="67" t="s">
        <v>174</v>
      </c>
    </row>
    <row r="934" spans="1:10" s="93" customFormat="1" ht="12" customHeight="1" x14ac:dyDescent="0.25">
      <c r="A934" s="80" t="s">
        <v>186</v>
      </c>
      <c r="B934" s="67" t="s">
        <v>187</v>
      </c>
      <c r="C934" s="150"/>
      <c r="D934" s="68"/>
      <c r="E934" s="67"/>
      <c r="F934" s="76">
        <v>0</v>
      </c>
      <c r="G934" s="76">
        <v>0</v>
      </c>
      <c r="H934" s="76">
        <v>0</v>
      </c>
      <c r="I934" s="76">
        <v>0</v>
      </c>
      <c r="J934" s="67" t="s">
        <v>174</v>
      </c>
    </row>
    <row r="935" spans="1:10" s="93" customFormat="1" ht="12" customHeight="1" x14ac:dyDescent="0.25">
      <c r="A935" s="80" t="s">
        <v>2454</v>
      </c>
      <c r="B935" s="67" t="s">
        <v>189</v>
      </c>
      <c r="C935" s="150"/>
      <c r="D935" s="68"/>
      <c r="E935" s="67"/>
      <c r="F935" s="76">
        <v>0</v>
      </c>
      <c r="G935" s="76">
        <v>0</v>
      </c>
      <c r="H935" s="76">
        <v>0</v>
      </c>
      <c r="I935" s="76">
        <v>0</v>
      </c>
      <c r="J935" s="67" t="s">
        <v>174</v>
      </c>
    </row>
    <row r="936" spans="1:10" s="92" customFormat="1" ht="12" customHeight="1" x14ac:dyDescent="0.25">
      <c r="A936" s="78" t="s">
        <v>190</v>
      </c>
      <c r="B936" s="66" t="s">
        <v>191</v>
      </c>
      <c r="C936" s="67"/>
      <c r="D936" s="68"/>
      <c r="E936" s="67"/>
      <c r="F936" s="75">
        <v>0</v>
      </c>
      <c r="G936" s="76">
        <v>0</v>
      </c>
      <c r="H936" s="76">
        <f t="shared" ref="H936" si="35">E936*F936</f>
        <v>0</v>
      </c>
      <c r="I936" s="76">
        <f t="shared" ref="I936" si="36">H936*E936</f>
        <v>0</v>
      </c>
      <c r="J936" s="67" t="s">
        <v>174</v>
      </c>
    </row>
    <row r="937" spans="1:10" s="93" customFormat="1" ht="12" customHeight="1" x14ac:dyDescent="0.25">
      <c r="A937" s="80" t="s">
        <v>2423</v>
      </c>
      <c r="B937" s="67" t="s">
        <v>2424</v>
      </c>
      <c r="C937" s="150"/>
      <c r="D937" s="68"/>
      <c r="E937" s="67">
        <v>1</v>
      </c>
      <c r="F937" s="76"/>
      <c r="G937" s="76">
        <v>0</v>
      </c>
      <c r="H937" s="75">
        <v>14.5</v>
      </c>
      <c r="I937" s="76">
        <f>E937*H937</f>
        <v>14.5</v>
      </c>
      <c r="J937" s="67" t="s">
        <v>174</v>
      </c>
    </row>
    <row r="938" spans="1:10" s="93" customFormat="1" ht="12" customHeight="1" x14ac:dyDescent="0.25">
      <c r="A938" s="80" t="s">
        <v>2406</v>
      </c>
      <c r="B938" s="67" t="s">
        <v>2407</v>
      </c>
      <c r="C938" s="150"/>
      <c r="D938" s="68"/>
      <c r="E938" s="67">
        <v>1</v>
      </c>
      <c r="F938" s="76"/>
      <c r="G938" s="76">
        <v>0</v>
      </c>
      <c r="H938" s="75">
        <v>14.5</v>
      </c>
      <c r="I938" s="76">
        <f>E938*H938</f>
        <v>14.5</v>
      </c>
      <c r="J938" s="67" t="s">
        <v>174</v>
      </c>
    </row>
    <row r="939" spans="1:10" s="93" customFormat="1" ht="12" customHeight="1" x14ac:dyDescent="0.25">
      <c r="A939" s="80" t="s">
        <v>2408</v>
      </c>
      <c r="B939" s="155" t="s">
        <v>2420</v>
      </c>
      <c r="C939" s="150"/>
      <c r="D939" s="68"/>
      <c r="E939" s="67"/>
      <c r="F939" s="76"/>
      <c r="G939" s="76">
        <v>0</v>
      </c>
      <c r="H939" s="76">
        <v>90</v>
      </c>
      <c r="I939" s="76"/>
      <c r="J939" s="67" t="s">
        <v>174</v>
      </c>
    </row>
    <row r="940" spans="1:10" s="93" customFormat="1" ht="12" customHeight="1" x14ac:dyDescent="0.25">
      <c r="A940" s="152"/>
      <c r="B940" s="71" t="s">
        <v>2515</v>
      </c>
      <c r="C940" s="151"/>
      <c r="D940" s="72"/>
      <c r="E940" s="71"/>
      <c r="F940" s="77"/>
      <c r="G940" s="77"/>
      <c r="H940" s="77"/>
      <c r="I940" s="77"/>
      <c r="J940" s="71" t="s">
        <v>174</v>
      </c>
    </row>
    <row r="941" spans="1:10" s="93" customFormat="1" ht="12" customHeight="1" x14ac:dyDescent="0.25">
      <c r="A941" s="152" t="s">
        <v>2455</v>
      </c>
      <c r="B941" s="71" t="s">
        <v>2456</v>
      </c>
      <c r="C941" s="151"/>
      <c r="D941" s="72"/>
      <c r="E941" s="71"/>
      <c r="F941" s="77">
        <v>0</v>
      </c>
      <c r="G941" s="77">
        <v>0</v>
      </c>
      <c r="H941" s="77">
        <v>0</v>
      </c>
      <c r="I941" s="77">
        <v>0</v>
      </c>
      <c r="J941" s="71" t="s">
        <v>174</v>
      </c>
    </row>
    <row r="942" spans="1:10" s="93" customFormat="1" ht="12" customHeight="1" x14ac:dyDescent="0.25">
      <c r="A942" s="152" t="s">
        <v>2457</v>
      </c>
      <c r="B942" s="71" t="s">
        <v>2527</v>
      </c>
      <c r="C942" s="151"/>
      <c r="D942" s="72"/>
      <c r="E942" s="71"/>
      <c r="F942" s="77">
        <v>0</v>
      </c>
      <c r="G942" s="77">
        <v>0</v>
      </c>
      <c r="H942" s="77">
        <v>0</v>
      </c>
      <c r="I942" s="77">
        <v>0</v>
      </c>
      <c r="J942" s="71" t="s">
        <v>174</v>
      </c>
    </row>
    <row r="943" spans="1:10" s="93" customFormat="1" ht="12" customHeight="1" x14ac:dyDescent="0.25">
      <c r="A943" s="152" t="s">
        <v>2458</v>
      </c>
      <c r="B943" s="71" t="s">
        <v>2459</v>
      </c>
      <c r="C943" s="151"/>
      <c r="D943" s="72"/>
      <c r="E943" s="71"/>
      <c r="F943" s="77">
        <v>0</v>
      </c>
      <c r="G943" s="77">
        <v>0</v>
      </c>
      <c r="H943" s="77">
        <v>0</v>
      </c>
      <c r="I943" s="77">
        <v>0</v>
      </c>
      <c r="J943" s="71" t="s">
        <v>174</v>
      </c>
    </row>
    <row r="944" spans="1:10" s="93" customFormat="1" ht="12" customHeight="1" x14ac:dyDescent="0.25">
      <c r="A944" s="152" t="s">
        <v>2460</v>
      </c>
      <c r="B944" s="71" t="s">
        <v>2461</v>
      </c>
      <c r="C944" s="151"/>
      <c r="D944" s="72"/>
      <c r="E944" s="71"/>
      <c r="F944" s="77">
        <v>0</v>
      </c>
      <c r="G944" s="77">
        <v>0</v>
      </c>
      <c r="H944" s="77">
        <v>0</v>
      </c>
      <c r="I944" s="77">
        <v>0</v>
      </c>
      <c r="J944" s="71" t="s">
        <v>174</v>
      </c>
    </row>
    <row r="945" spans="1:10" s="93" customFormat="1" ht="12" customHeight="1" x14ac:dyDescent="0.25">
      <c r="A945" s="152" t="s">
        <v>192</v>
      </c>
      <c r="B945" s="74" t="s">
        <v>185</v>
      </c>
      <c r="C945" s="71"/>
      <c r="D945" s="72"/>
      <c r="E945" s="71"/>
      <c r="F945" s="77">
        <v>0</v>
      </c>
      <c r="G945" s="77">
        <v>0</v>
      </c>
      <c r="H945" s="77">
        <v>0</v>
      </c>
      <c r="I945" s="77">
        <v>0</v>
      </c>
      <c r="J945" s="71" t="s">
        <v>174</v>
      </c>
    </row>
    <row r="946" spans="1:10" s="93" customFormat="1" ht="12" customHeight="1" x14ac:dyDescent="0.25">
      <c r="A946" s="152" t="s">
        <v>2425</v>
      </c>
      <c r="B946" s="74" t="s">
        <v>2426</v>
      </c>
      <c r="C946" s="71"/>
      <c r="D946" s="72"/>
      <c r="E946" s="71"/>
      <c r="F946" s="77"/>
      <c r="G946" s="77">
        <v>0</v>
      </c>
      <c r="H946" s="77">
        <v>14.5</v>
      </c>
      <c r="I946" s="77"/>
      <c r="J946" s="71" t="s">
        <v>174</v>
      </c>
    </row>
    <row r="947" spans="1:10" s="93" customFormat="1" ht="12" customHeight="1" x14ac:dyDescent="0.25">
      <c r="A947" s="152" t="s">
        <v>2418</v>
      </c>
      <c r="B947" s="74" t="s">
        <v>2419</v>
      </c>
      <c r="C947" s="71"/>
      <c r="D947" s="72"/>
      <c r="E947" s="71"/>
      <c r="F947" s="77"/>
      <c r="G947" s="77">
        <v>0</v>
      </c>
      <c r="H947" s="77">
        <v>14.5</v>
      </c>
      <c r="I947" s="77"/>
      <c r="J947" s="71" t="s">
        <v>174</v>
      </c>
    </row>
    <row r="948" spans="1:10" x14ac:dyDescent="0.25">
      <c r="A948" s="48"/>
      <c r="B948" s="11"/>
      <c r="C948" s="27" t="s">
        <v>84</v>
      </c>
      <c r="D948" s="117">
        <v>4.05</v>
      </c>
      <c r="E948" s="47"/>
      <c r="F948" s="47"/>
      <c r="G948" s="47"/>
      <c r="H948" s="47"/>
      <c r="I948" s="14"/>
      <c r="J948" s="14"/>
    </row>
    <row r="949" spans="1:10" ht="43.5" customHeight="1" x14ac:dyDescent="0.25">
      <c r="A949" s="159">
        <v>20</v>
      </c>
      <c r="B949" s="160" t="s">
        <v>118</v>
      </c>
      <c r="C949" s="161" t="s">
        <v>119</v>
      </c>
      <c r="D949" s="162" t="s">
        <v>167</v>
      </c>
      <c r="E949" s="153"/>
      <c r="F949" s="153">
        <f>3.9+0.15</f>
        <v>4.05</v>
      </c>
      <c r="G949" s="153">
        <v>0</v>
      </c>
      <c r="H949" s="153">
        <v>187.2</v>
      </c>
      <c r="I949" s="154">
        <f>F949*384</f>
        <v>1555.1999999999998</v>
      </c>
      <c r="J949" s="163"/>
    </row>
    <row r="950" spans="1:10" s="93" customFormat="1" ht="12" customHeight="1" x14ac:dyDescent="0.25">
      <c r="A950" s="80" t="s">
        <v>2468</v>
      </c>
      <c r="B950" s="67" t="s">
        <v>2469</v>
      </c>
      <c r="C950" s="150"/>
      <c r="D950" s="68"/>
      <c r="E950" s="67">
        <f>I950/H950</f>
        <v>8</v>
      </c>
      <c r="F950" s="76">
        <v>3.9</v>
      </c>
      <c r="G950" s="76">
        <v>0</v>
      </c>
      <c r="H950" s="76">
        <v>187.2</v>
      </c>
      <c r="I950" s="76">
        <v>1497.6</v>
      </c>
      <c r="J950" s="67" t="s">
        <v>174</v>
      </c>
    </row>
    <row r="951" spans="1:10" s="93" customFormat="1" ht="12" customHeight="1" x14ac:dyDescent="0.25">
      <c r="A951" s="80" t="s">
        <v>2396</v>
      </c>
      <c r="B951" s="67" t="s">
        <v>2397</v>
      </c>
      <c r="C951" s="150"/>
      <c r="D951" s="68"/>
      <c r="E951" s="67"/>
      <c r="F951" s="76">
        <v>0</v>
      </c>
      <c r="G951" s="76">
        <v>0</v>
      </c>
      <c r="H951" s="76">
        <v>0</v>
      </c>
      <c r="I951" s="76">
        <v>0</v>
      </c>
      <c r="J951" s="67" t="s">
        <v>174</v>
      </c>
    </row>
    <row r="952" spans="1:10" s="93" customFormat="1" ht="12" customHeight="1" x14ac:dyDescent="0.25">
      <c r="A952" s="80" t="s">
        <v>2398</v>
      </c>
      <c r="B952" s="67" t="s">
        <v>2399</v>
      </c>
      <c r="C952" s="150"/>
      <c r="D952" s="68"/>
      <c r="E952" s="67"/>
      <c r="F952" s="76">
        <v>0</v>
      </c>
      <c r="G952" s="76">
        <v>0</v>
      </c>
      <c r="H952" s="76">
        <v>0</v>
      </c>
      <c r="I952" s="76">
        <v>0</v>
      </c>
      <c r="J952" s="67" t="s">
        <v>174</v>
      </c>
    </row>
    <row r="953" spans="1:10" s="93" customFormat="1" ht="12" customHeight="1" x14ac:dyDescent="0.25">
      <c r="A953" s="80" t="s">
        <v>2400</v>
      </c>
      <c r="B953" s="67" t="s">
        <v>2522</v>
      </c>
      <c r="C953" s="150"/>
      <c r="D953" s="68"/>
      <c r="E953" s="67"/>
      <c r="F953" s="76">
        <v>0</v>
      </c>
      <c r="G953" s="76">
        <v>0</v>
      </c>
      <c r="H953" s="76">
        <v>0</v>
      </c>
      <c r="I953" s="76">
        <v>0</v>
      </c>
      <c r="J953" s="67" t="s">
        <v>174</v>
      </c>
    </row>
    <row r="954" spans="1:10" s="93" customFormat="1" ht="12" customHeight="1" x14ac:dyDescent="0.25">
      <c r="A954" s="80" t="s">
        <v>2401</v>
      </c>
      <c r="B954" s="67" t="s">
        <v>2402</v>
      </c>
      <c r="C954" s="150"/>
      <c r="D954" s="68"/>
      <c r="E954" s="67"/>
      <c r="F954" s="76">
        <v>0</v>
      </c>
      <c r="G954" s="76">
        <v>0</v>
      </c>
      <c r="H954" s="76">
        <v>0</v>
      </c>
      <c r="I954" s="76">
        <v>0</v>
      </c>
      <c r="J954" s="67" t="s">
        <v>174</v>
      </c>
    </row>
    <row r="955" spans="1:10" s="93" customFormat="1" ht="12" customHeight="1" x14ac:dyDescent="0.25">
      <c r="A955" s="80" t="s">
        <v>2403</v>
      </c>
      <c r="B955" s="67" t="s">
        <v>2402</v>
      </c>
      <c r="C955" s="150"/>
      <c r="D955" s="68"/>
      <c r="E955" s="67"/>
      <c r="F955" s="76">
        <v>0</v>
      </c>
      <c r="G955" s="76">
        <v>0</v>
      </c>
      <c r="H955" s="76">
        <v>0</v>
      </c>
      <c r="I955" s="76">
        <v>0</v>
      </c>
      <c r="J955" s="67" t="s">
        <v>174</v>
      </c>
    </row>
    <row r="956" spans="1:10" s="93" customFormat="1" ht="12" customHeight="1" x14ac:dyDescent="0.25">
      <c r="A956" s="80" t="s">
        <v>184</v>
      </c>
      <c r="B956" s="67" t="s">
        <v>185</v>
      </c>
      <c r="C956" s="150"/>
      <c r="D956" s="68"/>
      <c r="E956" s="67"/>
      <c r="F956" s="76">
        <v>0</v>
      </c>
      <c r="G956" s="76">
        <v>0</v>
      </c>
      <c r="H956" s="76">
        <v>0</v>
      </c>
      <c r="I956" s="76">
        <v>0</v>
      </c>
      <c r="J956" s="67" t="s">
        <v>174</v>
      </c>
    </row>
    <row r="957" spans="1:10" s="93" customFormat="1" ht="12" customHeight="1" x14ac:dyDescent="0.25">
      <c r="A957" s="80" t="s">
        <v>186</v>
      </c>
      <c r="B957" s="67" t="s">
        <v>187</v>
      </c>
      <c r="C957" s="150"/>
      <c r="D957" s="68"/>
      <c r="E957" s="67"/>
      <c r="F957" s="76">
        <v>0</v>
      </c>
      <c r="G957" s="76">
        <v>0</v>
      </c>
      <c r="H957" s="76">
        <v>0</v>
      </c>
      <c r="I957" s="76">
        <v>0</v>
      </c>
      <c r="J957" s="67" t="s">
        <v>174</v>
      </c>
    </row>
    <row r="958" spans="1:10" s="93" customFormat="1" ht="12" customHeight="1" x14ac:dyDescent="0.25">
      <c r="A958" s="80" t="s">
        <v>188</v>
      </c>
      <c r="B958" s="67" t="s">
        <v>189</v>
      </c>
      <c r="C958" s="150"/>
      <c r="D958" s="68"/>
      <c r="E958" s="67"/>
      <c r="F958" s="76">
        <v>0</v>
      </c>
      <c r="G958" s="76">
        <v>0</v>
      </c>
      <c r="H958" s="75">
        <v>0</v>
      </c>
      <c r="I958" s="75">
        <v>0</v>
      </c>
      <c r="J958" s="67" t="s">
        <v>174</v>
      </c>
    </row>
    <row r="959" spans="1:10" s="92" customFormat="1" ht="12" customHeight="1" x14ac:dyDescent="0.25">
      <c r="A959" s="78" t="s">
        <v>190</v>
      </c>
      <c r="B959" s="66" t="s">
        <v>191</v>
      </c>
      <c r="C959" s="67"/>
      <c r="D959" s="68"/>
      <c r="E959" s="67"/>
      <c r="F959" s="75">
        <v>0</v>
      </c>
      <c r="G959" s="76">
        <v>0</v>
      </c>
      <c r="H959" s="75">
        <f t="shared" ref="H959" si="37">E959*F959</f>
        <v>0</v>
      </c>
      <c r="I959" s="75">
        <f t="shared" ref="I959" si="38">H959*E959</f>
        <v>0</v>
      </c>
      <c r="J959" s="67" t="s">
        <v>174</v>
      </c>
    </row>
    <row r="960" spans="1:10" s="93" customFormat="1" ht="12" customHeight="1" x14ac:dyDescent="0.25">
      <c r="A960" s="80" t="s">
        <v>2470</v>
      </c>
      <c r="B960" s="67" t="s">
        <v>2471</v>
      </c>
      <c r="C960" s="150"/>
      <c r="D960" s="68"/>
      <c r="E960" s="67">
        <v>7</v>
      </c>
      <c r="F960" s="76"/>
      <c r="G960" s="76">
        <v>0</v>
      </c>
      <c r="H960" s="75">
        <v>14.5</v>
      </c>
      <c r="I960" s="75">
        <f>E960*H960</f>
        <v>101.5</v>
      </c>
      <c r="J960" s="67" t="s">
        <v>174</v>
      </c>
    </row>
    <row r="961" spans="1:10" s="93" customFormat="1" ht="12" customHeight="1" x14ac:dyDescent="0.25">
      <c r="A961" s="80" t="s">
        <v>2406</v>
      </c>
      <c r="B961" s="67" t="s">
        <v>2407</v>
      </c>
      <c r="C961" s="150"/>
      <c r="D961" s="68"/>
      <c r="E961" s="67">
        <v>1</v>
      </c>
      <c r="F961" s="76"/>
      <c r="G961" s="76">
        <v>0</v>
      </c>
      <c r="H961" s="75">
        <v>14.5</v>
      </c>
      <c r="I961" s="75">
        <f>E961*H961</f>
        <v>14.5</v>
      </c>
      <c r="J961" s="67" t="s">
        <v>174</v>
      </c>
    </row>
    <row r="962" spans="1:10" s="93" customFormat="1" ht="12" customHeight="1" x14ac:dyDescent="0.25">
      <c r="A962" s="80" t="s">
        <v>2408</v>
      </c>
      <c r="B962" s="155" t="s">
        <v>2420</v>
      </c>
      <c r="C962" s="150"/>
      <c r="D962" s="68"/>
      <c r="E962" s="67"/>
      <c r="F962" s="76"/>
      <c r="G962" s="76">
        <v>0</v>
      </c>
      <c r="H962" s="76">
        <v>90</v>
      </c>
      <c r="I962" s="76"/>
      <c r="J962" s="67" t="s">
        <v>174</v>
      </c>
    </row>
    <row r="963" spans="1:10" s="93" customFormat="1" ht="12" customHeight="1" x14ac:dyDescent="0.25">
      <c r="A963" s="152"/>
      <c r="B963" s="71" t="s">
        <v>2515</v>
      </c>
      <c r="C963" s="151"/>
      <c r="D963" s="72"/>
      <c r="E963" s="71"/>
      <c r="F963" s="77"/>
      <c r="G963" s="77"/>
      <c r="H963" s="77"/>
      <c r="I963" s="77"/>
      <c r="J963" s="71"/>
    </row>
    <row r="964" spans="1:10" s="93" customFormat="1" ht="12" customHeight="1" x14ac:dyDescent="0.25">
      <c r="A964" s="152" t="s">
        <v>2409</v>
      </c>
      <c r="B964" s="71" t="s">
        <v>2410</v>
      </c>
      <c r="C964" s="151"/>
      <c r="D964" s="72"/>
      <c r="E964" s="71"/>
      <c r="F964" s="77">
        <v>0</v>
      </c>
      <c r="G964" s="77">
        <v>0</v>
      </c>
      <c r="H964" s="77">
        <v>0</v>
      </c>
      <c r="I964" s="77">
        <v>0</v>
      </c>
      <c r="J964" s="71" t="s">
        <v>174</v>
      </c>
    </row>
    <row r="965" spans="1:10" s="93" customFormat="1" ht="12" customHeight="1" x14ac:dyDescent="0.25">
      <c r="A965" s="152" t="s">
        <v>2411</v>
      </c>
      <c r="B965" s="71" t="s">
        <v>2523</v>
      </c>
      <c r="C965" s="151"/>
      <c r="D965" s="72"/>
      <c r="E965" s="71"/>
      <c r="F965" s="77">
        <v>0</v>
      </c>
      <c r="G965" s="77">
        <v>0</v>
      </c>
      <c r="H965" s="77">
        <v>0</v>
      </c>
      <c r="I965" s="77">
        <v>0</v>
      </c>
      <c r="J965" s="71" t="s">
        <v>174</v>
      </c>
    </row>
    <row r="966" spans="1:10" s="93" customFormat="1" ht="12" customHeight="1" x14ac:dyDescent="0.25">
      <c r="A966" s="152" t="s">
        <v>2412</v>
      </c>
      <c r="B966" s="71" t="s">
        <v>2413</v>
      </c>
      <c r="C966" s="151"/>
      <c r="D966" s="72"/>
      <c r="E966" s="71"/>
      <c r="F966" s="77">
        <v>0</v>
      </c>
      <c r="G966" s="77">
        <v>0</v>
      </c>
      <c r="H966" s="77">
        <v>0</v>
      </c>
      <c r="I966" s="77">
        <v>0</v>
      </c>
      <c r="J966" s="71" t="s">
        <v>174</v>
      </c>
    </row>
    <row r="967" spans="1:10" s="93" customFormat="1" ht="12" customHeight="1" x14ac:dyDescent="0.25">
      <c r="A967" s="152" t="s">
        <v>2414</v>
      </c>
      <c r="B967" s="71" t="s">
        <v>2415</v>
      </c>
      <c r="C967" s="151"/>
      <c r="D967" s="72"/>
      <c r="E967" s="71"/>
      <c r="F967" s="77">
        <v>0</v>
      </c>
      <c r="G967" s="77">
        <v>0</v>
      </c>
      <c r="H967" s="77">
        <v>0</v>
      </c>
      <c r="I967" s="77">
        <v>0</v>
      </c>
      <c r="J967" s="71" t="s">
        <v>174</v>
      </c>
    </row>
    <row r="968" spans="1:10" s="93" customFormat="1" ht="12" customHeight="1" x14ac:dyDescent="0.25">
      <c r="A968" s="152" t="s">
        <v>192</v>
      </c>
      <c r="B968" s="74" t="s">
        <v>185</v>
      </c>
      <c r="C968" s="71"/>
      <c r="D968" s="72"/>
      <c r="E968" s="71"/>
      <c r="F968" s="77">
        <v>0</v>
      </c>
      <c r="G968" s="77">
        <v>0</v>
      </c>
      <c r="H968" s="77">
        <v>0</v>
      </c>
      <c r="I968" s="77">
        <v>0</v>
      </c>
      <c r="J968" s="71" t="s">
        <v>174</v>
      </c>
    </row>
    <row r="969" spans="1:10" s="93" customFormat="1" ht="12" customHeight="1" x14ac:dyDescent="0.25">
      <c r="A969" s="152" t="s">
        <v>2472</v>
      </c>
      <c r="B969" s="74" t="s">
        <v>2473</v>
      </c>
      <c r="C969" s="71"/>
      <c r="D969" s="72"/>
      <c r="E969" s="71"/>
      <c r="F969" s="77"/>
      <c r="G969" s="77">
        <v>0</v>
      </c>
      <c r="H969" s="77">
        <v>14.5</v>
      </c>
      <c r="I969" s="77"/>
      <c r="J969" s="71" t="s">
        <v>174</v>
      </c>
    </row>
    <row r="970" spans="1:10" s="93" customFormat="1" ht="12" customHeight="1" x14ac:dyDescent="0.25">
      <c r="A970" s="152" t="s">
        <v>2418</v>
      </c>
      <c r="B970" s="74" t="s">
        <v>2419</v>
      </c>
      <c r="C970" s="71"/>
      <c r="D970" s="72"/>
      <c r="E970" s="71"/>
      <c r="F970" s="73"/>
      <c r="G970" s="73">
        <v>0</v>
      </c>
      <c r="H970" s="77">
        <v>14.5</v>
      </c>
      <c r="I970" s="73"/>
      <c r="J970" s="71" t="s">
        <v>174</v>
      </c>
    </row>
    <row r="971" spans="1:10" x14ac:dyDescent="0.25">
      <c r="A971" s="48"/>
      <c r="B971" s="29"/>
      <c r="C971" s="27" t="s">
        <v>84</v>
      </c>
      <c r="D971" s="117">
        <v>4.05</v>
      </c>
      <c r="E971" s="47"/>
      <c r="F971" s="47"/>
      <c r="G971" s="47"/>
      <c r="H971" s="47"/>
      <c r="I971" s="14"/>
      <c r="J971" s="14"/>
    </row>
    <row r="972" spans="1:10" ht="51" x14ac:dyDescent="0.25">
      <c r="A972" s="57">
        <v>21</v>
      </c>
      <c r="B972" s="108" t="s">
        <v>120</v>
      </c>
      <c r="C972" s="149" t="s">
        <v>121</v>
      </c>
      <c r="D972" s="164" t="s">
        <v>168</v>
      </c>
      <c r="E972" s="153"/>
      <c r="F972" s="153">
        <f>3.9+0.15</f>
        <v>4.05</v>
      </c>
      <c r="G972" s="153">
        <v>0</v>
      </c>
      <c r="H972" s="153">
        <v>187.2</v>
      </c>
      <c r="I972" s="154">
        <f>F972*384</f>
        <v>1555.1999999999998</v>
      </c>
      <c r="J972" s="61"/>
    </row>
    <row r="973" spans="1:10" s="93" customFormat="1" ht="12" customHeight="1" x14ac:dyDescent="0.25">
      <c r="A973" s="80" t="s">
        <v>2474</v>
      </c>
      <c r="B973" s="67" t="s">
        <v>2475</v>
      </c>
      <c r="C973" s="150"/>
      <c r="D973" s="68"/>
      <c r="E973" s="67">
        <f>I973/H973</f>
        <v>8</v>
      </c>
      <c r="F973" s="69">
        <v>3.9</v>
      </c>
      <c r="G973" s="67">
        <v>0</v>
      </c>
      <c r="H973" s="76">
        <v>187.2</v>
      </c>
      <c r="I973" s="76">
        <v>1497.6</v>
      </c>
      <c r="J973" s="67" t="s">
        <v>174</v>
      </c>
    </row>
    <row r="974" spans="1:10" s="93" customFormat="1" ht="12" customHeight="1" x14ac:dyDescent="0.25">
      <c r="A974" s="80" t="s">
        <v>2396</v>
      </c>
      <c r="B974" s="67" t="s">
        <v>2397</v>
      </c>
      <c r="C974" s="150"/>
      <c r="D974" s="68"/>
      <c r="E974" s="67"/>
      <c r="F974" s="69">
        <v>0</v>
      </c>
      <c r="G974" s="69">
        <v>0</v>
      </c>
      <c r="H974" s="76">
        <v>0</v>
      </c>
      <c r="I974" s="69">
        <v>0</v>
      </c>
      <c r="J974" s="67" t="s">
        <v>174</v>
      </c>
    </row>
    <row r="975" spans="1:10" s="93" customFormat="1" ht="12" customHeight="1" x14ac:dyDescent="0.25">
      <c r="A975" s="80" t="s">
        <v>2398</v>
      </c>
      <c r="B975" s="67" t="s">
        <v>2399</v>
      </c>
      <c r="C975" s="150"/>
      <c r="D975" s="68"/>
      <c r="E975" s="67"/>
      <c r="F975" s="69">
        <v>0</v>
      </c>
      <c r="G975" s="69">
        <v>0</v>
      </c>
      <c r="H975" s="76">
        <v>0</v>
      </c>
      <c r="I975" s="69">
        <v>0</v>
      </c>
      <c r="J975" s="67" t="s">
        <v>174</v>
      </c>
    </row>
    <row r="976" spans="1:10" s="93" customFormat="1" ht="12" customHeight="1" x14ac:dyDescent="0.25">
      <c r="A976" s="80" t="s">
        <v>2400</v>
      </c>
      <c r="B976" s="67" t="s">
        <v>2522</v>
      </c>
      <c r="C976" s="150"/>
      <c r="D976" s="68"/>
      <c r="E976" s="67"/>
      <c r="F976" s="69">
        <v>0</v>
      </c>
      <c r="G976" s="69">
        <v>0</v>
      </c>
      <c r="H976" s="76">
        <v>0</v>
      </c>
      <c r="I976" s="69">
        <v>0</v>
      </c>
      <c r="J976" s="67" t="s">
        <v>174</v>
      </c>
    </row>
    <row r="977" spans="1:10" s="93" customFormat="1" ht="12" customHeight="1" x14ac:dyDescent="0.25">
      <c r="A977" s="80" t="s">
        <v>2401</v>
      </c>
      <c r="B977" s="67" t="s">
        <v>2402</v>
      </c>
      <c r="C977" s="150"/>
      <c r="D977" s="68"/>
      <c r="E977" s="67"/>
      <c r="F977" s="69">
        <v>0</v>
      </c>
      <c r="G977" s="69">
        <v>0</v>
      </c>
      <c r="H977" s="76">
        <v>0</v>
      </c>
      <c r="I977" s="69">
        <v>0</v>
      </c>
      <c r="J977" s="67" t="s">
        <v>174</v>
      </c>
    </row>
    <row r="978" spans="1:10" s="93" customFormat="1" ht="12" customHeight="1" x14ac:dyDescent="0.25">
      <c r="A978" s="80" t="s">
        <v>2403</v>
      </c>
      <c r="B978" s="67" t="s">
        <v>2402</v>
      </c>
      <c r="C978" s="150"/>
      <c r="D978" s="68"/>
      <c r="E978" s="67"/>
      <c r="F978" s="69">
        <v>0</v>
      </c>
      <c r="G978" s="69">
        <v>0</v>
      </c>
      <c r="H978" s="76">
        <v>0</v>
      </c>
      <c r="I978" s="69">
        <v>0</v>
      </c>
      <c r="J978" s="67" t="s">
        <v>174</v>
      </c>
    </row>
    <row r="979" spans="1:10" s="93" customFormat="1" ht="12" customHeight="1" x14ac:dyDescent="0.25">
      <c r="A979" s="80" t="s">
        <v>184</v>
      </c>
      <c r="B979" s="67" t="s">
        <v>185</v>
      </c>
      <c r="C979" s="150"/>
      <c r="D979" s="68"/>
      <c r="E979" s="67"/>
      <c r="F979" s="69">
        <v>0</v>
      </c>
      <c r="G979" s="69">
        <v>0</v>
      </c>
      <c r="H979" s="76">
        <v>0</v>
      </c>
      <c r="I979" s="69">
        <v>0</v>
      </c>
      <c r="J979" s="67" t="s">
        <v>174</v>
      </c>
    </row>
    <row r="980" spans="1:10" s="93" customFormat="1" ht="12" customHeight="1" x14ac:dyDescent="0.25">
      <c r="A980" s="80" t="s">
        <v>186</v>
      </c>
      <c r="B980" s="67" t="s">
        <v>187</v>
      </c>
      <c r="C980" s="150"/>
      <c r="D980" s="68"/>
      <c r="E980" s="67"/>
      <c r="F980" s="69">
        <v>0</v>
      </c>
      <c r="G980" s="69">
        <v>0</v>
      </c>
      <c r="H980" s="76">
        <v>0</v>
      </c>
      <c r="I980" s="69">
        <v>0</v>
      </c>
      <c r="J980" s="67" t="s">
        <v>174</v>
      </c>
    </row>
    <row r="981" spans="1:10" s="93" customFormat="1" ht="12" customHeight="1" x14ac:dyDescent="0.25">
      <c r="A981" s="80" t="s">
        <v>188</v>
      </c>
      <c r="B981" s="67" t="s">
        <v>189</v>
      </c>
      <c r="C981" s="150"/>
      <c r="D981" s="68"/>
      <c r="E981" s="67"/>
      <c r="F981" s="69">
        <v>0</v>
      </c>
      <c r="G981" s="69">
        <v>0</v>
      </c>
      <c r="H981" s="76">
        <v>0</v>
      </c>
      <c r="I981" s="69">
        <v>0</v>
      </c>
      <c r="J981" s="67" t="s">
        <v>174</v>
      </c>
    </row>
    <row r="982" spans="1:10" s="92" customFormat="1" ht="12" customHeight="1" x14ac:dyDescent="0.25">
      <c r="A982" s="78" t="s">
        <v>190</v>
      </c>
      <c r="B982" s="66" t="s">
        <v>191</v>
      </c>
      <c r="C982" s="67"/>
      <c r="D982" s="68"/>
      <c r="E982" s="67"/>
      <c r="F982" s="75">
        <v>0</v>
      </c>
      <c r="G982" s="76">
        <v>0</v>
      </c>
      <c r="H982" s="76">
        <f t="shared" ref="H982" si="39">E982*F982</f>
        <v>0</v>
      </c>
      <c r="I982" s="76">
        <f t="shared" ref="I982" si="40">H982*E982</f>
        <v>0</v>
      </c>
      <c r="J982" s="67" t="s">
        <v>174</v>
      </c>
    </row>
    <row r="983" spans="1:10" s="93" customFormat="1" ht="12" customHeight="1" x14ac:dyDescent="0.25">
      <c r="A983" s="80" t="s">
        <v>2470</v>
      </c>
      <c r="B983" s="67" t="s">
        <v>2471</v>
      </c>
      <c r="C983" s="150"/>
      <c r="D983" s="68"/>
      <c r="E983" s="67">
        <v>7</v>
      </c>
      <c r="F983" s="69"/>
      <c r="G983" s="69">
        <v>0</v>
      </c>
      <c r="H983" s="76">
        <v>14.5</v>
      </c>
      <c r="I983" s="76">
        <f>E983*H983</f>
        <v>101.5</v>
      </c>
      <c r="J983" s="67" t="s">
        <v>174</v>
      </c>
    </row>
    <row r="984" spans="1:10" s="93" customFormat="1" ht="12" customHeight="1" x14ac:dyDescent="0.25">
      <c r="A984" s="80" t="s">
        <v>2406</v>
      </c>
      <c r="B984" s="67" t="s">
        <v>2407</v>
      </c>
      <c r="C984" s="150"/>
      <c r="D984" s="68"/>
      <c r="E984" s="67">
        <v>1</v>
      </c>
      <c r="F984" s="69"/>
      <c r="G984" s="69">
        <v>0</v>
      </c>
      <c r="H984" s="76">
        <v>14.5</v>
      </c>
      <c r="I984" s="76">
        <f>E984*H984</f>
        <v>14.5</v>
      </c>
      <c r="J984" s="67" t="s">
        <v>174</v>
      </c>
    </row>
    <row r="985" spans="1:10" s="93" customFormat="1" ht="12" customHeight="1" x14ac:dyDescent="0.25">
      <c r="A985" s="80" t="s">
        <v>2408</v>
      </c>
      <c r="B985" s="155" t="s">
        <v>2420</v>
      </c>
      <c r="C985" s="150"/>
      <c r="D985" s="68"/>
      <c r="E985" s="67"/>
      <c r="F985" s="69"/>
      <c r="G985" s="69">
        <v>0</v>
      </c>
      <c r="H985" s="69">
        <v>90</v>
      </c>
      <c r="I985" s="69"/>
      <c r="J985" s="67" t="s">
        <v>174</v>
      </c>
    </row>
    <row r="986" spans="1:10" s="93" customFormat="1" ht="12" customHeight="1" x14ac:dyDescent="0.25">
      <c r="A986" s="152"/>
      <c r="B986" s="71" t="s">
        <v>2515</v>
      </c>
      <c r="C986" s="151"/>
      <c r="D986" s="72"/>
      <c r="E986" s="71"/>
      <c r="F986" s="73"/>
      <c r="G986" s="71"/>
      <c r="H986" s="71"/>
      <c r="I986" s="71"/>
      <c r="J986" s="71"/>
    </row>
    <row r="987" spans="1:10" s="93" customFormat="1" ht="12" customHeight="1" x14ac:dyDescent="0.25">
      <c r="A987" s="152" t="s">
        <v>2409</v>
      </c>
      <c r="B987" s="71" t="s">
        <v>2410</v>
      </c>
      <c r="C987" s="151"/>
      <c r="D987" s="72"/>
      <c r="E987" s="71"/>
      <c r="F987" s="73">
        <v>0</v>
      </c>
      <c r="G987" s="73">
        <v>0</v>
      </c>
      <c r="H987" s="73">
        <v>0</v>
      </c>
      <c r="I987" s="73">
        <v>0</v>
      </c>
      <c r="J987" s="71" t="s">
        <v>174</v>
      </c>
    </row>
    <row r="988" spans="1:10" s="93" customFormat="1" ht="12" customHeight="1" x14ac:dyDescent="0.25">
      <c r="A988" s="152" t="s">
        <v>2411</v>
      </c>
      <c r="B988" s="71" t="s">
        <v>2523</v>
      </c>
      <c r="C988" s="151"/>
      <c r="D988" s="72"/>
      <c r="E988" s="71"/>
      <c r="F988" s="73">
        <v>0</v>
      </c>
      <c r="G988" s="73">
        <v>0</v>
      </c>
      <c r="H988" s="73">
        <v>0</v>
      </c>
      <c r="I988" s="73">
        <v>0</v>
      </c>
      <c r="J988" s="71" t="s">
        <v>174</v>
      </c>
    </row>
    <row r="989" spans="1:10" s="93" customFormat="1" ht="12" customHeight="1" x14ac:dyDescent="0.25">
      <c r="A989" s="152" t="s">
        <v>2412</v>
      </c>
      <c r="B989" s="71" t="s">
        <v>2413</v>
      </c>
      <c r="C989" s="151"/>
      <c r="D989" s="72"/>
      <c r="E989" s="71"/>
      <c r="F989" s="73">
        <v>0</v>
      </c>
      <c r="G989" s="73">
        <v>0</v>
      </c>
      <c r="H989" s="73">
        <v>0</v>
      </c>
      <c r="I989" s="73">
        <v>0</v>
      </c>
      <c r="J989" s="71" t="s">
        <v>174</v>
      </c>
    </row>
    <row r="990" spans="1:10" s="93" customFormat="1" ht="12" customHeight="1" x14ac:dyDescent="0.25">
      <c r="A990" s="152" t="s">
        <v>2414</v>
      </c>
      <c r="B990" s="71" t="s">
        <v>2415</v>
      </c>
      <c r="C990" s="151"/>
      <c r="D990" s="72"/>
      <c r="E990" s="71"/>
      <c r="F990" s="73">
        <v>0</v>
      </c>
      <c r="G990" s="73">
        <v>0</v>
      </c>
      <c r="H990" s="73">
        <v>0</v>
      </c>
      <c r="I990" s="73">
        <v>0</v>
      </c>
      <c r="J990" s="71" t="s">
        <v>174</v>
      </c>
    </row>
    <row r="991" spans="1:10" s="93" customFormat="1" ht="12" customHeight="1" x14ac:dyDescent="0.25">
      <c r="A991" s="152" t="s">
        <v>192</v>
      </c>
      <c r="B991" s="74" t="s">
        <v>185</v>
      </c>
      <c r="C991" s="71"/>
      <c r="D991" s="72"/>
      <c r="E991" s="71"/>
      <c r="F991" s="73">
        <v>0</v>
      </c>
      <c r="G991" s="73">
        <v>0</v>
      </c>
      <c r="H991" s="73">
        <v>0</v>
      </c>
      <c r="I991" s="73">
        <v>0</v>
      </c>
      <c r="J991" s="71" t="s">
        <v>174</v>
      </c>
    </row>
    <row r="992" spans="1:10" s="93" customFormat="1" ht="12" customHeight="1" x14ac:dyDescent="0.25">
      <c r="A992" s="152" t="s">
        <v>2472</v>
      </c>
      <c r="B992" s="74" t="s">
        <v>2473</v>
      </c>
      <c r="C992" s="71"/>
      <c r="D992" s="72"/>
      <c r="E992" s="71"/>
      <c r="F992" s="73"/>
      <c r="G992" s="71">
        <v>0</v>
      </c>
      <c r="H992" s="77">
        <v>14.5</v>
      </c>
      <c r="I992" s="77"/>
      <c r="J992" s="71" t="s">
        <v>174</v>
      </c>
    </row>
    <row r="993" spans="1:10" s="93" customFormat="1" ht="12" customHeight="1" x14ac:dyDescent="0.25">
      <c r="A993" s="152" t="s">
        <v>2418</v>
      </c>
      <c r="B993" s="74" t="s">
        <v>2419</v>
      </c>
      <c r="C993" s="71"/>
      <c r="D993" s="72"/>
      <c r="E993" s="71"/>
      <c r="F993" s="73"/>
      <c r="G993" s="71">
        <v>0</v>
      </c>
      <c r="H993" s="77">
        <v>14.5</v>
      </c>
      <c r="I993" s="77"/>
      <c r="J993" s="71" t="s">
        <v>174</v>
      </c>
    </row>
    <row r="994" spans="1:10" x14ac:dyDescent="0.25">
      <c r="A994" s="48"/>
      <c r="B994" s="29"/>
      <c r="C994" s="27" t="s">
        <v>84</v>
      </c>
      <c r="D994" s="117">
        <v>4.05</v>
      </c>
      <c r="E994" s="47"/>
      <c r="F994" s="47"/>
      <c r="G994" s="47"/>
      <c r="H994" s="47"/>
      <c r="I994" s="14"/>
      <c r="J994" s="14"/>
    </row>
    <row r="995" spans="1:10" ht="25.5" x14ac:dyDescent="0.25">
      <c r="A995" s="57">
        <v>22</v>
      </c>
      <c r="B995" s="108" t="s">
        <v>122</v>
      </c>
      <c r="C995" s="149" t="s">
        <v>123</v>
      </c>
      <c r="D995" s="164" t="s">
        <v>163</v>
      </c>
      <c r="E995" s="153"/>
      <c r="F995" s="153">
        <f>3.9+0.15</f>
        <v>4.05</v>
      </c>
      <c r="G995" s="153">
        <v>0</v>
      </c>
      <c r="H995" s="153">
        <v>187.2</v>
      </c>
      <c r="I995" s="154">
        <f>F995*96</f>
        <v>388.79999999999995</v>
      </c>
      <c r="J995" s="61"/>
    </row>
    <row r="996" spans="1:10" s="93" customFormat="1" ht="12" customHeight="1" x14ac:dyDescent="0.25">
      <c r="A996" s="80" t="s">
        <v>2476</v>
      </c>
      <c r="B996" s="67" t="s">
        <v>2477</v>
      </c>
      <c r="C996" s="150"/>
      <c r="D996" s="68"/>
      <c r="E996" s="67"/>
      <c r="F996" s="76">
        <v>3.9</v>
      </c>
      <c r="G996" s="76">
        <v>0</v>
      </c>
      <c r="H996" s="76">
        <v>93.6</v>
      </c>
      <c r="I996" s="76">
        <v>374.4</v>
      </c>
      <c r="J996" s="67" t="s">
        <v>174</v>
      </c>
    </row>
    <row r="997" spans="1:10" s="93" customFormat="1" ht="12" customHeight="1" x14ac:dyDescent="0.25">
      <c r="A997" s="80" t="s">
        <v>2396</v>
      </c>
      <c r="B997" s="67" t="s">
        <v>2397</v>
      </c>
      <c r="C997" s="150"/>
      <c r="D997" s="68"/>
      <c r="E997" s="67"/>
      <c r="F997" s="76">
        <v>0</v>
      </c>
      <c r="G997" s="76">
        <v>0</v>
      </c>
      <c r="H997" s="76">
        <v>0</v>
      </c>
      <c r="I997" s="76">
        <v>0</v>
      </c>
      <c r="J997" s="67" t="s">
        <v>174</v>
      </c>
    </row>
    <row r="998" spans="1:10" s="93" customFormat="1" ht="12" customHeight="1" x14ac:dyDescent="0.25">
      <c r="A998" s="80" t="s">
        <v>2398</v>
      </c>
      <c r="B998" s="67" t="s">
        <v>2399</v>
      </c>
      <c r="C998" s="150"/>
      <c r="D998" s="68"/>
      <c r="E998" s="67"/>
      <c r="F998" s="76">
        <v>0</v>
      </c>
      <c r="G998" s="76">
        <v>0</v>
      </c>
      <c r="H998" s="76">
        <v>0</v>
      </c>
      <c r="I998" s="76">
        <v>0</v>
      </c>
      <c r="J998" s="67" t="s">
        <v>174</v>
      </c>
    </row>
    <row r="999" spans="1:10" s="93" customFormat="1" ht="12" customHeight="1" x14ac:dyDescent="0.25">
      <c r="A999" s="80" t="s">
        <v>2400</v>
      </c>
      <c r="B999" s="67" t="s">
        <v>2522</v>
      </c>
      <c r="C999" s="150"/>
      <c r="D999" s="68"/>
      <c r="E999" s="67"/>
      <c r="F999" s="76">
        <v>0</v>
      </c>
      <c r="G999" s="76">
        <v>0</v>
      </c>
      <c r="H999" s="76">
        <v>0</v>
      </c>
      <c r="I999" s="76">
        <v>0</v>
      </c>
      <c r="J999" s="67" t="s">
        <v>174</v>
      </c>
    </row>
    <row r="1000" spans="1:10" s="93" customFormat="1" ht="12" customHeight="1" x14ac:dyDescent="0.25">
      <c r="A1000" s="80" t="s">
        <v>2401</v>
      </c>
      <c r="B1000" s="67" t="s">
        <v>2402</v>
      </c>
      <c r="C1000" s="150"/>
      <c r="D1000" s="68"/>
      <c r="E1000" s="67"/>
      <c r="F1000" s="76">
        <v>0</v>
      </c>
      <c r="G1000" s="76">
        <v>0</v>
      </c>
      <c r="H1000" s="76">
        <v>0</v>
      </c>
      <c r="I1000" s="76">
        <v>0</v>
      </c>
      <c r="J1000" s="67" t="s">
        <v>174</v>
      </c>
    </row>
    <row r="1001" spans="1:10" s="93" customFormat="1" ht="12" customHeight="1" x14ac:dyDescent="0.25">
      <c r="A1001" s="80" t="s">
        <v>2403</v>
      </c>
      <c r="B1001" s="67" t="s">
        <v>2402</v>
      </c>
      <c r="C1001" s="150"/>
      <c r="D1001" s="68"/>
      <c r="E1001" s="67"/>
      <c r="F1001" s="76">
        <v>0</v>
      </c>
      <c r="G1001" s="76">
        <v>0</v>
      </c>
      <c r="H1001" s="76">
        <v>0</v>
      </c>
      <c r="I1001" s="76">
        <v>0</v>
      </c>
      <c r="J1001" s="67" t="s">
        <v>174</v>
      </c>
    </row>
    <row r="1002" spans="1:10" s="93" customFormat="1" ht="12" customHeight="1" x14ac:dyDescent="0.25">
      <c r="A1002" s="80" t="s">
        <v>184</v>
      </c>
      <c r="B1002" s="67" t="s">
        <v>185</v>
      </c>
      <c r="C1002" s="150"/>
      <c r="D1002" s="68"/>
      <c r="E1002" s="67"/>
      <c r="F1002" s="76">
        <v>0</v>
      </c>
      <c r="G1002" s="76">
        <v>0</v>
      </c>
      <c r="H1002" s="76">
        <v>0</v>
      </c>
      <c r="I1002" s="76">
        <v>0</v>
      </c>
      <c r="J1002" s="67" t="s">
        <v>174</v>
      </c>
    </row>
    <row r="1003" spans="1:10" s="93" customFormat="1" ht="12" customHeight="1" x14ac:dyDescent="0.25">
      <c r="A1003" s="80" t="s">
        <v>186</v>
      </c>
      <c r="B1003" s="67" t="s">
        <v>187</v>
      </c>
      <c r="C1003" s="150"/>
      <c r="D1003" s="68"/>
      <c r="E1003" s="67"/>
      <c r="F1003" s="76">
        <v>0</v>
      </c>
      <c r="G1003" s="76">
        <v>0</v>
      </c>
      <c r="H1003" s="76">
        <v>0</v>
      </c>
      <c r="I1003" s="76">
        <v>0</v>
      </c>
      <c r="J1003" s="67" t="s">
        <v>174</v>
      </c>
    </row>
    <row r="1004" spans="1:10" s="93" customFormat="1" ht="12" customHeight="1" x14ac:dyDescent="0.25">
      <c r="A1004" s="80" t="s">
        <v>188</v>
      </c>
      <c r="B1004" s="67" t="s">
        <v>189</v>
      </c>
      <c r="C1004" s="150"/>
      <c r="D1004" s="68"/>
      <c r="E1004" s="67"/>
      <c r="F1004" s="76">
        <v>0</v>
      </c>
      <c r="G1004" s="76">
        <v>0</v>
      </c>
      <c r="H1004" s="76">
        <v>0</v>
      </c>
      <c r="I1004" s="76">
        <v>0</v>
      </c>
      <c r="J1004" s="67" t="s">
        <v>174</v>
      </c>
    </row>
    <row r="1005" spans="1:10" s="92" customFormat="1" ht="12" customHeight="1" x14ac:dyDescent="0.25">
      <c r="A1005" s="78" t="s">
        <v>190</v>
      </c>
      <c r="B1005" s="66" t="s">
        <v>191</v>
      </c>
      <c r="C1005" s="67"/>
      <c r="D1005" s="68"/>
      <c r="E1005" s="67"/>
      <c r="F1005" s="75">
        <v>0</v>
      </c>
      <c r="G1005" s="76">
        <v>0</v>
      </c>
      <c r="H1005" s="76">
        <f t="shared" ref="H1005" si="41">E1005*F1005</f>
        <v>0</v>
      </c>
      <c r="I1005" s="76">
        <f t="shared" ref="I1005" si="42">H1005*E1005</f>
        <v>0</v>
      </c>
      <c r="J1005" s="67" t="s">
        <v>174</v>
      </c>
    </row>
    <row r="1006" spans="1:10" s="93" customFormat="1" ht="12" customHeight="1" x14ac:dyDescent="0.25">
      <c r="A1006" s="80" t="s">
        <v>2470</v>
      </c>
      <c r="B1006" s="67" t="s">
        <v>2471</v>
      </c>
      <c r="C1006" s="150"/>
      <c r="D1006" s="68"/>
      <c r="E1006" s="67">
        <v>2</v>
      </c>
      <c r="F1006" s="76"/>
      <c r="G1006" s="76">
        <v>0</v>
      </c>
      <c r="H1006" s="76">
        <v>14.5</v>
      </c>
      <c r="I1006" s="76">
        <f>E1006*H1006</f>
        <v>29</v>
      </c>
      <c r="J1006" s="67" t="s">
        <v>174</v>
      </c>
    </row>
    <row r="1007" spans="1:10" s="93" customFormat="1" ht="12" customHeight="1" x14ac:dyDescent="0.25">
      <c r="A1007" s="80" t="s">
        <v>2406</v>
      </c>
      <c r="B1007" s="67" t="s">
        <v>2407</v>
      </c>
      <c r="C1007" s="150"/>
      <c r="D1007" s="68"/>
      <c r="E1007" s="67">
        <v>1</v>
      </c>
      <c r="F1007" s="76"/>
      <c r="G1007" s="76">
        <v>0</v>
      </c>
      <c r="H1007" s="76">
        <v>14.5</v>
      </c>
      <c r="I1007" s="76">
        <f>E1007*H1007</f>
        <v>14.5</v>
      </c>
      <c r="J1007" s="67" t="s">
        <v>174</v>
      </c>
    </row>
    <row r="1008" spans="1:10" s="93" customFormat="1" ht="12" customHeight="1" x14ac:dyDescent="0.25">
      <c r="A1008" s="80" t="s">
        <v>2408</v>
      </c>
      <c r="B1008" s="155" t="s">
        <v>2420</v>
      </c>
      <c r="C1008" s="150"/>
      <c r="D1008" s="68"/>
      <c r="E1008" s="67"/>
      <c r="F1008" s="76"/>
      <c r="G1008" s="76">
        <v>0</v>
      </c>
      <c r="H1008" s="76">
        <v>90</v>
      </c>
      <c r="I1008" s="76"/>
      <c r="J1008" s="67" t="s">
        <v>174</v>
      </c>
    </row>
    <row r="1009" spans="1:10" s="93" customFormat="1" ht="12" customHeight="1" x14ac:dyDescent="0.25">
      <c r="A1009" s="152"/>
      <c r="B1009" s="71" t="s">
        <v>2515</v>
      </c>
      <c r="C1009" s="151"/>
      <c r="D1009" s="72"/>
      <c r="E1009" s="71"/>
      <c r="F1009" s="77"/>
      <c r="G1009" s="77"/>
      <c r="H1009" s="77"/>
      <c r="I1009" s="77"/>
      <c r="J1009" s="71"/>
    </row>
    <row r="1010" spans="1:10" s="93" customFormat="1" ht="12" customHeight="1" x14ac:dyDescent="0.25">
      <c r="A1010" s="152" t="s">
        <v>2409</v>
      </c>
      <c r="B1010" s="71" t="s">
        <v>2410</v>
      </c>
      <c r="C1010" s="151"/>
      <c r="D1010" s="72"/>
      <c r="E1010" s="71"/>
      <c r="F1010" s="77">
        <v>0</v>
      </c>
      <c r="G1010" s="77">
        <v>0</v>
      </c>
      <c r="H1010" s="77">
        <v>0</v>
      </c>
      <c r="I1010" s="77">
        <v>0</v>
      </c>
      <c r="J1010" s="71" t="s">
        <v>174</v>
      </c>
    </row>
    <row r="1011" spans="1:10" s="93" customFormat="1" ht="12" customHeight="1" x14ac:dyDescent="0.25">
      <c r="A1011" s="152" t="s">
        <v>2411</v>
      </c>
      <c r="B1011" s="71" t="s">
        <v>2523</v>
      </c>
      <c r="C1011" s="151"/>
      <c r="D1011" s="72"/>
      <c r="E1011" s="71"/>
      <c r="F1011" s="77">
        <v>0</v>
      </c>
      <c r="G1011" s="77">
        <v>0</v>
      </c>
      <c r="H1011" s="77">
        <v>0</v>
      </c>
      <c r="I1011" s="77">
        <v>0</v>
      </c>
      <c r="J1011" s="71" t="s">
        <v>174</v>
      </c>
    </row>
    <row r="1012" spans="1:10" s="93" customFormat="1" ht="12" customHeight="1" x14ac:dyDescent="0.25">
      <c r="A1012" s="152" t="s">
        <v>2412</v>
      </c>
      <c r="B1012" s="71" t="s">
        <v>2413</v>
      </c>
      <c r="C1012" s="151"/>
      <c r="D1012" s="72"/>
      <c r="E1012" s="71"/>
      <c r="F1012" s="77">
        <v>0</v>
      </c>
      <c r="G1012" s="77">
        <v>0</v>
      </c>
      <c r="H1012" s="77">
        <v>0</v>
      </c>
      <c r="I1012" s="77">
        <v>0</v>
      </c>
      <c r="J1012" s="71" t="s">
        <v>174</v>
      </c>
    </row>
    <row r="1013" spans="1:10" s="93" customFormat="1" ht="12" customHeight="1" x14ac:dyDescent="0.25">
      <c r="A1013" s="152" t="s">
        <v>2414</v>
      </c>
      <c r="B1013" s="71" t="s">
        <v>2415</v>
      </c>
      <c r="C1013" s="151"/>
      <c r="D1013" s="72"/>
      <c r="E1013" s="71"/>
      <c r="F1013" s="77">
        <v>0</v>
      </c>
      <c r="G1013" s="77">
        <v>0</v>
      </c>
      <c r="H1013" s="77">
        <v>0</v>
      </c>
      <c r="I1013" s="77">
        <v>0</v>
      </c>
      <c r="J1013" s="71" t="s">
        <v>174</v>
      </c>
    </row>
    <row r="1014" spans="1:10" s="93" customFormat="1" ht="12" customHeight="1" x14ac:dyDescent="0.25">
      <c r="A1014" s="152" t="s">
        <v>192</v>
      </c>
      <c r="B1014" s="74" t="s">
        <v>185</v>
      </c>
      <c r="C1014" s="71"/>
      <c r="D1014" s="72"/>
      <c r="E1014" s="71"/>
      <c r="F1014" s="77">
        <v>0</v>
      </c>
      <c r="G1014" s="77">
        <v>0</v>
      </c>
      <c r="H1014" s="77">
        <v>0</v>
      </c>
      <c r="I1014" s="77">
        <v>0</v>
      </c>
      <c r="J1014" s="71" t="s">
        <v>174</v>
      </c>
    </row>
    <row r="1015" spans="1:10" s="93" customFormat="1" ht="12" customHeight="1" x14ac:dyDescent="0.25">
      <c r="A1015" s="152" t="s">
        <v>2472</v>
      </c>
      <c r="B1015" s="74" t="s">
        <v>2473</v>
      </c>
      <c r="C1015" s="71"/>
      <c r="D1015" s="72"/>
      <c r="E1015" s="71"/>
      <c r="F1015" s="77"/>
      <c r="G1015" s="77">
        <v>0</v>
      </c>
      <c r="H1015" s="77">
        <v>14.5</v>
      </c>
      <c r="I1015" s="77"/>
      <c r="J1015" s="71" t="s">
        <v>174</v>
      </c>
    </row>
    <row r="1016" spans="1:10" s="93" customFormat="1" ht="12" customHeight="1" x14ac:dyDescent="0.25">
      <c r="A1016" s="152" t="s">
        <v>2418</v>
      </c>
      <c r="B1016" s="74" t="s">
        <v>2419</v>
      </c>
      <c r="C1016" s="71"/>
      <c r="D1016" s="72"/>
      <c r="E1016" s="71"/>
      <c r="F1016" s="77"/>
      <c r="G1016" s="77">
        <v>0</v>
      </c>
      <c r="H1016" s="77">
        <v>14.5</v>
      </c>
      <c r="I1016" s="77"/>
      <c r="J1016" s="71" t="s">
        <v>174</v>
      </c>
    </row>
    <row r="1017" spans="1:10" x14ac:dyDescent="0.25">
      <c r="A1017" s="48"/>
      <c r="B1017" s="29"/>
      <c r="C1017" s="27" t="s">
        <v>84</v>
      </c>
      <c r="D1017" s="117">
        <v>4.05</v>
      </c>
      <c r="E1017" s="47"/>
      <c r="F1017" s="47"/>
      <c r="G1017" s="47"/>
      <c r="H1017" s="47"/>
      <c r="I1017" s="14"/>
      <c r="J1017" s="14"/>
    </row>
    <row r="1018" spans="1:10" ht="25.5" x14ac:dyDescent="0.25">
      <c r="A1018" s="57">
        <v>23</v>
      </c>
      <c r="B1018" s="108" t="s">
        <v>124</v>
      </c>
      <c r="C1018" s="149" t="s">
        <v>125</v>
      </c>
      <c r="D1018" s="164" t="s">
        <v>168</v>
      </c>
      <c r="E1018" s="153"/>
      <c r="F1018" s="153">
        <f>3.5+0.15</f>
        <v>3.65</v>
      </c>
      <c r="G1018" s="153">
        <v>0</v>
      </c>
      <c r="H1018" s="153">
        <v>187.2</v>
      </c>
      <c r="I1018" s="154">
        <f>F1018*384</f>
        <v>1401.6</v>
      </c>
      <c r="J1018" s="61"/>
    </row>
    <row r="1019" spans="1:10" s="93" customFormat="1" ht="12" customHeight="1" x14ac:dyDescent="0.25">
      <c r="A1019" s="80" t="s">
        <v>2478</v>
      </c>
      <c r="B1019" s="67" t="s">
        <v>2479</v>
      </c>
      <c r="C1019" s="150"/>
      <c r="D1019" s="68"/>
      <c r="E1019" s="67">
        <f>I1019/H1019</f>
        <v>8</v>
      </c>
      <c r="F1019" s="76">
        <v>3.5</v>
      </c>
      <c r="G1019" s="76">
        <v>0</v>
      </c>
      <c r="H1019" s="76">
        <v>168</v>
      </c>
      <c r="I1019" s="76">
        <v>1344</v>
      </c>
      <c r="J1019" s="67" t="s">
        <v>174</v>
      </c>
    </row>
    <row r="1020" spans="1:10" s="93" customFormat="1" ht="12" customHeight="1" x14ac:dyDescent="0.25">
      <c r="A1020" s="80" t="s">
        <v>2446</v>
      </c>
      <c r="B1020" s="67" t="s">
        <v>2447</v>
      </c>
      <c r="C1020" s="150"/>
      <c r="D1020" s="68"/>
      <c r="E1020" s="67"/>
      <c r="F1020" s="76">
        <v>0</v>
      </c>
      <c r="G1020" s="76">
        <v>0</v>
      </c>
      <c r="H1020" s="76">
        <v>0</v>
      </c>
      <c r="I1020" s="76">
        <f>H1020*E1020</f>
        <v>0</v>
      </c>
      <c r="J1020" s="67" t="s">
        <v>174</v>
      </c>
    </row>
    <row r="1021" spans="1:10" s="93" customFormat="1" ht="12" customHeight="1" x14ac:dyDescent="0.25">
      <c r="A1021" s="80" t="s">
        <v>2448</v>
      </c>
      <c r="B1021" s="67" t="s">
        <v>2449</v>
      </c>
      <c r="C1021" s="150"/>
      <c r="D1021" s="68"/>
      <c r="E1021" s="67"/>
      <c r="F1021" s="76">
        <v>0</v>
      </c>
      <c r="G1021" s="76">
        <v>0</v>
      </c>
      <c r="H1021" s="76">
        <v>0</v>
      </c>
      <c r="I1021" s="76">
        <v>0</v>
      </c>
      <c r="J1021" s="67" t="s">
        <v>174</v>
      </c>
    </row>
    <row r="1022" spans="1:10" s="93" customFormat="1" ht="12" customHeight="1" x14ac:dyDescent="0.25">
      <c r="A1022" s="80" t="s">
        <v>2450</v>
      </c>
      <c r="B1022" s="67" t="s">
        <v>2526</v>
      </c>
      <c r="C1022" s="150"/>
      <c r="D1022" s="68"/>
      <c r="E1022" s="67"/>
      <c r="F1022" s="76">
        <v>0</v>
      </c>
      <c r="G1022" s="76">
        <v>0</v>
      </c>
      <c r="H1022" s="76">
        <v>0</v>
      </c>
      <c r="I1022" s="76">
        <v>0</v>
      </c>
      <c r="J1022" s="67" t="s">
        <v>174</v>
      </c>
    </row>
    <row r="1023" spans="1:10" s="93" customFormat="1" ht="12" customHeight="1" x14ac:dyDescent="0.25">
      <c r="A1023" s="80" t="s">
        <v>2451</v>
      </c>
      <c r="B1023" s="67" t="s">
        <v>2452</v>
      </c>
      <c r="C1023" s="150"/>
      <c r="D1023" s="68"/>
      <c r="E1023" s="67"/>
      <c r="F1023" s="76">
        <v>0</v>
      </c>
      <c r="G1023" s="76">
        <v>0</v>
      </c>
      <c r="H1023" s="76">
        <v>0</v>
      </c>
      <c r="I1023" s="76">
        <v>0</v>
      </c>
      <c r="J1023" s="67" t="s">
        <v>174</v>
      </c>
    </row>
    <row r="1024" spans="1:10" s="93" customFormat="1" ht="12" customHeight="1" x14ac:dyDescent="0.25">
      <c r="A1024" s="80" t="s">
        <v>2453</v>
      </c>
      <c r="B1024" s="67" t="s">
        <v>2452</v>
      </c>
      <c r="C1024" s="150"/>
      <c r="D1024" s="68"/>
      <c r="E1024" s="67"/>
      <c r="F1024" s="76">
        <v>0</v>
      </c>
      <c r="G1024" s="76">
        <v>0</v>
      </c>
      <c r="H1024" s="76">
        <v>0</v>
      </c>
      <c r="I1024" s="76">
        <v>0</v>
      </c>
      <c r="J1024" s="67" t="s">
        <v>174</v>
      </c>
    </row>
    <row r="1025" spans="1:10" s="93" customFormat="1" ht="12" customHeight="1" x14ac:dyDescent="0.25">
      <c r="A1025" s="80" t="s">
        <v>184</v>
      </c>
      <c r="B1025" s="67" t="s">
        <v>185</v>
      </c>
      <c r="C1025" s="150"/>
      <c r="D1025" s="68"/>
      <c r="E1025" s="67"/>
      <c r="F1025" s="76">
        <v>0</v>
      </c>
      <c r="G1025" s="76">
        <v>0</v>
      </c>
      <c r="H1025" s="76">
        <v>0</v>
      </c>
      <c r="I1025" s="76">
        <v>0</v>
      </c>
      <c r="J1025" s="67" t="s">
        <v>174</v>
      </c>
    </row>
    <row r="1026" spans="1:10" s="93" customFormat="1" ht="12" customHeight="1" x14ac:dyDescent="0.25">
      <c r="A1026" s="80" t="s">
        <v>186</v>
      </c>
      <c r="B1026" s="67" t="s">
        <v>187</v>
      </c>
      <c r="C1026" s="150"/>
      <c r="D1026" s="68"/>
      <c r="E1026" s="67"/>
      <c r="F1026" s="76">
        <v>0</v>
      </c>
      <c r="G1026" s="76">
        <v>0</v>
      </c>
      <c r="H1026" s="76">
        <v>0</v>
      </c>
      <c r="I1026" s="76">
        <v>0</v>
      </c>
      <c r="J1026" s="67" t="s">
        <v>174</v>
      </c>
    </row>
    <row r="1027" spans="1:10" s="93" customFormat="1" ht="12" customHeight="1" x14ac:dyDescent="0.25">
      <c r="A1027" s="80" t="s">
        <v>2454</v>
      </c>
      <c r="B1027" s="67" t="s">
        <v>189</v>
      </c>
      <c r="C1027" s="150"/>
      <c r="D1027" s="68"/>
      <c r="E1027" s="67"/>
      <c r="F1027" s="76">
        <v>0</v>
      </c>
      <c r="G1027" s="76">
        <v>0</v>
      </c>
      <c r="H1027" s="76">
        <v>0</v>
      </c>
      <c r="I1027" s="76">
        <v>0</v>
      </c>
      <c r="J1027" s="67" t="s">
        <v>174</v>
      </c>
    </row>
    <row r="1028" spans="1:10" s="92" customFormat="1" ht="12" customHeight="1" x14ac:dyDescent="0.25">
      <c r="A1028" s="78" t="s">
        <v>190</v>
      </c>
      <c r="B1028" s="66" t="s">
        <v>191</v>
      </c>
      <c r="C1028" s="67"/>
      <c r="D1028" s="68"/>
      <c r="E1028" s="67"/>
      <c r="F1028" s="75">
        <v>0</v>
      </c>
      <c r="G1028" s="75">
        <v>0</v>
      </c>
      <c r="H1028" s="75">
        <f t="shared" ref="H1028" si="43">E1028*F1028</f>
        <v>0</v>
      </c>
      <c r="I1028" s="75">
        <f t="shared" ref="I1028" si="44">H1028*E1028</f>
        <v>0</v>
      </c>
      <c r="J1028" s="67" t="s">
        <v>174</v>
      </c>
    </row>
    <row r="1029" spans="1:10" s="93" customFormat="1" ht="12" customHeight="1" x14ac:dyDescent="0.25">
      <c r="A1029" s="80" t="s">
        <v>2480</v>
      </c>
      <c r="B1029" s="67" t="s">
        <v>2481</v>
      </c>
      <c r="C1029" s="150"/>
      <c r="D1029" s="68"/>
      <c r="E1029" s="67">
        <v>7</v>
      </c>
      <c r="F1029" s="75"/>
      <c r="G1029" s="75">
        <v>0</v>
      </c>
      <c r="H1029" s="75">
        <v>14.5</v>
      </c>
      <c r="I1029" s="75">
        <f>E1029*H1029</f>
        <v>101.5</v>
      </c>
      <c r="J1029" s="67" t="s">
        <v>174</v>
      </c>
    </row>
    <row r="1030" spans="1:10" s="93" customFormat="1" ht="12" customHeight="1" x14ac:dyDescent="0.25">
      <c r="A1030" s="80" t="s">
        <v>2406</v>
      </c>
      <c r="B1030" s="67" t="s">
        <v>2407</v>
      </c>
      <c r="C1030" s="150"/>
      <c r="D1030" s="68"/>
      <c r="E1030" s="67">
        <v>1</v>
      </c>
      <c r="F1030" s="75"/>
      <c r="G1030" s="75">
        <v>0</v>
      </c>
      <c r="H1030" s="75">
        <v>14.5</v>
      </c>
      <c r="I1030" s="75">
        <f>E1030*H1030</f>
        <v>14.5</v>
      </c>
      <c r="J1030" s="67" t="s">
        <v>174</v>
      </c>
    </row>
    <row r="1031" spans="1:10" s="93" customFormat="1" ht="12" customHeight="1" x14ac:dyDescent="0.25">
      <c r="A1031" s="80" t="s">
        <v>2408</v>
      </c>
      <c r="B1031" s="155" t="s">
        <v>2420</v>
      </c>
      <c r="C1031" s="150"/>
      <c r="D1031" s="68"/>
      <c r="E1031" s="67"/>
      <c r="F1031" s="76"/>
      <c r="G1031" s="76">
        <v>0</v>
      </c>
      <c r="H1031" s="76">
        <v>90</v>
      </c>
      <c r="I1031" s="76"/>
      <c r="J1031" s="67" t="s">
        <v>174</v>
      </c>
    </row>
    <row r="1032" spans="1:10" s="93" customFormat="1" ht="12" customHeight="1" x14ac:dyDescent="0.25">
      <c r="A1032" s="152"/>
      <c r="B1032" s="71" t="s">
        <v>2515</v>
      </c>
      <c r="C1032" s="151"/>
      <c r="D1032" s="72"/>
      <c r="E1032" s="71"/>
      <c r="F1032" s="77"/>
      <c r="G1032" s="77"/>
      <c r="H1032" s="77"/>
      <c r="I1032" s="77"/>
      <c r="J1032" s="71"/>
    </row>
    <row r="1033" spans="1:10" s="93" customFormat="1" ht="12" customHeight="1" x14ac:dyDescent="0.25">
      <c r="A1033" s="152" t="s">
        <v>2455</v>
      </c>
      <c r="B1033" s="71" t="s">
        <v>2456</v>
      </c>
      <c r="C1033" s="151"/>
      <c r="D1033" s="72"/>
      <c r="E1033" s="71"/>
      <c r="F1033" s="77">
        <v>0</v>
      </c>
      <c r="G1033" s="77">
        <v>0</v>
      </c>
      <c r="H1033" s="77">
        <v>0</v>
      </c>
      <c r="I1033" s="77">
        <v>0</v>
      </c>
      <c r="J1033" s="71" t="s">
        <v>174</v>
      </c>
    </row>
    <row r="1034" spans="1:10" s="93" customFormat="1" ht="12" customHeight="1" x14ac:dyDescent="0.25">
      <c r="A1034" s="152" t="s">
        <v>2457</v>
      </c>
      <c r="B1034" s="71" t="s">
        <v>2527</v>
      </c>
      <c r="C1034" s="151"/>
      <c r="D1034" s="72"/>
      <c r="E1034" s="71"/>
      <c r="F1034" s="77">
        <v>0</v>
      </c>
      <c r="G1034" s="77">
        <v>0</v>
      </c>
      <c r="H1034" s="77">
        <v>0</v>
      </c>
      <c r="I1034" s="77">
        <v>0</v>
      </c>
      <c r="J1034" s="71" t="s">
        <v>174</v>
      </c>
    </row>
    <row r="1035" spans="1:10" s="93" customFormat="1" ht="12" customHeight="1" x14ac:dyDescent="0.25">
      <c r="A1035" s="152" t="s">
        <v>2458</v>
      </c>
      <c r="B1035" s="71" t="s">
        <v>2459</v>
      </c>
      <c r="C1035" s="151"/>
      <c r="D1035" s="72"/>
      <c r="E1035" s="71"/>
      <c r="F1035" s="77">
        <v>0</v>
      </c>
      <c r="G1035" s="77">
        <v>0</v>
      </c>
      <c r="H1035" s="77">
        <v>0</v>
      </c>
      <c r="I1035" s="77">
        <v>0</v>
      </c>
      <c r="J1035" s="71" t="s">
        <v>174</v>
      </c>
    </row>
    <row r="1036" spans="1:10" s="93" customFormat="1" ht="12" customHeight="1" x14ac:dyDescent="0.25">
      <c r="A1036" s="152" t="s">
        <v>2460</v>
      </c>
      <c r="B1036" s="71" t="s">
        <v>2461</v>
      </c>
      <c r="C1036" s="151"/>
      <c r="D1036" s="72"/>
      <c r="E1036" s="71"/>
      <c r="F1036" s="77">
        <v>0</v>
      </c>
      <c r="G1036" s="77">
        <v>0</v>
      </c>
      <c r="H1036" s="77">
        <v>0</v>
      </c>
      <c r="I1036" s="77">
        <v>0</v>
      </c>
      <c r="J1036" s="71" t="s">
        <v>174</v>
      </c>
    </row>
    <row r="1037" spans="1:10" s="93" customFormat="1" ht="12" customHeight="1" x14ac:dyDescent="0.25">
      <c r="A1037" s="152" t="s">
        <v>192</v>
      </c>
      <c r="B1037" s="74" t="s">
        <v>185</v>
      </c>
      <c r="C1037" s="71"/>
      <c r="D1037" s="72"/>
      <c r="E1037" s="71"/>
      <c r="F1037" s="77">
        <v>0</v>
      </c>
      <c r="G1037" s="77">
        <v>0</v>
      </c>
      <c r="H1037" s="77">
        <v>0</v>
      </c>
      <c r="I1037" s="77">
        <v>0</v>
      </c>
      <c r="J1037" s="71" t="s">
        <v>174</v>
      </c>
    </row>
    <row r="1038" spans="1:10" s="93" customFormat="1" ht="12" customHeight="1" x14ac:dyDescent="0.25">
      <c r="A1038" s="152" t="s">
        <v>2482</v>
      </c>
      <c r="B1038" s="74" t="s">
        <v>2483</v>
      </c>
      <c r="C1038" s="71"/>
      <c r="D1038" s="72"/>
      <c r="E1038" s="71"/>
      <c r="F1038" s="77"/>
      <c r="G1038" s="77">
        <v>0</v>
      </c>
      <c r="H1038" s="77">
        <v>14.5</v>
      </c>
      <c r="I1038" s="77"/>
      <c r="J1038" s="71" t="s">
        <v>174</v>
      </c>
    </row>
    <row r="1039" spans="1:10" s="93" customFormat="1" ht="12" customHeight="1" x14ac:dyDescent="0.25">
      <c r="A1039" s="152" t="s">
        <v>2418</v>
      </c>
      <c r="B1039" s="74" t="s">
        <v>2419</v>
      </c>
      <c r="C1039" s="71"/>
      <c r="D1039" s="72"/>
      <c r="E1039" s="71"/>
      <c r="F1039" s="77"/>
      <c r="G1039" s="77">
        <v>0</v>
      </c>
      <c r="H1039" s="77">
        <v>14.5</v>
      </c>
      <c r="I1039" s="77"/>
      <c r="J1039" s="71" t="s">
        <v>174</v>
      </c>
    </row>
    <row r="1040" spans="1:10" x14ac:dyDescent="0.25">
      <c r="A1040" s="48"/>
      <c r="B1040" s="29"/>
      <c r="C1040" s="27" t="s">
        <v>84</v>
      </c>
      <c r="D1040" s="117">
        <v>3.65</v>
      </c>
      <c r="E1040" s="47"/>
      <c r="F1040" s="47"/>
      <c r="G1040" s="47"/>
      <c r="H1040" s="47"/>
      <c r="I1040" s="14"/>
      <c r="J1040" s="14"/>
    </row>
    <row r="1041" spans="1:10" ht="30.75" customHeight="1" x14ac:dyDescent="0.25">
      <c r="A1041" s="57">
        <v>24</v>
      </c>
      <c r="B1041" s="108" t="s">
        <v>126</v>
      </c>
      <c r="C1041" s="149" t="s">
        <v>127</v>
      </c>
      <c r="D1041" s="164" t="s">
        <v>163</v>
      </c>
      <c r="E1041" s="153"/>
      <c r="F1041" s="153">
        <f>3.5+0.15</f>
        <v>3.65</v>
      </c>
      <c r="G1041" s="153">
        <v>0</v>
      </c>
      <c r="H1041" s="153">
        <v>187.2</v>
      </c>
      <c r="I1041" s="154">
        <f>F1041*96</f>
        <v>350.4</v>
      </c>
      <c r="J1041" s="61"/>
    </row>
    <row r="1042" spans="1:10" s="93" customFormat="1" ht="12" customHeight="1" x14ac:dyDescent="0.25">
      <c r="A1042" s="80" t="s">
        <v>2484</v>
      </c>
      <c r="B1042" s="67" t="s">
        <v>2485</v>
      </c>
      <c r="C1042" s="150"/>
      <c r="D1042" s="68"/>
      <c r="E1042" s="67">
        <f>I1042/H1042</f>
        <v>4</v>
      </c>
      <c r="F1042" s="76">
        <v>3.5</v>
      </c>
      <c r="G1042" s="76">
        <v>0</v>
      </c>
      <c r="H1042" s="76">
        <v>84</v>
      </c>
      <c r="I1042" s="76">
        <v>336</v>
      </c>
      <c r="J1042" s="67" t="s">
        <v>174</v>
      </c>
    </row>
    <row r="1043" spans="1:10" s="93" customFormat="1" ht="12" customHeight="1" x14ac:dyDescent="0.25">
      <c r="A1043" s="80" t="s">
        <v>2396</v>
      </c>
      <c r="B1043" s="67" t="s">
        <v>2397</v>
      </c>
      <c r="C1043" s="150"/>
      <c r="D1043" s="68"/>
      <c r="E1043" s="67"/>
      <c r="F1043" s="76">
        <v>0</v>
      </c>
      <c r="G1043" s="76">
        <v>0</v>
      </c>
      <c r="H1043" s="76">
        <v>0</v>
      </c>
      <c r="I1043" s="76">
        <v>0</v>
      </c>
      <c r="J1043" s="67" t="s">
        <v>174</v>
      </c>
    </row>
    <row r="1044" spans="1:10" s="93" customFormat="1" ht="12" customHeight="1" x14ac:dyDescent="0.25">
      <c r="A1044" s="80" t="s">
        <v>2398</v>
      </c>
      <c r="B1044" s="67" t="s">
        <v>2399</v>
      </c>
      <c r="C1044" s="150"/>
      <c r="D1044" s="68"/>
      <c r="E1044" s="67"/>
      <c r="F1044" s="76">
        <v>0</v>
      </c>
      <c r="G1044" s="76">
        <v>0</v>
      </c>
      <c r="H1044" s="76">
        <v>0</v>
      </c>
      <c r="I1044" s="76">
        <v>0</v>
      </c>
      <c r="J1044" s="67" t="s">
        <v>174</v>
      </c>
    </row>
    <row r="1045" spans="1:10" s="93" customFormat="1" ht="12" customHeight="1" x14ac:dyDescent="0.25">
      <c r="A1045" s="80" t="s">
        <v>2400</v>
      </c>
      <c r="B1045" s="67" t="s">
        <v>2522</v>
      </c>
      <c r="C1045" s="150"/>
      <c r="D1045" s="68"/>
      <c r="E1045" s="67"/>
      <c r="F1045" s="76">
        <v>0</v>
      </c>
      <c r="G1045" s="76">
        <v>0</v>
      </c>
      <c r="H1045" s="76">
        <v>0</v>
      </c>
      <c r="I1045" s="76">
        <v>0</v>
      </c>
      <c r="J1045" s="67" t="s">
        <v>174</v>
      </c>
    </row>
    <row r="1046" spans="1:10" s="93" customFormat="1" ht="12" customHeight="1" x14ac:dyDescent="0.25">
      <c r="A1046" s="80" t="s">
        <v>2401</v>
      </c>
      <c r="B1046" s="67" t="s">
        <v>2402</v>
      </c>
      <c r="C1046" s="150"/>
      <c r="D1046" s="68"/>
      <c r="E1046" s="67"/>
      <c r="F1046" s="76">
        <v>0</v>
      </c>
      <c r="G1046" s="76">
        <v>0</v>
      </c>
      <c r="H1046" s="76">
        <v>0</v>
      </c>
      <c r="I1046" s="76">
        <v>0</v>
      </c>
      <c r="J1046" s="67" t="s">
        <v>174</v>
      </c>
    </row>
    <row r="1047" spans="1:10" s="93" customFormat="1" ht="12" customHeight="1" x14ac:dyDescent="0.25">
      <c r="A1047" s="80" t="s">
        <v>2403</v>
      </c>
      <c r="B1047" s="67" t="s">
        <v>2402</v>
      </c>
      <c r="C1047" s="150"/>
      <c r="D1047" s="68"/>
      <c r="E1047" s="67"/>
      <c r="F1047" s="76">
        <v>0</v>
      </c>
      <c r="G1047" s="76">
        <v>0</v>
      </c>
      <c r="H1047" s="76">
        <v>0</v>
      </c>
      <c r="I1047" s="76">
        <v>0</v>
      </c>
      <c r="J1047" s="67" t="s">
        <v>174</v>
      </c>
    </row>
    <row r="1048" spans="1:10" s="93" customFormat="1" ht="12" customHeight="1" x14ac:dyDescent="0.25">
      <c r="A1048" s="80" t="s">
        <v>184</v>
      </c>
      <c r="B1048" s="67" t="s">
        <v>185</v>
      </c>
      <c r="C1048" s="150"/>
      <c r="D1048" s="68"/>
      <c r="E1048" s="67"/>
      <c r="F1048" s="76">
        <v>0</v>
      </c>
      <c r="G1048" s="76">
        <v>0</v>
      </c>
      <c r="H1048" s="76">
        <v>0</v>
      </c>
      <c r="I1048" s="76">
        <v>0</v>
      </c>
      <c r="J1048" s="67" t="s">
        <v>174</v>
      </c>
    </row>
    <row r="1049" spans="1:10" s="93" customFormat="1" ht="12" customHeight="1" x14ac:dyDescent="0.25">
      <c r="A1049" s="80" t="s">
        <v>186</v>
      </c>
      <c r="B1049" s="67" t="s">
        <v>187</v>
      </c>
      <c r="C1049" s="150"/>
      <c r="D1049" s="68"/>
      <c r="E1049" s="67"/>
      <c r="F1049" s="76">
        <v>0</v>
      </c>
      <c r="G1049" s="76">
        <v>0</v>
      </c>
      <c r="H1049" s="76">
        <v>0</v>
      </c>
      <c r="I1049" s="76">
        <v>0</v>
      </c>
      <c r="J1049" s="67" t="s">
        <v>174</v>
      </c>
    </row>
    <row r="1050" spans="1:10" s="93" customFormat="1" ht="12" customHeight="1" x14ac:dyDescent="0.25">
      <c r="A1050" s="80" t="s">
        <v>188</v>
      </c>
      <c r="B1050" s="67" t="s">
        <v>189</v>
      </c>
      <c r="C1050" s="150"/>
      <c r="D1050" s="68"/>
      <c r="E1050" s="67"/>
      <c r="F1050" s="76">
        <v>0</v>
      </c>
      <c r="G1050" s="76">
        <v>0</v>
      </c>
      <c r="H1050" s="76">
        <v>0</v>
      </c>
      <c r="I1050" s="76">
        <v>0</v>
      </c>
      <c r="J1050" s="67" t="s">
        <v>174</v>
      </c>
    </row>
    <row r="1051" spans="1:10" s="92" customFormat="1" ht="12" customHeight="1" x14ac:dyDescent="0.25">
      <c r="A1051" s="78" t="s">
        <v>190</v>
      </c>
      <c r="B1051" s="66" t="s">
        <v>191</v>
      </c>
      <c r="C1051" s="67"/>
      <c r="D1051" s="68"/>
      <c r="E1051" s="67"/>
      <c r="F1051" s="75">
        <v>0</v>
      </c>
      <c r="G1051" s="76">
        <v>0</v>
      </c>
      <c r="H1051" s="76">
        <f t="shared" ref="H1051" si="45">E1051*F1051</f>
        <v>0</v>
      </c>
      <c r="I1051" s="76">
        <f t="shared" ref="I1051" si="46">H1051*E1051</f>
        <v>0</v>
      </c>
      <c r="J1051" s="67" t="s">
        <v>174</v>
      </c>
    </row>
    <row r="1052" spans="1:10" s="93" customFormat="1" ht="12" customHeight="1" x14ac:dyDescent="0.25">
      <c r="A1052" s="80" t="s">
        <v>2480</v>
      </c>
      <c r="B1052" s="67" t="s">
        <v>2481</v>
      </c>
      <c r="C1052" s="150"/>
      <c r="D1052" s="68"/>
      <c r="E1052" s="67">
        <v>1</v>
      </c>
      <c r="F1052" s="76"/>
      <c r="G1052" s="76">
        <v>0</v>
      </c>
      <c r="H1052" s="76">
        <v>14.5</v>
      </c>
      <c r="I1052" s="76">
        <f>E1052*H1052</f>
        <v>14.5</v>
      </c>
      <c r="J1052" s="67" t="s">
        <v>174</v>
      </c>
    </row>
    <row r="1053" spans="1:10" s="93" customFormat="1" ht="12" customHeight="1" x14ac:dyDescent="0.25">
      <c r="A1053" s="80" t="s">
        <v>2406</v>
      </c>
      <c r="B1053" s="67" t="s">
        <v>2407</v>
      </c>
      <c r="C1053" s="150"/>
      <c r="D1053" s="68"/>
      <c r="E1053" s="67">
        <v>1</v>
      </c>
      <c r="F1053" s="76"/>
      <c r="G1053" s="76">
        <v>0</v>
      </c>
      <c r="H1053" s="76">
        <v>14.5</v>
      </c>
      <c r="I1053" s="76">
        <f>E1053*H1053</f>
        <v>14.5</v>
      </c>
      <c r="J1053" s="67" t="s">
        <v>174</v>
      </c>
    </row>
    <row r="1054" spans="1:10" s="93" customFormat="1" ht="12" customHeight="1" x14ac:dyDescent="0.25">
      <c r="A1054" s="80" t="s">
        <v>2408</v>
      </c>
      <c r="B1054" s="155" t="s">
        <v>2420</v>
      </c>
      <c r="C1054" s="150"/>
      <c r="D1054" s="68"/>
      <c r="E1054" s="67"/>
      <c r="F1054" s="76"/>
      <c r="G1054" s="76">
        <v>0</v>
      </c>
      <c r="H1054" s="76">
        <v>90</v>
      </c>
      <c r="I1054" s="76"/>
      <c r="J1054" s="67" t="s">
        <v>174</v>
      </c>
    </row>
    <row r="1055" spans="1:10" s="93" customFormat="1" ht="12" customHeight="1" x14ac:dyDescent="0.25">
      <c r="A1055" s="152"/>
      <c r="B1055" s="71" t="s">
        <v>2515</v>
      </c>
      <c r="C1055" s="151"/>
      <c r="D1055" s="72"/>
      <c r="E1055" s="71"/>
      <c r="F1055" s="77"/>
      <c r="G1055" s="77"/>
      <c r="H1055" s="77"/>
      <c r="I1055" s="77"/>
      <c r="J1055" s="71"/>
    </row>
    <row r="1056" spans="1:10" s="93" customFormat="1" ht="12" customHeight="1" x14ac:dyDescent="0.25">
      <c r="A1056" s="152" t="s">
        <v>2409</v>
      </c>
      <c r="B1056" s="71" t="s">
        <v>2410</v>
      </c>
      <c r="C1056" s="151"/>
      <c r="D1056" s="72"/>
      <c r="E1056" s="71"/>
      <c r="F1056" s="77">
        <v>0</v>
      </c>
      <c r="G1056" s="77">
        <v>0</v>
      </c>
      <c r="H1056" s="77">
        <v>0</v>
      </c>
      <c r="I1056" s="77">
        <v>0</v>
      </c>
      <c r="J1056" s="71" t="s">
        <v>174</v>
      </c>
    </row>
    <row r="1057" spans="1:10" s="93" customFormat="1" ht="12" customHeight="1" x14ac:dyDescent="0.25">
      <c r="A1057" s="152" t="s">
        <v>2411</v>
      </c>
      <c r="B1057" s="71" t="s">
        <v>2523</v>
      </c>
      <c r="C1057" s="151"/>
      <c r="D1057" s="72"/>
      <c r="E1057" s="71"/>
      <c r="F1057" s="77">
        <v>0</v>
      </c>
      <c r="G1057" s="77">
        <v>0</v>
      </c>
      <c r="H1057" s="77">
        <v>0</v>
      </c>
      <c r="I1057" s="77">
        <v>0</v>
      </c>
      <c r="J1057" s="71" t="s">
        <v>174</v>
      </c>
    </row>
    <row r="1058" spans="1:10" s="93" customFormat="1" ht="12" customHeight="1" x14ac:dyDescent="0.25">
      <c r="A1058" s="152" t="s">
        <v>2412</v>
      </c>
      <c r="B1058" s="71" t="s">
        <v>2413</v>
      </c>
      <c r="C1058" s="151"/>
      <c r="D1058" s="72"/>
      <c r="E1058" s="71"/>
      <c r="F1058" s="77">
        <v>0</v>
      </c>
      <c r="G1058" s="77">
        <v>0</v>
      </c>
      <c r="H1058" s="77">
        <v>0</v>
      </c>
      <c r="I1058" s="77">
        <v>0</v>
      </c>
      <c r="J1058" s="71" t="s">
        <v>174</v>
      </c>
    </row>
    <row r="1059" spans="1:10" s="93" customFormat="1" ht="12" customHeight="1" x14ac:dyDescent="0.25">
      <c r="A1059" s="152" t="s">
        <v>2414</v>
      </c>
      <c r="B1059" s="71" t="s">
        <v>2415</v>
      </c>
      <c r="C1059" s="151"/>
      <c r="D1059" s="72"/>
      <c r="E1059" s="71"/>
      <c r="F1059" s="77">
        <v>0</v>
      </c>
      <c r="G1059" s="77">
        <v>0</v>
      </c>
      <c r="H1059" s="77">
        <v>0</v>
      </c>
      <c r="I1059" s="77">
        <v>0</v>
      </c>
      <c r="J1059" s="71" t="s">
        <v>174</v>
      </c>
    </row>
    <row r="1060" spans="1:10" s="93" customFormat="1" ht="12" customHeight="1" x14ac:dyDescent="0.25">
      <c r="A1060" s="152" t="s">
        <v>192</v>
      </c>
      <c r="B1060" s="74" t="s">
        <v>185</v>
      </c>
      <c r="C1060" s="71"/>
      <c r="D1060" s="72"/>
      <c r="E1060" s="71"/>
      <c r="F1060" s="77">
        <v>0</v>
      </c>
      <c r="G1060" s="77">
        <v>0</v>
      </c>
      <c r="H1060" s="77">
        <v>0</v>
      </c>
      <c r="I1060" s="77">
        <v>0</v>
      </c>
      <c r="J1060" s="71" t="s">
        <v>174</v>
      </c>
    </row>
    <row r="1061" spans="1:10" s="93" customFormat="1" ht="12" customHeight="1" x14ac:dyDescent="0.25">
      <c r="A1061" s="152" t="s">
        <v>2482</v>
      </c>
      <c r="B1061" s="74" t="s">
        <v>2483</v>
      </c>
      <c r="C1061" s="71"/>
      <c r="D1061" s="72"/>
      <c r="E1061" s="71"/>
      <c r="F1061" s="77"/>
      <c r="G1061" s="77">
        <v>0</v>
      </c>
      <c r="H1061" s="77">
        <v>14.5</v>
      </c>
      <c r="I1061" s="77"/>
      <c r="J1061" s="71" t="s">
        <v>174</v>
      </c>
    </row>
    <row r="1062" spans="1:10" s="93" customFormat="1" ht="12" customHeight="1" x14ac:dyDescent="0.25">
      <c r="A1062" s="152" t="s">
        <v>2418</v>
      </c>
      <c r="B1062" s="74" t="s">
        <v>2419</v>
      </c>
      <c r="C1062" s="71"/>
      <c r="D1062" s="72"/>
      <c r="E1062" s="71"/>
      <c r="F1062" s="77"/>
      <c r="G1062" s="77">
        <v>0</v>
      </c>
      <c r="H1062" s="77">
        <v>14.5</v>
      </c>
      <c r="I1062" s="77"/>
      <c r="J1062" s="71" t="s">
        <v>174</v>
      </c>
    </row>
    <row r="1063" spans="1:10" ht="24.75" customHeight="1" x14ac:dyDescent="0.25">
      <c r="A1063" s="48"/>
      <c r="B1063" s="29"/>
      <c r="C1063" s="27" t="s">
        <v>84</v>
      </c>
      <c r="D1063" s="117">
        <v>3.65</v>
      </c>
      <c r="E1063" s="47"/>
      <c r="F1063" s="47"/>
      <c r="G1063" s="47"/>
      <c r="H1063" s="47"/>
      <c r="I1063" s="14"/>
      <c r="J1063" s="14"/>
    </row>
    <row r="1064" spans="1:10" ht="31.5" customHeight="1" x14ac:dyDescent="0.25">
      <c r="A1064" s="57">
        <v>25</v>
      </c>
      <c r="B1064" s="108" t="s">
        <v>128</v>
      </c>
      <c r="C1064" s="149" t="s">
        <v>129</v>
      </c>
      <c r="D1064" s="164" t="s">
        <v>166</v>
      </c>
      <c r="E1064" s="153"/>
      <c r="F1064" s="153">
        <f>3.5+0.15</f>
        <v>3.65</v>
      </c>
      <c r="G1064" s="153">
        <v>0</v>
      </c>
      <c r="H1064" s="153">
        <v>187.2</v>
      </c>
      <c r="I1064" s="154">
        <f>F1064*192</f>
        <v>700.8</v>
      </c>
      <c r="J1064" s="61"/>
    </row>
    <row r="1065" spans="1:10" s="93" customFormat="1" ht="12" customHeight="1" x14ac:dyDescent="0.25">
      <c r="A1065" s="80" t="s">
        <v>2486</v>
      </c>
      <c r="B1065" s="67" t="s">
        <v>2487</v>
      </c>
      <c r="C1065" s="150"/>
      <c r="D1065" s="68"/>
      <c r="E1065" s="67">
        <f>I1065/H1065</f>
        <v>4</v>
      </c>
      <c r="F1065" s="76">
        <v>3.5</v>
      </c>
      <c r="G1065" s="76">
        <v>0</v>
      </c>
      <c r="H1065" s="76">
        <v>168</v>
      </c>
      <c r="I1065" s="76">
        <v>672</v>
      </c>
      <c r="J1065" s="67" t="s">
        <v>174</v>
      </c>
    </row>
    <row r="1066" spans="1:10" s="93" customFormat="1" ht="12" customHeight="1" x14ac:dyDescent="0.25">
      <c r="A1066" s="80" t="s">
        <v>2446</v>
      </c>
      <c r="B1066" s="67" t="s">
        <v>2447</v>
      </c>
      <c r="C1066" s="150"/>
      <c r="D1066" s="68"/>
      <c r="E1066" s="67"/>
      <c r="F1066" s="76">
        <v>0</v>
      </c>
      <c r="G1066" s="76">
        <v>0</v>
      </c>
      <c r="H1066" s="76">
        <v>0</v>
      </c>
      <c r="I1066" s="76">
        <v>0</v>
      </c>
      <c r="J1066" s="67" t="s">
        <v>174</v>
      </c>
    </row>
    <row r="1067" spans="1:10" s="93" customFormat="1" ht="12" customHeight="1" x14ac:dyDescent="0.25">
      <c r="A1067" s="80" t="s">
        <v>2448</v>
      </c>
      <c r="B1067" s="67" t="s">
        <v>2449</v>
      </c>
      <c r="C1067" s="150"/>
      <c r="D1067" s="68"/>
      <c r="E1067" s="67"/>
      <c r="F1067" s="76">
        <v>0</v>
      </c>
      <c r="G1067" s="76">
        <v>0</v>
      </c>
      <c r="H1067" s="76">
        <v>0</v>
      </c>
      <c r="I1067" s="76">
        <v>0</v>
      </c>
      <c r="J1067" s="67" t="s">
        <v>174</v>
      </c>
    </row>
    <row r="1068" spans="1:10" s="93" customFormat="1" ht="12" customHeight="1" x14ac:dyDescent="0.25">
      <c r="A1068" s="80" t="s">
        <v>2450</v>
      </c>
      <c r="B1068" s="67" t="s">
        <v>2526</v>
      </c>
      <c r="C1068" s="150"/>
      <c r="D1068" s="68"/>
      <c r="E1068" s="67"/>
      <c r="F1068" s="76">
        <v>0</v>
      </c>
      <c r="G1068" s="76">
        <v>0</v>
      </c>
      <c r="H1068" s="76">
        <v>0</v>
      </c>
      <c r="I1068" s="76">
        <v>0</v>
      </c>
      <c r="J1068" s="67" t="s">
        <v>174</v>
      </c>
    </row>
    <row r="1069" spans="1:10" s="93" customFormat="1" ht="12" customHeight="1" x14ac:dyDescent="0.25">
      <c r="A1069" s="80" t="s">
        <v>2451</v>
      </c>
      <c r="B1069" s="67" t="s">
        <v>2452</v>
      </c>
      <c r="C1069" s="150"/>
      <c r="D1069" s="68"/>
      <c r="E1069" s="67"/>
      <c r="F1069" s="76">
        <v>0</v>
      </c>
      <c r="G1069" s="76">
        <v>0</v>
      </c>
      <c r="H1069" s="76">
        <v>0</v>
      </c>
      <c r="I1069" s="76">
        <v>0</v>
      </c>
      <c r="J1069" s="67" t="s">
        <v>174</v>
      </c>
    </row>
    <row r="1070" spans="1:10" s="93" customFormat="1" ht="12" customHeight="1" x14ac:dyDescent="0.25">
      <c r="A1070" s="80" t="s">
        <v>2453</v>
      </c>
      <c r="B1070" s="67" t="s">
        <v>2452</v>
      </c>
      <c r="C1070" s="150"/>
      <c r="D1070" s="68"/>
      <c r="E1070" s="67"/>
      <c r="F1070" s="76">
        <v>0</v>
      </c>
      <c r="G1070" s="76">
        <v>0</v>
      </c>
      <c r="H1070" s="76">
        <v>0</v>
      </c>
      <c r="I1070" s="76">
        <v>0</v>
      </c>
      <c r="J1070" s="67" t="s">
        <v>174</v>
      </c>
    </row>
    <row r="1071" spans="1:10" s="93" customFormat="1" ht="12" customHeight="1" x14ac:dyDescent="0.25">
      <c r="A1071" s="80" t="s">
        <v>184</v>
      </c>
      <c r="B1071" s="67" t="s">
        <v>185</v>
      </c>
      <c r="C1071" s="150"/>
      <c r="D1071" s="68"/>
      <c r="E1071" s="67"/>
      <c r="F1071" s="76">
        <v>0</v>
      </c>
      <c r="G1071" s="76">
        <v>0</v>
      </c>
      <c r="H1071" s="76">
        <v>0</v>
      </c>
      <c r="I1071" s="76">
        <v>0</v>
      </c>
      <c r="J1071" s="67" t="s">
        <v>174</v>
      </c>
    </row>
    <row r="1072" spans="1:10" s="93" customFormat="1" ht="12" customHeight="1" x14ac:dyDescent="0.25">
      <c r="A1072" s="80" t="s">
        <v>186</v>
      </c>
      <c r="B1072" s="67" t="s">
        <v>187</v>
      </c>
      <c r="C1072" s="150"/>
      <c r="D1072" s="68"/>
      <c r="E1072" s="67"/>
      <c r="F1072" s="76">
        <v>0</v>
      </c>
      <c r="G1072" s="76">
        <v>0</v>
      </c>
      <c r="H1072" s="76">
        <v>0</v>
      </c>
      <c r="I1072" s="76">
        <v>0</v>
      </c>
      <c r="J1072" s="67" t="s">
        <v>174</v>
      </c>
    </row>
    <row r="1073" spans="1:10" s="93" customFormat="1" ht="12" customHeight="1" x14ac:dyDescent="0.25">
      <c r="A1073" s="80" t="s">
        <v>2454</v>
      </c>
      <c r="B1073" s="67" t="s">
        <v>189</v>
      </c>
      <c r="C1073" s="150"/>
      <c r="D1073" s="68"/>
      <c r="E1073" s="67"/>
      <c r="F1073" s="76">
        <v>0</v>
      </c>
      <c r="G1073" s="76">
        <v>0</v>
      </c>
      <c r="H1073" s="76">
        <v>0</v>
      </c>
      <c r="I1073" s="76">
        <v>0</v>
      </c>
      <c r="J1073" s="67" t="s">
        <v>174</v>
      </c>
    </row>
    <row r="1074" spans="1:10" s="92" customFormat="1" ht="12" customHeight="1" x14ac:dyDescent="0.25">
      <c r="A1074" s="78" t="s">
        <v>190</v>
      </c>
      <c r="B1074" s="66" t="s">
        <v>191</v>
      </c>
      <c r="C1074" s="67"/>
      <c r="D1074" s="68"/>
      <c r="E1074" s="67"/>
      <c r="F1074" s="75">
        <v>0</v>
      </c>
      <c r="G1074" s="75">
        <v>0</v>
      </c>
      <c r="H1074" s="75">
        <f t="shared" ref="H1074" si="47">E1074*F1074</f>
        <v>0</v>
      </c>
      <c r="I1074" s="75">
        <f t="shared" ref="I1074" si="48">H1074*E1074</f>
        <v>0</v>
      </c>
      <c r="J1074" s="67" t="s">
        <v>174</v>
      </c>
    </row>
    <row r="1075" spans="1:10" s="93" customFormat="1" ht="12" customHeight="1" x14ac:dyDescent="0.25">
      <c r="A1075" s="80" t="s">
        <v>2480</v>
      </c>
      <c r="B1075" s="67" t="s">
        <v>2481</v>
      </c>
      <c r="C1075" s="150"/>
      <c r="D1075" s="68"/>
      <c r="E1075" s="67">
        <v>3</v>
      </c>
      <c r="F1075" s="75"/>
      <c r="G1075" s="75">
        <v>0</v>
      </c>
      <c r="H1075" s="75">
        <v>14.5</v>
      </c>
      <c r="I1075" s="75">
        <f>E1075*H1075</f>
        <v>43.5</v>
      </c>
      <c r="J1075" s="67" t="s">
        <v>174</v>
      </c>
    </row>
    <row r="1076" spans="1:10" s="93" customFormat="1" ht="12" customHeight="1" x14ac:dyDescent="0.25">
      <c r="A1076" s="80" t="s">
        <v>2406</v>
      </c>
      <c r="B1076" s="67" t="s">
        <v>2407</v>
      </c>
      <c r="C1076" s="150"/>
      <c r="D1076" s="68"/>
      <c r="E1076" s="67">
        <v>1</v>
      </c>
      <c r="F1076" s="75"/>
      <c r="G1076" s="75">
        <v>0</v>
      </c>
      <c r="H1076" s="75">
        <v>14.5</v>
      </c>
      <c r="I1076" s="75">
        <f>E1076*H1076</f>
        <v>14.5</v>
      </c>
      <c r="J1076" s="67" t="s">
        <v>174</v>
      </c>
    </row>
    <row r="1077" spans="1:10" s="93" customFormat="1" ht="12" customHeight="1" x14ac:dyDescent="0.25">
      <c r="A1077" s="80" t="s">
        <v>2408</v>
      </c>
      <c r="B1077" s="155" t="s">
        <v>2420</v>
      </c>
      <c r="C1077" s="150"/>
      <c r="D1077" s="68"/>
      <c r="E1077" s="67"/>
      <c r="F1077" s="76"/>
      <c r="G1077" s="76">
        <v>0</v>
      </c>
      <c r="H1077" s="76">
        <v>90</v>
      </c>
      <c r="I1077" s="76"/>
      <c r="J1077" s="67" t="s">
        <v>174</v>
      </c>
    </row>
    <row r="1078" spans="1:10" s="93" customFormat="1" ht="12" customHeight="1" x14ac:dyDescent="0.25">
      <c r="A1078" s="152"/>
      <c r="B1078" s="71" t="s">
        <v>2515</v>
      </c>
      <c r="C1078" s="151"/>
      <c r="D1078" s="72"/>
      <c r="E1078" s="71"/>
      <c r="F1078" s="77"/>
      <c r="G1078" s="77"/>
      <c r="H1078" s="77"/>
      <c r="I1078" s="77"/>
      <c r="J1078" s="71"/>
    </row>
    <row r="1079" spans="1:10" s="93" customFormat="1" ht="12" customHeight="1" x14ac:dyDescent="0.25">
      <c r="A1079" s="152" t="s">
        <v>2455</v>
      </c>
      <c r="B1079" s="71" t="s">
        <v>2456</v>
      </c>
      <c r="C1079" s="151"/>
      <c r="D1079" s="72"/>
      <c r="E1079" s="71"/>
      <c r="F1079" s="77">
        <v>0</v>
      </c>
      <c r="G1079" s="77">
        <v>0</v>
      </c>
      <c r="H1079" s="77">
        <v>0</v>
      </c>
      <c r="I1079" s="77">
        <v>0</v>
      </c>
      <c r="J1079" s="71" t="s">
        <v>174</v>
      </c>
    </row>
    <row r="1080" spans="1:10" s="93" customFormat="1" ht="12" customHeight="1" x14ac:dyDescent="0.25">
      <c r="A1080" s="152" t="s">
        <v>2457</v>
      </c>
      <c r="B1080" s="71" t="s">
        <v>2527</v>
      </c>
      <c r="C1080" s="151"/>
      <c r="D1080" s="72"/>
      <c r="E1080" s="71"/>
      <c r="F1080" s="77">
        <v>0</v>
      </c>
      <c r="G1080" s="77">
        <v>0</v>
      </c>
      <c r="H1080" s="77">
        <v>0</v>
      </c>
      <c r="I1080" s="77">
        <v>0</v>
      </c>
      <c r="J1080" s="71" t="s">
        <v>174</v>
      </c>
    </row>
    <row r="1081" spans="1:10" s="93" customFormat="1" ht="12" customHeight="1" x14ac:dyDescent="0.25">
      <c r="A1081" s="152" t="s">
        <v>2458</v>
      </c>
      <c r="B1081" s="71" t="s">
        <v>2459</v>
      </c>
      <c r="C1081" s="151"/>
      <c r="D1081" s="72"/>
      <c r="E1081" s="71"/>
      <c r="F1081" s="77">
        <v>0</v>
      </c>
      <c r="G1081" s="77">
        <v>0</v>
      </c>
      <c r="H1081" s="77">
        <v>0</v>
      </c>
      <c r="I1081" s="77">
        <v>0</v>
      </c>
      <c r="J1081" s="71" t="s">
        <v>174</v>
      </c>
    </row>
    <row r="1082" spans="1:10" s="93" customFormat="1" ht="12" customHeight="1" x14ac:dyDescent="0.25">
      <c r="A1082" s="152" t="s">
        <v>2460</v>
      </c>
      <c r="B1082" s="71" t="s">
        <v>2461</v>
      </c>
      <c r="C1082" s="151"/>
      <c r="D1082" s="72"/>
      <c r="E1082" s="71"/>
      <c r="F1082" s="77">
        <v>0</v>
      </c>
      <c r="G1082" s="77">
        <v>0</v>
      </c>
      <c r="H1082" s="77">
        <v>0</v>
      </c>
      <c r="I1082" s="77">
        <v>0</v>
      </c>
      <c r="J1082" s="71" t="s">
        <v>174</v>
      </c>
    </row>
    <row r="1083" spans="1:10" s="93" customFormat="1" ht="12" customHeight="1" x14ac:dyDescent="0.25">
      <c r="A1083" s="152" t="s">
        <v>192</v>
      </c>
      <c r="B1083" s="74" t="s">
        <v>185</v>
      </c>
      <c r="C1083" s="71"/>
      <c r="D1083" s="72"/>
      <c r="E1083" s="71"/>
      <c r="F1083" s="77">
        <v>0</v>
      </c>
      <c r="G1083" s="77">
        <v>0</v>
      </c>
      <c r="H1083" s="77">
        <v>0</v>
      </c>
      <c r="I1083" s="77">
        <v>0</v>
      </c>
      <c r="J1083" s="71" t="s">
        <v>174</v>
      </c>
    </row>
    <row r="1084" spans="1:10" s="93" customFormat="1" ht="12" customHeight="1" x14ac:dyDescent="0.25">
      <c r="A1084" s="152" t="s">
        <v>2482</v>
      </c>
      <c r="B1084" s="74" t="s">
        <v>2483</v>
      </c>
      <c r="C1084" s="71"/>
      <c r="D1084" s="72"/>
      <c r="E1084" s="71"/>
      <c r="F1084" s="77"/>
      <c r="G1084" s="77">
        <v>0</v>
      </c>
      <c r="H1084" s="77">
        <v>14.5</v>
      </c>
      <c r="I1084" s="77"/>
      <c r="J1084" s="71" t="s">
        <v>174</v>
      </c>
    </row>
    <row r="1085" spans="1:10" s="93" customFormat="1" ht="12" customHeight="1" x14ac:dyDescent="0.25">
      <c r="A1085" s="152" t="s">
        <v>2418</v>
      </c>
      <c r="B1085" s="74" t="s">
        <v>2419</v>
      </c>
      <c r="C1085" s="71"/>
      <c r="D1085" s="72"/>
      <c r="E1085" s="71"/>
      <c r="F1085" s="77"/>
      <c r="G1085" s="77">
        <v>0</v>
      </c>
      <c r="H1085" s="77">
        <v>14.5</v>
      </c>
      <c r="I1085" s="77"/>
      <c r="J1085" s="71" t="s">
        <v>174</v>
      </c>
    </row>
    <row r="1086" spans="1:10" x14ac:dyDescent="0.25">
      <c r="A1086" s="48"/>
      <c r="B1086" s="29"/>
      <c r="C1086" s="27" t="s">
        <v>84</v>
      </c>
      <c r="D1086" s="117">
        <v>3.65</v>
      </c>
      <c r="E1086" s="47"/>
      <c r="F1086" s="47"/>
      <c r="G1086" s="47"/>
      <c r="H1086" s="47"/>
      <c r="I1086" s="14"/>
      <c r="J1086" s="14"/>
    </row>
    <row r="1087" spans="1:10" ht="25.5" x14ac:dyDescent="0.25">
      <c r="A1087" s="57">
        <v>26</v>
      </c>
      <c r="B1087" s="108" t="s">
        <v>130</v>
      </c>
      <c r="C1087" s="149" t="s">
        <v>131</v>
      </c>
      <c r="D1087" s="164" t="s">
        <v>166</v>
      </c>
      <c r="E1087" s="153"/>
      <c r="F1087" s="153">
        <f>3.5+0.15</f>
        <v>3.65</v>
      </c>
      <c r="G1087" s="153">
        <v>0</v>
      </c>
      <c r="H1087" s="153">
        <v>187.2</v>
      </c>
      <c r="I1087" s="154">
        <f>F1087*192</f>
        <v>700.8</v>
      </c>
      <c r="J1087" s="61"/>
    </row>
    <row r="1088" spans="1:10" s="93" customFormat="1" ht="12" customHeight="1" x14ac:dyDescent="0.25">
      <c r="A1088" s="80" t="s">
        <v>2488</v>
      </c>
      <c r="B1088" s="67" t="s">
        <v>2489</v>
      </c>
      <c r="C1088" s="150"/>
      <c r="D1088" s="68"/>
      <c r="E1088" s="67">
        <f>I1088/H1088</f>
        <v>4</v>
      </c>
      <c r="F1088" s="76">
        <v>3.5</v>
      </c>
      <c r="G1088" s="76">
        <v>0</v>
      </c>
      <c r="H1088" s="76">
        <v>168</v>
      </c>
      <c r="I1088" s="76">
        <v>672</v>
      </c>
      <c r="J1088" s="67" t="s">
        <v>174</v>
      </c>
    </row>
    <row r="1089" spans="1:10" s="93" customFormat="1" ht="12" customHeight="1" x14ac:dyDescent="0.25">
      <c r="A1089" s="80" t="s">
        <v>2396</v>
      </c>
      <c r="B1089" s="67" t="s">
        <v>2397</v>
      </c>
      <c r="C1089" s="150"/>
      <c r="D1089" s="68"/>
      <c r="E1089" s="67"/>
      <c r="F1089" s="76">
        <v>0</v>
      </c>
      <c r="G1089" s="76">
        <v>0</v>
      </c>
      <c r="H1089" s="76">
        <v>0</v>
      </c>
      <c r="I1089" s="76">
        <v>0</v>
      </c>
      <c r="J1089" s="67" t="s">
        <v>174</v>
      </c>
    </row>
    <row r="1090" spans="1:10" s="93" customFormat="1" ht="12" customHeight="1" x14ac:dyDescent="0.25">
      <c r="A1090" s="80" t="s">
        <v>2398</v>
      </c>
      <c r="B1090" s="67" t="s">
        <v>2399</v>
      </c>
      <c r="C1090" s="150"/>
      <c r="D1090" s="68"/>
      <c r="E1090" s="67"/>
      <c r="F1090" s="76">
        <v>0</v>
      </c>
      <c r="G1090" s="76">
        <v>0</v>
      </c>
      <c r="H1090" s="76">
        <v>0</v>
      </c>
      <c r="I1090" s="76">
        <v>0</v>
      </c>
      <c r="J1090" s="67" t="s">
        <v>174</v>
      </c>
    </row>
    <row r="1091" spans="1:10" s="93" customFormat="1" ht="12" customHeight="1" x14ac:dyDescent="0.25">
      <c r="A1091" s="80" t="s">
        <v>2400</v>
      </c>
      <c r="B1091" s="67" t="s">
        <v>2522</v>
      </c>
      <c r="C1091" s="150"/>
      <c r="D1091" s="68"/>
      <c r="E1091" s="67"/>
      <c r="F1091" s="76">
        <v>0</v>
      </c>
      <c r="G1091" s="76">
        <v>0</v>
      </c>
      <c r="H1091" s="76">
        <v>0</v>
      </c>
      <c r="I1091" s="76">
        <v>0</v>
      </c>
      <c r="J1091" s="67" t="s">
        <v>174</v>
      </c>
    </row>
    <row r="1092" spans="1:10" s="93" customFormat="1" ht="12" customHeight="1" x14ac:dyDescent="0.25">
      <c r="A1092" s="80" t="s">
        <v>2401</v>
      </c>
      <c r="B1092" s="67" t="s">
        <v>2402</v>
      </c>
      <c r="C1092" s="150"/>
      <c r="D1092" s="68"/>
      <c r="E1092" s="67"/>
      <c r="F1092" s="76">
        <v>0</v>
      </c>
      <c r="G1092" s="76">
        <v>0</v>
      </c>
      <c r="H1092" s="76">
        <v>0</v>
      </c>
      <c r="I1092" s="76">
        <v>0</v>
      </c>
      <c r="J1092" s="67" t="s">
        <v>174</v>
      </c>
    </row>
    <row r="1093" spans="1:10" s="93" customFormat="1" ht="12" customHeight="1" x14ac:dyDescent="0.25">
      <c r="A1093" s="80" t="s">
        <v>2403</v>
      </c>
      <c r="B1093" s="67" t="s">
        <v>2402</v>
      </c>
      <c r="C1093" s="150"/>
      <c r="D1093" s="68"/>
      <c r="E1093" s="67"/>
      <c r="F1093" s="76">
        <v>0</v>
      </c>
      <c r="G1093" s="76">
        <v>0</v>
      </c>
      <c r="H1093" s="76">
        <v>0</v>
      </c>
      <c r="I1093" s="76">
        <v>0</v>
      </c>
      <c r="J1093" s="67" t="s">
        <v>174</v>
      </c>
    </row>
    <row r="1094" spans="1:10" s="93" customFormat="1" ht="12" customHeight="1" x14ac:dyDescent="0.25">
      <c r="A1094" s="80" t="s">
        <v>184</v>
      </c>
      <c r="B1094" s="67" t="s">
        <v>185</v>
      </c>
      <c r="C1094" s="150"/>
      <c r="D1094" s="68"/>
      <c r="E1094" s="67"/>
      <c r="F1094" s="76">
        <v>0</v>
      </c>
      <c r="G1094" s="76">
        <v>0</v>
      </c>
      <c r="H1094" s="76">
        <v>0</v>
      </c>
      <c r="I1094" s="76">
        <v>0</v>
      </c>
      <c r="J1094" s="67" t="s">
        <v>174</v>
      </c>
    </row>
    <row r="1095" spans="1:10" s="93" customFormat="1" ht="12" customHeight="1" x14ac:dyDescent="0.25">
      <c r="A1095" s="80" t="s">
        <v>186</v>
      </c>
      <c r="B1095" s="67" t="s">
        <v>187</v>
      </c>
      <c r="C1095" s="150"/>
      <c r="D1095" s="68"/>
      <c r="E1095" s="67"/>
      <c r="F1095" s="76">
        <v>0</v>
      </c>
      <c r="G1095" s="76">
        <v>0</v>
      </c>
      <c r="H1095" s="76">
        <v>0</v>
      </c>
      <c r="I1095" s="76">
        <v>0</v>
      </c>
      <c r="J1095" s="67" t="s">
        <v>174</v>
      </c>
    </row>
    <row r="1096" spans="1:10" s="93" customFormat="1" ht="12" customHeight="1" x14ac:dyDescent="0.25">
      <c r="A1096" s="80" t="s">
        <v>188</v>
      </c>
      <c r="B1096" s="67" t="s">
        <v>189</v>
      </c>
      <c r="C1096" s="150"/>
      <c r="D1096" s="68"/>
      <c r="E1096" s="67"/>
      <c r="F1096" s="76">
        <v>0</v>
      </c>
      <c r="G1096" s="76">
        <v>0</v>
      </c>
      <c r="H1096" s="76">
        <v>0</v>
      </c>
      <c r="I1096" s="76">
        <v>0</v>
      </c>
      <c r="J1096" s="67" t="s">
        <v>174</v>
      </c>
    </row>
    <row r="1097" spans="1:10" s="92" customFormat="1" ht="12" customHeight="1" x14ac:dyDescent="0.25">
      <c r="A1097" s="78" t="s">
        <v>190</v>
      </c>
      <c r="B1097" s="66" t="s">
        <v>191</v>
      </c>
      <c r="C1097" s="67"/>
      <c r="D1097" s="68"/>
      <c r="E1097" s="67"/>
      <c r="F1097" s="75">
        <v>0</v>
      </c>
      <c r="G1097" s="75">
        <v>0</v>
      </c>
      <c r="H1097" s="75">
        <f t="shared" ref="H1097" si="49">E1097*F1097</f>
        <v>0</v>
      </c>
      <c r="I1097" s="75">
        <f t="shared" ref="I1097" si="50">H1097*E1097</f>
        <v>0</v>
      </c>
      <c r="J1097" s="67" t="s">
        <v>174</v>
      </c>
    </row>
    <row r="1098" spans="1:10" s="93" customFormat="1" ht="12" customHeight="1" x14ac:dyDescent="0.25">
      <c r="A1098" s="80" t="s">
        <v>2480</v>
      </c>
      <c r="B1098" s="67" t="s">
        <v>2481</v>
      </c>
      <c r="C1098" s="150"/>
      <c r="D1098" s="68"/>
      <c r="E1098" s="67">
        <v>4</v>
      </c>
      <c r="F1098" s="75"/>
      <c r="G1098" s="75">
        <v>0</v>
      </c>
      <c r="H1098" s="75">
        <v>14.5</v>
      </c>
      <c r="I1098" s="75">
        <f>E1098*H1098</f>
        <v>58</v>
      </c>
      <c r="J1098" s="67" t="s">
        <v>174</v>
      </c>
    </row>
    <row r="1099" spans="1:10" s="93" customFormat="1" ht="12" customHeight="1" x14ac:dyDescent="0.25">
      <c r="A1099" s="80" t="s">
        <v>2406</v>
      </c>
      <c r="B1099" s="67" t="s">
        <v>2407</v>
      </c>
      <c r="C1099" s="150"/>
      <c r="D1099" s="68"/>
      <c r="E1099" s="67">
        <v>1</v>
      </c>
      <c r="F1099" s="75"/>
      <c r="G1099" s="75">
        <v>0</v>
      </c>
      <c r="H1099" s="75">
        <v>14.5</v>
      </c>
      <c r="I1099" s="75">
        <f>E1099*H1099</f>
        <v>14.5</v>
      </c>
      <c r="J1099" s="67" t="s">
        <v>174</v>
      </c>
    </row>
    <row r="1100" spans="1:10" s="93" customFormat="1" ht="12" customHeight="1" x14ac:dyDescent="0.25">
      <c r="A1100" s="80" t="s">
        <v>2408</v>
      </c>
      <c r="B1100" s="155" t="s">
        <v>2420</v>
      </c>
      <c r="C1100" s="150"/>
      <c r="D1100" s="68"/>
      <c r="E1100" s="67"/>
      <c r="F1100" s="76"/>
      <c r="G1100" s="76">
        <v>0</v>
      </c>
      <c r="H1100" s="76">
        <v>90</v>
      </c>
      <c r="I1100" s="76"/>
      <c r="J1100" s="67" t="s">
        <v>174</v>
      </c>
    </row>
    <row r="1101" spans="1:10" s="93" customFormat="1" ht="12" customHeight="1" x14ac:dyDescent="0.25">
      <c r="A1101" s="152"/>
      <c r="B1101" s="71" t="s">
        <v>2515</v>
      </c>
      <c r="C1101" s="151"/>
      <c r="D1101" s="72"/>
      <c r="E1101" s="71"/>
      <c r="F1101" s="77"/>
      <c r="G1101" s="77"/>
      <c r="H1101" s="77"/>
      <c r="I1101" s="77"/>
      <c r="J1101" s="71"/>
    </row>
    <row r="1102" spans="1:10" s="93" customFormat="1" ht="12" customHeight="1" x14ac:dyDescent="0.25">
      <c r="A1102" s="152" t="s">
        <v>2409</v>
      </c>
      <c r="B1102" s="71" t="s">
        <v>2410</v>
      </c>
      <c r="C1102" s="151"/>
      <c r="D1102" s="72"/>
      <c r="E1102" s="71"/>
      <c r="F1102" s="77">
        <v>0</v>
      </c>
      <c r="G1102" s="77">
        <v>0</v>
      </c>
      <c r="H1102" s="77">
        <v>0</v>
      </c>
      <c r="I1102" s="77">
        <v>0</v>
      </c>
      <c r="J1102" s="71" t="s">
        <v>174</v>
      </c>
    </row>
    <row r="1103" spans="1:10" s="93" customFormat="1" ht="12" customHeight="1" x14ac:dyDescent="0.25">
      <c r="A1103" s="152" t="s">
        <v>2411</v>
      </c>
      <c r="B1103" s="71" t="s">
        <v>2523</v>
      </c>
      <c r="C1103" s="151"/>
      <c r="D1103" s="72"/>
      <c r="E1103" s="71"/>
      <c r="F1103" s="77">
        <v>0</v>
      </c>
      <c r="G1103" s="77">
        <v>0</v>
      </c>
      <c r="H1103" s="77">
        <v>0</v>
      </c>
      <c r="I1103" s="77">
        <v>0</v>
      </c>
      <c r="J1103" s="71" t="s">
        <v>174</v>
      </c>
    </row>
    <row r="1104" spans="1:10" s="93" customFormat="1" ht="12" customHeight="1" x14ac:dyDescent="0.25">
      <c r="A1104" s="152" t="s">
        <v>2412</v>
      </c>
      <c r="B1104" s="71" t="s">
        <v>2413</v>
      </c>
      <c r="C1104" s="151"/>
      <c r="D1104" s="72"/>
      <c r="E1104" s="71"/>
      <c r="F1104" s="77">
        <v>0</v>
      </c>
      <c r="G1104" s="77">
        <v>0</v>
      </c>
      <c r="H1104" s="77">
        <v>0</v>
      </c>
      <c r="I1104" s="77">
        <v>0</v>
      </c>
      <c r="J1104" s="71" t="s">
        <v>174</v>
      </c>
    </row>
    <row r="1105" spans="1:10" s="93" customFormat="1" ht="12" customHeight="1" x14ac:dyDescent="0.25">
      <c r="A1105" s="152" t="s">
        <v>2414</v>
      </c>
      <c r="B1105" s="71" t="s">
        <v>2415</v>
      </c>
      <c r="C1105" s="151"/>
      <c r="D1105" s="72"/>
      <c r="E1105" s="71"/>
      <c r="F1105" s="77">
        <v>0</v>
      </c>
      <c r="G1105" s="77">
        <v>0</v>
      </c>
      <c r="H1105" s="77">
        <v>0</v>
      </c>
      <c r="I1105" s="77">
        <v>0</v>
      </c>
      <c r="J1105" s="71" t="s">
        <v>174</v>
      </c>
    </row>
    <row r="1106" spans="1:10" s="93" customFormat="1" ht="12" customHeight="1" x14ac:dyDescent="0.25">
      <c r="A1106" s="152" t="s">
        <v>192</v>
      </c>
      <c r="B1106" s="74" t="s">
        <v>185</v>
      </c>
      <c r="C1106" s="71"/>
      <c r="D1106" s="72"/>
      <c r="E1106" s="71"/>
      <c r="F1106" s="77">
        <v>0</v>
      </c>
      <c r="G1106" s="77">
        <v>0</v>
      </c>
      <c r="H1106" s="77">
        <v>0</v>
      </c>
      <c r="I1106" s="77">
        <v>0</v>
      </c>
      <c r="J1106" s="71" t="s">
        <v>174</v>
      </c>
    </row>
    <row r="1107" spans="1:10" s="93" customFormat="1" ht="12" customHeight="1" x14ac:dyDescent="0.25">
      <c r="A1107" s="152" t="s">
        <v>2482</v>
      </c>
      <c r="B1107" s="74" t="s">
        <v>2483</v>
      </c>
      <c r="C1107" s="71"/>
      <c r="D1107" s="72"/>
      <c r="E1107" s="71"/>
      <c r="F1107" s="77"/>
      <c r="G1107" s="77">
        <v>0</v>
      </c>
      <c r="H1107" s="77">
        <v>14.5</v>
      </c>
      <c r="I1107" s="77"/>
      <c r="J1107" s="71" t="s">
        <v>174</v>
      </c>
    </row>
    <row r="1108" spans="1:10" s="93" customFormat="1" ht="12" customHeight="1" x14ac:dyDescent="0.25">
      <c r="A1108" s="152" t="s">
        <v>2418</v>
      </c>
      <c r="B1108" s="74" t="s">
        <v>2419</v>
      </c>
      <c r="C1108" s="71"/>
      <c r="D1108" s="72"/>
      <c r="E1108" s="71"/>
      <c r="F1108" s="77"/>
      <c r="G1108" s="77">
        <v>0</v>
      </c>
      <c r="H1108" s="77">
        <v>14.5</v>
      </c>
      <c r="I1108" s="77"/>
      <c r="J1108" s="71" t="s">
        <v>174</v>
      </c>
    </row>
    <row r="1109" spans="1:10" x14ac:dyDescent="0.25">
      <c r="A1109" s="48"/>
      <c r="B1109" s="29"/>
      <c r="C1109" s="27" t="s">
        <v>84</v>
      </c>
      <c r="D1109" s="117">
        <v>3.65</v>
      </c>
      <c r="E1109" s="47"/>
      <c r="F1109" s="47"/>
      <c r="G1109" s="47"/>
      <c r="H1109" s="47"/>
      <c r="I1109" s="14"/>
      <c r="J1109" s="14"/>
    </row>
    <row r="1110" spans="1:10" ht="25.5" x14ac:dyDescent="0.25">
      <c r="A1110" s="57">
        <v>27</v>
      </c>
      <c r="B1110" s="108" t="s">
        <v>132</v>
      </c>
      <c r="C1110" s="149" t="s">
        <v>133</v>
      </c>
      <c r="D1110" s="164" t="s">
        <v>166</v>
      </c>
      <c r="E1110" s="153"/>
      <c r="F1110" s="153">
        <f>4.7+0.15</f>
        <v>4.8500000000000005</v>
      </c>
      <c r="G1110" s="153">
        <v>0</v>
      </c>
      <c r="H1110" s="153">
        <v>187.2</v>
      </c>
      <c r="I1110" s="154">
        <f>F1110*192</f>
        <v>931.2</v>
      </c>
      <c r="J1110" s="61"/>
    </row>
    <row r="1111" spans="1:10" s="93" customFormat="1" ht="12" customHeight="1" x14ac:dyDescent="0.25">
      <c r="A1111" s="80" t="s">
        <v>2490</v>
      </c>
      <c r="B1111" s="67" t="s">
        <v>2491</v>
      </c>
      <c r="C1111" s="150"/>
      <c r="D1111" s="68"/>
      <c r="E1111" s="67">
        <f>I1111/H1111</f>
        <v>4</v>
      </c>
      <c r="F1111" s="76">
        <v>4.7</v>
      </c>
      <c r="G1111" s="76">
        <v>0</v>
      </c>
      <c r="H1111" s="76">
        <v>225.6</v>
      </c>
      <c r="I1111" s="76">
        <v>902.4</v>
      </c>
      <c r="J1111" s="67" t="s">
        <v>174</v>
      </c>
    </row>
    <row r="1112" spans="1:10" s="93" customFormat="1" ht="12" customHeight="1" x14ac:dyDescent="0.25">
      <c r="A1112" s="80" t="s">
        <v>2396</v>
      </c>
      <c r="B1112" s="67" t="s">
        <v>2397</v>
      </c>
      <c r="C1112" s="150"/>
      <c r="D1112" s="68"/>
      <c r="E1112" s="67"/>
      <c r="F1112" s="76">
        <v>0</v>
      </c>
      <c r="G1112" s="76">
        <v>0</v>
      </c>
      <c r="H1112" s="76">
        <v>0</v>
      </c>
      <c r="I1112" s="76">
        <v>0</v>
      </c>
      <c r="J1112" s="67" t="s">
        <v>174</v>
      </c>
    </row>
    <row r="1113" spans="1:10" s="93" customFormat="1" ht="12" customHeight="1" x14ac:dyDescent="0.25">
      <c r="A1113" s="80" t="s">
        <v>2398</v>
      </c>
      <c r="B1113" s="67" t="s">
        <v>2399</v>
      </c>
      <c r="C1113" s="150"/>
      <c r="D1113" s="68"/>
      <c r="E1113" s="67"/>
      <c r="F1113" s="76">
        <v>0</v>
      </c>
      <c r="G1113" s="76">
        <v>0</v>
      </c>
      <c r="H1113" s="76">
        <v>0</v>
      </c>
      <c r="I1113" s="76">
        <v>0</v>
      </c>
      <c r="J1113" s="67" t="s">
        <v>174</v>
      </c>
    </row>
    <row r="1114" spans="1:10" s="93" customFormat="1" ht="12" customHeight="1" x14ac:dyDescent="0.25">
      <c r="A1114" s="80" t="s">
        <v>2400</v>
      </c>
      <c r="B1114" s="67" t="s">
        <v>2522</v>
      </c>
      <c r="C1114" s="150"/>
      <c r="D1114" s="68"/>
      <c r="E1114" s="67"/>
      <c r="F1114" s="76">
        <v>0</v>
      </c>
      <c r="G1114" s="76">
        <v>0</v>
      </c>
      <c r="H1114" s="76">
        <v>0</v>
      </c>
      <c r="I1114" s="76">
        <v>0</v>
      </c>
      <c r="J1114" s="67" t="s">
        <v>174</v>
      </c>
    </row>
    <row r="1115" spans="1:10" s="93" customFormat="1" ht="12" customHeight="1" x14ac:dyDescent="0.25">
      <c r="A1115" s="80" t="s">
        <v>2401</v>
      </c>
      <c r="B1115" s="67" t="s">
        <v>2402</v>
      </c>
      <c r="C1115" s="150"/>
      <c r="D1115" s="68"/>
      <c r="E1115" s="67"/>
      <c r="F1115" s="76">
        <v>0</v>
      </c>
      <c r="G1115" s="76">
        <v>0</v>
      </c>
      <c r="H1115" s="76">
        <v>0</v>
      </c>
      <c r="I1115" s="76">
        <v>0</v>
      </c>
      <c r="J1115" s="67" t="s">
        <v>174</v>
      </c>
    </row>
    <row r="1116" spans="1:10" s="93" customFormat="1" ht="12" customHeight="1" x14ac:dyDescent="0.25">
      <c r="A1116" s="80" t="s">
        <v>2403</v>
      </c>
      <c r="B1116" s="67" t="s">
        <v>2402</v>
      </c>
      <c r="C1116" s="150"/>
      <c r="D1116" s="68"/>
      <c r="E1116" s="67"/>
      <c r="F1116" s="76">
        <v>0</v>
      </c>
      <c r="G1116" s="76">
        <v>0</v>
      </c>
      <c r="H1116" s="76">
        <v>0</v>
      </c>
      <c r="I1116" s="76">
        <v>0</v>
      </c>
      <c r="J1116" s="67" t="s">
        <v>174</v>
      </c>
    </row>
    <row r="1117" spans="1:10" s="93" customFormat="1" ht="12" customHeight="1" x14ac:dyDescent="0.25">
      <c r="A1117" s="80" t="s">
        <v>184</v>
      </c>
      <c r="B1117" s="67" t="s">
        <v>185</v>
      </c>
      <c r="C1117" s="150"/>
      <c r="D1117" s="68"/>
      <c r="E1117" s="67"/>
      <c r="F1117" s="76">
        <v>0</v>
      </c>
      <c r="G1117" s="76">
        <v>0</v>
      </c>
      <c r="H1117" s="76">
        <v>0</v>
      </c>
      <c r="I1117" s="76">
        <v>0</v>
      </c>
      <c r="J1117" s="67" t="s">
        <v>174</v>
      </c>
    </row>
    <row r="1118" spans="1:10" s="93" customFormat="1" ht="12" customHeight="1" x14ac:dyDescent="0.25">
      <c r="A1118" s="80" t="s">
        <v>186</v>
      </c>
      <c r="B1118" s="67" t="s">
        <v>187</v>
      </c>
      <c r="C1118" s="150"/>
      <c r="D1118" s="68"/>
      <c r="E1118" s="67"/>
      <c r="F1118" s="76">
        <v>0</v>
      </c>
      <c r="G1118" s="76">
        <v>0</v>
      </c>
      <c r="H1118" s="76">
        <v>0</v>
      </c>
      <c r="I1118" s="76">
        <v>0</v>
      </c>
      <c r="J1118" s="67" t="s">
        <v>174</v>
      </c>
    </row>
    <row r="1119" spans="1:10" s="93" customFormat="1" ht="12" customHeight="1" x14ac:dyDescent="0.25">
      <c r="A1119" s="80" t="s">
        <v>188</v>
      </c>
      <c r="B1119" s="67" t="s">
        <v>189</v>
      </c>
      <c r="C1119" s="150"/>
      <c r="D1119" s="68"/>
      <c r="E1119" s="67"/>
      <c r="F1119" s="76">
        <v>0</v>
      </c>
      <c r="G1119" s="76">
        <v>0</v>
      </c>
      <c r="H1119" s="76">
        <v>0</v>
      </c>
      <c r="I1119" s="76">
        <v>0</v>
      </c>
      <c r="J1119" s="67" t="s">
        <v>174</v>
      </c>
    </row>
    <row r="1120" spans="1:10" s="92" customFormat="1" ht="12" customHeight="1" x14ac:dyDescent="0.25">
      <c r="A1120" s="78" t="s">
        <v>190</v>
      </c>
      <c r="B1120" s="66" t="s">
        <v>191</v>
      </c>
      <c r="C1120" s="67"/>
      <c r="D1120" s="68"/>
      <c r="E1120" s="67"/>
      <c r="F1120" s="75">
        <v>0</v>
      </c>
      <c r="G1120" s="76">
        <v>0</v>
      </c>
      <c r="H1120" s="75">
        <f t="shared" ref="H1120" si="51">E1120*F1120</f>
        <v>0</v>
      </c>
      <c r="I1120" s="75">
        <f t="shared" ref="I1120" si="52">H1120*E1120</f>
        <v>0</v>
      </c>
      <c r="J1120" s="67" t="s">
        <v>174</v>
      </c>
    </row>
    <row r="1121" spans="1:10" s="93" customFormat="1" ht="12" customHeight="1" x14ac:dyDescent="0.25">
      <c r="A1121" s="80" t="s">
        <v>2492</v>
      </c>
      <c r="B1121" s="67" t="s">
        <v>2493</v>
      </c>
      <c r="C1121" s="150"/>
      <c r="D1121" s="68"/>
      <c r="E1121" s="67">
        <v>17</v>
      </c>
      <c r="F1121" s="76"/>
      <c r="G1121" s="76">
        <v>0</v>
      </c>
      <c r="H1121" s="75">
        <v>14.5</v>
      </c>
      <c r="I1121" s="75">
        <f>E1121*H1121</f>
        <v>246.5</v>
      </c>
      <c r="J1121" s="67" t="s">
        <v>174</v>
      </c>
    </row>
    <row r="1122" spans="1:10" s="93" customFormat="1" ht="12" customHeight="1" x14ac:dyDescent="0.25">
      <c r="A1122" s="80" t="s">
        <v>2406</v>
      </c>
      <c r="B1122" s="67" t="s">
        <v>2407</v>
      </c>
      <c r="C1122" s="150"/>
      <c r="D1122" s="68"/>
      <c r="E1122" s="67">
        <v>1</v>
      </c>
      <c r="F1122" s="76"/>
      <c r="G1122" s="76">
        <v>0</v>
      </c>
      <c r="H1122" s="75">
        <v>14.5</v>
      </c>
      <c r="I1122" s="75">
        <f>E1122*H1122</f>
        <v>14.5</v>
      </c>
      <c r="J1122" s="67" t="s">
        <v>174</v>
      </c>
    </row>
    <row r="1123" spans="1:10" s="93" customFormat="1" ht="12" customHeight="1" x14ac:dyDescent="0.25">
      <c r="A1123" s="80" t="s">
        <v>2408</v>
      </c>
      <c r="B1123" s="155" t="s">
        <v>2420</v>
      </c>
      <c r="C1123" s="150"/>
      <c r="D1123" s="68"/>
      <c r="E1123" s="67"/>
      <c r="F1123" s="76"/>
      <c r="G1123" s="76">
        <v>0</v>
      </c>
      <c r="H1123" s="76">
        <v>90</v>
      </c>
      <c r="I1123" s="76"/>
      <c r="J1123" s="67" t="s">
        <v>174</v>
      </c>
    </row>
    <row r="1124" spans="1:10" s="93" customFormat="1" ht="12" customHeight="1" x14ac:dyDescent="0.25">
      <c r="A1124" s="152"/>
      <c r="B1124" s="71" t="s">
        <v>2515</v>
      </c>
      <c r="C1124" s="151"/>
      <c r="D1124" s="72"/>
      <c r="E1124" s="71"/>
      <c r="F1124" s="77"/>
      <c r="G1124" s="77"/>
      <c r="H1124" s="77"/>
      <c r="I1124" s="77"/>
      <c r="J1124" s="71"/>
    </row>
    <row r="1125" spans="1:10" s="93" customFormat="1" ht="12" customHeight="1" x14ac:dyDescent="0.25">
      <c r="A1125" s="152" t="s">
        <v>2409</v>
      </c>
      <c r="B1125" s="71" t="s">
        <v>2410</v>
      </c>
      <c r="C1125" s="151"/>
      <c r="D1125" s="72"/>
      <c r="E1125" s="71"/>
      <c r="F1125" s="77">
        <v>0</v>
      </c>
      <c r="G1125" s="77">
        <v>0</v>
      </c>
      <c r="H1125" s="77">
        <v>0</v>
      </c>
      <c r="I1125" s="77">
        <v>0</v>
      </c>
      <c r="J1125" s="71" t="s">
        <v>174</v>
      </c>
    </row>
    <row r="1126" spans="1:10" s="93" customFormat="1" ht="12" customHeight="1" x14ac:dyDescent="0.25">
      <c r="A1126" s="152" t="s">
        <v>2411</v>
      </c>
      <c r="B1126" s="71" t="s">
        <v>2523</v>
      </c>
      <c r="C1126" s="151"/>
      <c r="D1126" s="72"/>
      <c r="E1126" s="71"/>
      <c r="F1126" s="77">
        <v>0</v>
      </c>
      <c r="G1126" s="77">
        <v>0</v>
      </c>
      <c r="H1126" s="77">
        <v>0</v>
      </c>
      <c r="I1126" s="77">
        <v>0</v>
      </c>
      <c r="J1126" s="71" t="s">
        <v>174</v>
      </c>
    </row>
    <row r="1127" spans="1:10" s="93" customFormat="1" ht="12" customHeight="1" x14ac:dyDescent="0.25">
      <c r="A1127" s="152" t="s">
        <v>2412</v>
      </c>
      <c r="B1127" s="71" t="s">
        <v>2413</v>
      </c>
      <c r="C1127" s="151"/>
      <c r="D1127" s="72"/>
      <c r="E1127" s="71"/>
      <c r="F1127" s="77">
        <v>0</v>
      </c>
      <c r="G1127" s="77">
        <v>0</v>
      </c>
      <c r="H1127" s="77">
        <v>0</v>
      </c>
      <c r="I1127" s="77">
        <v>0</v>
      </c>
      <c r="J1127" s="71" t="s">
        <v>174</v>
      </c>
    </row>
    <row r="1128" spans="1:10" s="93" customFormat="1" ht="12" customHeight="1" x14ac:dyDescent="0.25">
      <c r="A1128" s="152" t="s">
        <v>2414</v>
      </c>
      <c r="B1128" s="71" t="s">
        <v>2415</v>
      </c>
      <c r="C1128" s="151"/>
      <c r="D1128" s="72"/>
      <c r="E1128" s="71"/>
      <c r="F1128" s="77">
        <v>0</v>
      </c>
      <c r="G1128" s="77">
        <v>0</v>
      </c>
      <c r="H1128" s="77">
        <v>0</v>
      </c>
      <c r="I1128" s="77">
        <v>0</v>
      </c>
      <c r="J1128" s="71" t="s">
        <v>174</v>
      </c>
    </row>
    <row r="1129" spans="1:10" s="93" customFormat="1" ht="12" customHeight="1" x14ac:dyDescent="0.25">
      <c r="A1129" s="152" t="s">
        <v>192</v>
      </c>
      <c r="B1129" s="74" t="s">
        <v>185</v>
      </c>
      <c r="C1129" s="71"/>
      <c r="D1129" s="72"/>
      <c r="E1129" s="71"/>
      <c r="F1129" s="77">
        <v>0</v>
      </c>
      <c r="G1129" s="77">
        <v>0</v>
      </c>
      <c r="H1129" s="77">
        <v>0</v>
      </c>
      <c r="I1129" s="77">
        <v>0</v>
      </c>
      <c r="J1129" s="71" t="s">
        <v>174</v>
      </c>
    </row>
    <row r="1130" spans="1:10" s="93" customFormat="1" ht="12" customHeight="1" x14ac:dyDescent="0.25">
      <c r="A1130" s="152" t="s">
        <v>2418</v>
      </c>
      <c r="B1130" s="71" t="s">
        <v>2419</v>
      </c>
      <c r="C1130" s="151"/>
      <c r="D1130" s="72"/>
      <c r="E1130" s="71"/>
      <c r="F1130" s="77"/>
      <c r="G1130" s="77">
        <v>0</v>
      </c>
      <c r="H1130" s="77">
        <v>14.5</v>
      </c>
      <c r="I1130" s="77"/>
      <c r="J1130" s="71" t="s">
        <v>174</v>
      </c>
    </row>
    <row r="1131" spans="1:10" x14ac:dyDescent="0.25">
      <c r="A1131" s="48"/>
      <c r="B1131" s="107"/>
      <c r="C1131" s="27" t="s">
        <v>84</v>
      </c>
      <c r="D1131" s="117">
        <v>4.8499999999999996</v>
      </c>
      <c r="E1131" s="47"/>
      <c r="F1131" s="47"/>
      <c r="G1131" s="47"/>
      <c r="H1131" s="47"/>
      <c r="I1131" s="14"/>
      <c r="J1131" s="14"/>
    </row>
    <row r="1132" spans="1:10" x14ac:dyDescent="0.25">
      <c r="A1132" s="57">
        <v>28</v>
      </c>
      <c r="B1132" s="108" t="s">
        <v>134</v>
      </c>
      <c r="C1132" s="165" t="s">
        <v>111</v>
      </c>
      <c r="D1132" s="60" t="s">
        <v>166</v>
      </c>
      <c r="E1132" s="209"/>
      <c r="F1132" s="210">
        <v>0</v>
      </c>
      <c r="G1132" s="209">
        <v>0</v>
      </c>
      <c r="H1132" s="209"/>
      <c r="I1132" s="211">
        <v>0</v>
      </c>
      <c r="J1132" s="61"/>
    </row>
    <row r="1133" spans="1:10" s="93" customFormat="1" ht="12" customHeight="1" x14ac:dyDescent="0.25">
      <c r="A1133" s="80" t="s">
        <v>2446</v>
      </c>
      <c r="B1133" s="67" t="s">
        <v>2494</v>
      </c>
      <c r="C1133" s="150"/>
      <c r="D1133" s="68"/>
      <c r="E1133" s="212">
        <v>4</v>
      </c>
      <c r="F1133" s="213">
        <v>0</v>
      </c>
      <c r="G1133" s="75">
        <v>0</v>
      </c>
      <c r="H1133" s="75">
        <v>0</v>
      </c>
      <c r="I1133" s="75">
        <f t="shared" ref="I1133" si="53">H1133*E1133</f>
        <v>0</v>
      </c>
      <c r="J1133" s="67" t="s">
        <v>174</v>
      </c>
    </row>
    <row r="1134" spans="1:10" s="93" customFormat="1" ht="12" customHeight="1" x14ac:dyDescent="0.25">
      <c r="A1134" s="80" t="s">
        <v>2448</v>
      </c>
      <c r="B1134" s="67" t="s">
        <v>2449</v>
      </c>
      <c r="C1134" s="150"/>
      <c r="D1134" s="68"/>
      <c r="E1134" s="212"/>
      <c r="F1134" s="75">
        <v>0</v>
      </c>
      <c r="G1134" s="75">
        <v>0</v>
      </c>
      <c r="H1134" s="75">
        <v>0</v>
      </c>
      <c r="I1134" s="75">
        <v>0</v>
      </c>
      <c r="J1134" s="67" t="s">
        <v>174</v>
      </c>
    </row>
    <row r="1135" spans="1:10" s="93" customFormat="1" ht="12" customHeight="1" x14ac:dyDescent="0.25">
      <c r="A1135" s="80" t="s">
        <v>2450</v>
      </c>
      <c r="B1135" s="67" t="s">
        <v>2526</v>
      </c>
      <c r="C1135" s="150"/>
      <c r="D1135" s="68"/>
      <c r="E1135" s="212"/>
      <c r="F1135" s="75">
        <v>0</v>
      </c>
      <c r="G1135" s="75">
        <v>0</v>
      </c>
      <c r="H1135" s="75">
        <v>0</v>
      </c>
      <c r="I1135" s="75">
        <v>0</v>
      </c>
      <c r="J1135" s="67" t="s">
        <v>174</v>
      </c>
    </row>
    <row r="1136" spans="1:10" s="93" customFormat="1" ht="12" customHeight="1" x14ac:dyDescent="0.25">
      <c r="A1136" s="80" t="s">
        <v>2451</v>
      </c>
      <c r="B1136" s="67" t="s">
        <v>2452</v>
      </c>
      <c r="C1136" s="150"/>
      <c r="D1136" s="68"/>
      <c r="E1136" s="67"/>
      <c r="F1136" s="76">
        <v>0</v>
      </c>
      <c r="G1136" s="76">
        <v>0</v>
      </c>
      <c r="H1136" s="76">
        <v>0</v>
      </c>
      <c r="I1136" s="76">
        <v>0</v>
      </c>
      <c r="J1136" s="67" t="s">
        <v>174</v>
      </c>
    </row>
    <row r="1137" spans="1:10" s="93" customFormat="1" ht="12" customHeight="1" x14ac:dyDescent="0.25">
      <c r="A1137" s="80" t="s">
        <v>2453</v>
      </c>
      <c r="B1137" s="67" t="s">
        <v>2452</v>
      </c>
      <c r="C1137" s="150"/>
      <c r="D1137" s="68"/>
      <c r="E1137" s="67"/>
      <c r="F1137" s="76">
        <v>0</v>
      </c>
      <c r="G1137" s="76">
        <v>0</v>
      </c>
      <c r="H1137" s="76">
        <v>0</v>
      </c>
      <c r="I1137" s="76">
        <v>0</v>
      </c>
      <c r="J1137" s="67" t="s">
        <v>174</v>
      </c>
    </row>
    <row r="1138" spans="1:10" s="93" customFormat="1" ht="12" customHeight="1" x14ac:dyDescent="0.25">
      <c r="A1138" s="80" t="s">
        <v>184</v>
      </c>
      <c r="B1138" s="67" t="s">
        <v>185</v>
      </c>
      <c r="C1138" s="150"/>
      <c r="D1138" s="68"/>
      <c r="E1138" s="67"/>
      <c r="F1138" s="76">
        <v>0</v>
      </c>
      <c r="G1138" s="76">
        <v>0</v>
      </c>
      <c r="H1138" s="76">
        <v>0</v>
      </c>
      <c r="I1138" s="76">
        <v>0</v>
      </c>
      <c r="J1138" s="67" t="s">
        <v>174</v>
      </c>
    </row>
    <row r="1139" spans="1:10" s="93" customFormat="1" ht="12" customHeight="1" x14ac:dyDescent="0.25">
      <c r="A1139" s="80" t="s">
        <v>186</v>
      </c>
      <c r="B1139" s="67" t="s">
        <v>187</v>
      </c>
      <c r="C1139" s="150"/>
      <c r="D1139" s="68"/>
      <c r="E1139" s="67"/>
      <c r="F1139" s="76">
        <v>0</v>
      </c>
      <c r="G1139" s="76">
        <v>0</v>
      </c>
      <c r="H1139" s="76">
        <v>0</v>
      </c>
      <c r="I1139" s="76">
        <v>0</v>
      </c>
      <c r="J1139" s="67" t="s">
        <v>174</v>
      </c>
    </row>
    <row r="1140" spans="1:10" s="93" customFormat="1" ht="12" customHeight="1" x14ac:dyDescent="0.25">
      <c r="A1140" s="80" t="s">
        <v>2454</v>
      </c>
      <c r="B1140" s="67" t="s">
        <v>189</v>
      </c>
      <c r="C1140" s="150"/>
      <c r="D1140" s="68"/>
      <c r="E1140" s="67"/>
      <c r="F1140" s="76">
        <v>0</v>
      </c>
      <c r="G1140" s="76">
        <v>0</v>
      </c>
      <c r="H1140" s="76">
        <v>0</v>
      </c>
      <c r="I1140" s="76">
        <v>0</v>
      </c>
      <c r="J1140" s="67" t="s">
        <v>174</v>
      </c>
    </row>
    <row r="1141" spans="1:10" s="92" customFormat="1" ht="12" customHeight="1" x14ac:dyDescent="0.25">
      <c r="A1141" s="78" t="s">
        <v>190</v>
      </c>
      <c r="B1141" s="66" t="s">
        <v>191</v>
      </c>
      <c r="C1141" s="67"/>
      <c r="D1141" s="68"/>
      <c r="E1141" s="67"/>
      <c r="F1141" s="75">
        <v>0</v>
      </c>
      <c r="G1141" s="76">
        <v>0</v>
      </c>
      <c r="H1141" s="76">
        <f t="shared" ref="H1141" si="54">E1141*F1141</f>
        <v>0</v>
      </c>
      <c r="I1141" s="76">
        <f t="shared" ref="I1141" si="55">H1141*E1141</f>
        <v>0</v>
      </c>
      <c r="J1141" s="67" t="s">
        <v>174</v>
      </c>
    </row>
    <row r="1142" spans="1:10" s="93" customFormat="1" ht="12" customHeight="1" x14ac:dyDescent="0.25">
      <c r="A1142" s="80" t="s">
        <v>2406</v>
      </c>
      <c r="B1142" s="67" t="s">
        <v>2407</v>
      </c>
      <c r="C1142" s="150"/>
      <c r="D1142" s="68"/>
      <c r="E1142" s="67">
        <v>0</v>
      </c>
      <c r="F1142" s="76"/>
      <c r="G1142" s="76">
        <v>0</v>
      </c>
      <c r="H1142" s="76">
        <v>14.5</v>
      </c>
      <c r="I1142" s="76">
        <v>0</v>
      </c>
      <c r="J1142" s="67" t="s">
        <v>174</v>
      </c>
    </row>
    <row r="1143" spans="1:10" s="93" customFormat="1" ht="12" customHeight="1" x14ac:dyDescent="0.25">
      <c r="A1143" s="80" t="s">
        <v>2408</v>
      </c>
      <c r="B1143" s="155" t="s">
        <v>2420</v>
      </c>
      <c r="C1143" s="150"/>
      <c r="D1143" s="68"/>
      <c r="E1143" s="67"/>
      <c r="F1143" s="76"/>
      <c r="G1143" s="76">
        <v>0</v>
      </c>
      <c r="H1143" s="76">
        <v>90</v>
      </c>
      <c r="I1143" s="76"/>
      <c r="J1143" s="67" t="s">
        <v>174</v>
      </c>
    </row>
    <row r="1144" spans="1:10" s="93" customFormat="1" ht="12" customHeight="1" x14ac:dyDescent="0.25">
      <c r="A1144" s="152"/>
      <c r="B1144" s="71" t="s">
        <v>2515</v>
      </c>
      <c r="C1144" s="151"/>
      <c r="D1144" s="72"/>
      <c r="E1144" s="71"/>
      <c r="F1144" s="77"/>
      <c r="G1144" s="77"/>
      <c r="H1144" s="77"/>
      <c r="I1144" s="77"/>
      <c r="J1144" s="71"/>
    </row>
    <row r="1145" spans="1:10" s="93" customFormat="1" ht="12" customHeight="1" x14ac:dyDescent="0.25">
      <c r="A1145" s="152" t="s">
        <v>2455</v>
      </c>
      <c r="B1145" s="71" t="s">
        <v>2456</v>
      </c>
      <c r="C1145" s="151"/>
      <c r="D1145" s="72"/>
      <c r="E1145" s="71"/>
      <c r="F1145" s="77">
        <v>0</v>
      </c>
      <c r="G1145" s="77">
        <v>0</v>
      </c>
      <c r="H1145" s="77">
        <v>0</v>
      </c>
      <c r="I1145" s="77">
        <v>0</v>
      </c>
      <c r="J1145" s="71" t="s">
        <v>174</v>
      </c>
    </row>
    <row r="1146" spans="1:10" s="93" customFormat="1" ht="12" customHeight="1" x14ac:dyDescent="0.25">
      <c r="A1146" s="152" t="s">
        <v>2457</v>
      </c>
      <c r="B1146" s="71" t="s">
        <v>2527</v>
      </c>
      <c r="C1146" s="151"/>
      <c r="D1146" s="72"/>
      <c r="E1146" s="71"/>
      <c r="F1146" s="77">
        <v>0</v>
      </c>
      <c r="G1146" s="77">
        <v>0</v>
      </c>
      <c r="H1146" s="77">
        <v>0</v>
      </c>
      <c r="I1146" s="77">
        <v>0</v>
      </c>
      <c r="J1146" s="71" t="s">
        <v>174</v>
      </c>
    </row>
    <row r="1147" spans="1:10" s="93" customFormat="1" ht="12" customHeight="1" x14ac:dyDescent="0.25">
      <c r="A1147" s="152" t="s">
        <v>2458</v>
      </c>
      <c r="B1147" s="71" t="s">
        <v>2459</v>
      </c>
      <c r="C1147" s="151"/>
      <c r="D1147" s="72"/>
      <c r="E1147" s="71"/>
      <c r="F1147" s="77">
        <v>0</v>
      </c>
      <c r="G1147" s="77">
        <v>0</v>
      </c>
      <c r="H1147" s="77">
        <v>0</v>
      </c>
      <c r="I1147" s="77">
        <v>0</v>
      </c>
      <c r="J1147" s="71" t="s">
        <v>174</v>
      </c>
    </row>
    <row r="1148" spans="1:10" s="93" customFormat="1" ht="12" customHeight="1" x14ac:dyDescent="0.25">
      <c r="A1148" s="152" t="s">
        <v>2460</v>
      </c>
      <c r="B1148" s="71" t="s">
        <v>2461</v>
      </c>
      <c r="C1148" s="151"/>
      <c r="D1148" s="72"/>
      <c r="E1148" s="71"/>
      <c r="F1148" s="77">
        <v>0</v>
      </c>
      <c r="G1148" s="77">
        <v>0</v>
      </c>
      <c r="H1148" s="77">
        <v>0</v>
      </c>
      <c r="I1148" s="77">
        <v>0</v>
      </c>
      <c r="J1148" s="71" t="s">
        <v>174</v>
      </c>
    </row>
    <row r="1149" spans="1:10" s="93" customFormat="1" ht="12" customHeight="1" x14ac:dyDescent="0.25">
      <c r="A1149" s="152" t="s">
        <v>192</v>
      </c>
      <c r="B1149" s="74" t="s">
        <v>185</v>
      </c>
      <c r="C1149" s="71"/>
      <c r="D1149" s="72"/>
      <c r="E1149" s="71"/>
      <c r="F1149" s="77">
        <v>0</v>
      </c>
      <c r="G1149" s="77">
        <v>0</v>
      </c>
      <c r="H1149" s="77">
        <v>0</v>
      </c>
      <c r="I1149" s="77">
        <v>0</v>
      </c>
      <c r="J1149" s="71" t="s">
        <v>174</v>
      </c>
    </row>
    <row r="1150" spans="1:10" s="93" customFormat="1" ht="12" customHeight="1" x14ac:dyDescent="0.25">
      <c r="A1150" s="152" t="s">
        <v>2418</v>
      </c>
      <c r="B1150" s="71" t="s">
        <v>2419</v>
      </c>
      <c r="C1150" s="151"/>
      <c r="D1150" s="72"/>
      <c r="E1150" s="71"/>
      <c r="F1150" s="77"/>
      <c r="G1150" s="77">
        <v>0</v>
      </c>
      <c r="H1150" s="77">
        <v>14.5</v>
      </c>
      <c r="I1150" s="77"/>
      <c r="J1150" s="71" t="s">
        <v>174</v>
      </c>
    </row>
    <row r="1151" spans="1:10" x14ac:dyDescent="0.25">
      <c r="A1151" s="48"/>
      <c r="B1151" s="107"/>
      <c r="C1151" s="214" t="s">
        <v>84</v>
      </c>
      <c r="D1151" s="215">
        <v>0</v>
      </c>
      <c r="E1151" s="216"/>
      <c r="F1151" s="216"/>
      <c r="G1151" s="216"/>
      <c r="H1151" s="216"/>
      <c r="I1151" s="217"/>
      <c r="J1151" s="14"/>
    </row>
    <row r="1152" spans="1:10" x14ac:dyDescent="0.25">
      <c r="A1152" s="57">
        <v>29</v>
      </c>
      <c r="B1152" s="108" t="s">
        <v>135</v>
      </c>
      <c r="C1152" s="218" t="s">
        <v>111</v>
      </c>
      <c r="D1152" s="219" t="s">
        <v>166</v>
      </c>
      <c r="E1152" s="209"/>
      <c r="F1152" s="209">
        <v>5.4</v>
      </c>
      <c r="G1152" s="209">
        <v>0</v>
      </c>
      <c r="H1152" s="209">
        <v>187.2</v>
      </c>
      <c r="I1152" s="211">
        <f>F1152*192</f>
        <v>1036.8000000000002</v>
      </c>
      <c r="J1152" s="61"/>
    </row>
    <row r="1153" spans="1:10" s="93" customFormat="1" ht="12" customHeight="1" x14ac:dyDescent="0.25">
      <c r="A1153" s="80" t="s">
        <v>2495</v>
      </c>
      <c r="B1153" s="67" t="s">
        <v>2496</v>
      </c>
      <c r="C1153" s="220"/>
      <c r="D1153" s="221"/>
      <c r="E1153" s="222">
        <f>I1153/H1153</f>
        <v>4</v>
      </c>
      <c r="F1153" s="75">
        <v>3.5</v>
      </c>
      <c r="G1153" s="75">
        <v>0</v>
      </c>
      <c r="H1153" s="75">
        <v>168</v>
      </c>
      <c r="I1153" s="75">
        <v>672</v>
      </c>
      <c r="J1153" s="67" t="s">
        <v>174</v>
      </c>
    </row>
    <row r="1154" spans="1:10" s="93" customFormat="1" ht="12" customHeight="1" x14ac:dyDescent="0.25">
      <c r="A1154" s="80" t="s">
        <v>2497</v>
      </c>
      <c r="B1154" s="67" t="s">
        <v>2498</v>
      </c>
      <c r="C1154" s="220"/>
      <c r="D1154" s="221"/>
      <c r="E1154" s="222">
        <f>I1154/H1154</f>
        <v>33</v>
      </c>
      <c r="F1154" s="75">
        <v>0</v>
      </c>
      <c r="G1154" s="75">
        <v>0</v>
      </c>
      <c r="H1154" s="75">
        <v>11.1</v>
      </c>
      <c r="I1154" s="75">
        <v>366.3</v>
      </c>
      <c r="J1154" s="67" t="s">
        <v>174</v>
      </c>
    </row>
    <row r="1155" spans="1:10" s="93" customFormat="1" ht="12" customHeight="1" x14ac:dyDescent="0.25">
      <c r="A1155" s="80" t="s">
        <v>2499</v>
      </c>
      <c r="B1155" s="67" t="s">
        <v>2500</v>
      </c>
      <c r="C1155" s="220"/>
      <c r="D1155" s="221"/>
      <c r="E1155" s="208"/>
      <c r="F1155" s="75">
        <v>0</v>
      </c>
      <c r="G1155" s="75">
        <v>0</v>
      </c>
      <c r="H1155" s="75">
        <v>0</v>
      </c>
      <c r="I1155" s="75">
        <v>0</v>
      </c>
      <c r="J1155" s="67" t="s">
        <v>174</v>
      </c>
    </row>
    <row r="1156" spans="1:10" s="93" customFormat="1" ht="12" customHeight="1" x14ac:dyDescent="0.25">
      <c r="A1156" s="80" t="s">
        <v>2501</v>
      </c>
      <c r="B1156" s="67" t="s">
        <v>2502</v>
      </c>
      <c r="C1156" s="150"/>
      <c r="D1156" s="68"/>
      <c r="E1156" s="69"/>
      <c r="F1156" s="76">
        <v>0</v>
      </c>
      <c r="G1156" s="76">
        <v>0</v>
      </c>
      <c r="H1156" s="76">
        <v>0</v>
      </c>
      <c r="I1156" s="76">
        <v>0</v>
      </c>
      <c r="J1156" s="67" t="s">
        <v>174</v>
      </c>
    </row>
    <row r="1157" spans="1:10" s="93" customFormat="1" ht="12" customHeight="1" x14ac:dyDescent="0.25">
      <c r="A1157" s="80" t="s">
        <v>2503</v>
      </c>
      <c r="B1157" s="67" t="s">
        <v>2504</v>
      </c>
      <c r="C1157" s="150"/>
      <c r="D1157" s="68"/>
      <c r="E1157" s="69"/>
      <c r="F1157" s="76">
        <v>0</v>
      </c>
      <c r="G1157" s="76">
        <v>0</v>
      </c>
      <c r="H1157" s="76">
        <v>0</v>
      </c>
      <c r="I1157" s="76">
        <v>0</v>
      </c>
      <c r="J1157" s="67" t="s">
        <v>174</v>
      </c>
    </row>
    <row r="1158" spans="1:10" s="93" customFormat="1" ht="12" customHeight="1" x14ac:dyDescent="0.25">
      <c r="A1158" s="80" t="s">
        <v>2505</v>
      </c>
      <c r="B1158" s="67" t="s">
        <v>2506</v>
      </c>
      <c r="C1158" s="150"/>
      <c r="D1158" s="68"/>
      <c r="E1158" s="69"/>
      <c r="F1158" s="76">
        <v>0</v>
      </c>
      <c r="G1158" s="76">
        <v>0</v>
      </c>
      <c r="H1158" s="76">
        <v>0</v>
      </c>
      <c r="I1158" s="76">
        <v>0</v>
      </c>
      <c r="J1158" s="67" t="s">
        <v>174</v>
      </c>
    </row>
    <row r="1159" spans="1:10" s="93" customFormat="1" ht="12" customHeight="1" x14ac:dyDescent="0.25">
      <c r="A1159" s="80" t="s">
        <v>2507</v>
      </c>
      <c r="B1159" s="67" t="s">
        <v>2508</v>
      </c>
      <c r="C1159" s="150"/>
      <c r="D1159" s="68"/>
      <c r="E1159" s="69"/>
      <c r="F1159" s="76">
        <v>0</v>
      </c>
      <c r="G1159" s="76">
        <v>0</v>
      </c>
      <c r="H1159" s="76">
        <v>0</v>
      </c>
      <c r="I1159" s="76">
        <v>0</v>
      </c>
      <c r="J1159" s="67" t="s">
        <v>174</v>
      </c>
    </row>
    <row r="1160" spans="1:10" s="93" customFormat="1" ht="12" customHeight="1" x14ac:dyDescent="0.25">
      <c r="A1160" s="80" t="s">
        <v>2509</v>
      </c>
      <c r="B1160" s="67" t="s">
        <v>2528</v>
      </c>
      <c r="C1160" s="150"/>
      <c r="D1160" s="68"/>
      <c r="E1160" s="69"/>
      <c r="F1160" s="76">
        <v>0</v>
      </c>
      <c r="G1160" s="76">
        <v>0</v>
      </c>
      <c r="H1160" s="76">
        <v>0</v>
      </c>
      <c r="I1160" s="76">
        <v>0</v>
      </c>
      <c r="J1160" s="67" t="s">
        <v>174</v>
      </c>
    </row>
    <row r="1161" spans="1:10" s="93" customFormat="1" ht="12" customHeight="1" x14ac:dyDescent="0.25">
      <c r="A1161" s="80" t="s">
        <v>2408</v>
      </c>
      <c r="B1161" s="155" t="s">
        <v>2420</v>
      </c>
      <c r="C1161" s="150"/>
      <c r="D1161" s="68"/>
      <c r="E1161" s="69"/>
      <c r="F1161" s="76"/>
      <c r="G1161" s="76">
        <v>0</v>
      </c>
      <c r="H1161" s="76">
        <v>90</v>
      </c>
      <c r="I1161" s="76"/>
      <c r="J1161" s="67" t="s">
        <v>174</v>
      </c>
    </row>
    <row r="1162" spans="1:10" s="93" customFormat="1" ht="12" customHeight="1" x14ac:dyDescent="0.25">
      <c r="A1162" s="152"/>
      <c r="B1162" s="71" t="s">
        <v>2515</v>
      </c>
      <c r="C1162" s="151"/>
      <c r="D1162" s="72"/>
      <c r="E1162" s="73"/>
      <c r="F1162" s="77"/>
      <c r="G1162" s="77"/>
      <c r="H1162" s="77"/>
      <c r="I1162" s="77"/>
      <c r="J1162" s="71" t="s">
        <v>174</v>
      </c>
    </row>
    <row r="1163" spans="1:10" s="93" customFormat="1" ht="12" customHeight="1" x14ac:dyDescent="0.25">
      <c r="A1163" s="152" t="s">
        <v>2510</v>
      </c>
      <c r="B1163" s="71" t="s">
        <v>2511</v>
      </c>
      <c r="C1163" s="151"/>
      <c r="D1163" s="72"/>
      <c r="E1163" s="73">
        <v>3</v>
      </c>
      <c r="F1163" s="77">
        <v>3.5</v>
      </c>
      <c r="G1163" s="77">
        <v>0</v>
      </c>
      <c r="H1163" s="77">
        <v>224</v>
      </c>
      <c r="I1163" s="77">
        <f t="shared" ref="I1163" si="56">H1163*E1163</f>
        <v>672</v>
      </c>
      <c r="J1163" s="71" t="s">
        <v>174</v>
      </c>
    </row>
    <row r="1164" spans="1:10" s="93" customFormat="1" ht="12" customHeight="1" x14ac:dyDescent="0.25">
      <c r="A1164" s="152" t="s">
        <v>188</v>
      </c>
      <c r="B1164" s="71" t="s">
        <v>189</v>
      </c>
      <c r="C1164" s="151"/>
      <c r="D1164" s="72"/>
      <c r="E1164" s="73"/>
      <c r="F1164" s="77">
        <v>0</v>
      </c>
      <c r="G1164" s="77">
        <v>0</v>
      </c>
      <c r="H1164" s="77">
        <v>0</v>
      </c>
      <c r="I1164" s="77">
        <v>0</v>
      </c>
      <c r="J1164" s="71" t="s">
        <v>174</v>
      </c>
    </row>
    <row r="1165" spans="1:10" s="93" customFormat="1" ht="12" customHeight="1" x14ac:dyDescent="0.25">
      <c r="A1165" s="152" t="s">
        <v>2409</v>
      </c>
      <c r="B1165" s="71" t="s">
        <v>2410</v>
      </c>
      <c r="C1165" s="151"/>
      <c r="D1165" s="72"/>
      <c r="E1165" s="73"/>
      <c r="F1165" s="77">
        <v>0</v>
      </c>
      <c r="G1165" s="77">
        <v>0</v>
      </c>
      <c r="H1165" s="77">
        <v>0</v>
      </c>
      <c r="I1165" s="77">
        <v>0</v>
      </c>
      <c r="J1165" s="71" t="s">
        <v>174</v>
      </c>
    </row>
    <row r="1166" spans="1:10" s="93" customFormat="1" ht="12" customHeight="1" x14ac:dyDescent="0.25">
      <c r="A1166" s="152" t="s">
        <v>2411</v>
      </c>
      <c r="B1166" s="71" t="s">
        <v>2523</v>
      </c>
      <c r="C1166" s="151"/>
      <c r="D1166" s="72"/>
      <c r="E1166" s="73"/>
      <c r="F1166" s="77">
        <v>0</v>
      </c>
      <c r="G1166" s="77">
        <v>0</v>
      </c>
      <c r="H1166" s="77">
        <v>0</v>
      </c>
      <c r="I1166" s="77">
        <v>0</v>
      </c>
      <c r="J1166" s="71" t="s">
        <v>174</v>
      </c>
    </row>
    <row r="1167" spans="1:10" s="93" customFormat="1" ht="12" customHeight="1" x14ac:dyDescent="0.25">
      <c r="A1167" s="152" t="s">
        <v>2412</v>
      </c>
      <c r="B1167" s="71" t="s">
        <v>2413</v>
      </c>
      <c r="C1167" s="151"/>
      <c r="D1167" s="72"/>
      <c r="E1167" s="73"/>
      <c r="F1167" s="77">
        <v>0</v>
      </c>
      <c r="G1167" s="77">
        <v>0</v>
      </c>
      <c r="H1167" s="77">
        <v>0</v>
      </c>
      <c r="I1167" s="77">
        <v>0</v>
      </c>
      <c r="J1167" s="71" t="s">
        <v>174</v>
      </c>
    </row>
    <row r="1168" spans="1:10" s="93" customFormat="1" ht="12" customHeight="1" x14ac:dyDescent="0.25">
      <c r="A1168" s="152" t="s">
        <v>2414</v>
      </c>
      <c r="B1168" s="71" t="s">
        <v>2415</v>
      </c>
      <c r="C1168" s="151"/>
      <c r="D1168" s="72"/>
      <c r="E1168" s="73"/>
      <c r="F1168" s="77">
        <v>0</v>
      </c>
      <c r="G1168" s="77">
        <v>0</v>
      </c>
      <c r="H1168" s="77">
        <v>0</v>
      </c>
      <c r="I1168" s="77">
        <v>0</v>
      </c>
      <c r="J1168" s="71" t="s">
        <v>174</v>
      </c>
    </row>
    <row r="1169" spans="1:10" s="93" customFormat="1" ht="12" customHeight="1" x14ac:dyDescent="0.25">
      <c r="A1169" s="152" t="s">
        <v>192</v>
      </c>
      <c r="B1169" s="74" t="s">
        <v>185</v>
      </c>
      <c r="C1169" s="71"/>
      <c r="D1169" s="72"/>
      <c r="E1169" s="73"/>
      <c r="F1169" s="77">
        <v>0</v>
      </c>
      <c r="G1169" s="77">
        <v>0</v>
      </c>
      <c r="H1169" s="77">
        <v>0</v>
      </c>
      <c r="I1169" s="77">
        <v>0</v>
      </c>
      <c r="J1169" s="71" t="s">
        <v>174</v>
      </c>
    </row>
    <row r="1170" spans="1:10" s="93" customFormat="1" ht="12" customHeight="1" x14ac:dyDescent="0.25">
      <c r="A1170" s="152" t="s">
        <v>2512</v>
      </c>
      <c r="B1170" s="71" t="s">
        <v>2513</v>
      </c>
      <c r="C1170" s="151"/>
      <c r="D1170" s="72"/>
      <c r="E1170" s="73"/>
      <c r="F1170" s="77"/>
      <c r="G1170" s="77">
        <v>0</v>
      </c>
      <c r="H1170" s="77">
        <v>14.5</v>
      </c>
      <c r="I1170" s="77"/>
      <c r="J1170" s="71" t="s">
        <v>174</v>
      </c>
    </row>
    <row r="1171" spans="1:10" s="93" customFormat="1" ht="12" customHeight="1" x14ac:dyDescent="0.25">
      <c r="A1171" s="152" t="s">
        <v>2418</v>
      </c>
      <c r="B1171" s="71" t="s">
        <v>2419</v>
      </c>
      <c r="C1171" s="151"/>
      <c r="D1171" s="72"/>
      <c r="E1171" s="73"/>
      <c r="F1171" s="77"/>
      <c r="G1171" s="77">
        <v>0</v>
      </c>
      <c r="H1171" s="77">
        <v>14.5</v>
      </c>
      <c r="I1171" s="77"/>
      <c r="J1171" s="71"/>
    </row>
    <row r="1172" spans="1:10" x14ac:dyDescent="0.25">
      <c r="A1172" s="48"/>
      <c r="B1172" s="29"/>
      <c r="C1172" s="27" t="s">
        <v>84</v>
      </c>
      <c r="D1172" s="117">
        <v>5.4</v>
      </c>
      <c r="E1172" s="47"/>
      <c r="F1172" s="47"/>
      <c r="G1172" s="47"/>
      <c r="H1172" s="47"/>
      <c r="I1172" s="14"/>
      <c r="J1172" s="14"/>
    </row>
    <row r="1173" spans="1:10" x14ac:dyDescent="0.25">
      <c r="A1173" s="40"/>
      <c r="B1173" s="29"/>
      <c r="C1173" s="174" t="s">
        <v>136</v>
      </c>
      <c r="D1173" s="174"/>
      <c r="E1173" s="49"/>
      <c r="F1173" s="49"/>
      <c r="G1173" s="49"/>
      <c r="H1173" s="49"/>
      <c r="I1173" s="166">
        <f>I68+I90+I541+I544+I547+I550+I553+I556+I559+I562+I565+I656+I789+I812+I835+I858+I881+I904+I926+I949+I972+I995+I1018+I1041+I1064+I1087+I1110+I1152</f>
        <v>37504.300000000003</v>
      </c>
      <c r="J1173" s="14"/>
    </row>
    <row r="1174" spans="1:10" x14ac:dyDescent="0.25">
      <c r="B1174" s="167" t="s">
        <v>2514</v>
      </c>
    </row>
    <row r="1175" spans="1:10" x14ac:dyDescent="0.25">
      <c r="B1175" s="167"/>
    </row>
    <row r="1176" spans="1:10" x14ac:dyDescent="0.25">
      <c r="C1176" s="30" t="s">
        <v>137</v>
      </c>
    </row>
    <row r="1177" spans="1:10" x14ac:dyDescent="0.25">
      <c r="C1177" s="173" t="s">
        <v>138</v>
      </c>
      <c r="D1177" s="173"/>
      <c r="E1177" s="173"/>
      <c r="F1177" s="173"/>
      <c r="G1177" s="173"/>
      <c r="H1177" s="173"/>
    </row>
    <row r="1178" spans="1:10" x14ac:dyDescent="0.25">
      <c r="C1178" s="173" t="s">
        <v>169</v>
      </c>
      <c r="D1178" s="173"/>
      <c r="E1178" s="173"/>
      <c r="F1178" s="173"/>
      <c r="G1178" s="173"/>
      <c r="H1178" s="173"/>
    </row>
    <row r="1179" spans="1:10" x14ac:dyDescent="0.25">
      <c r="C1179" s="173" t="s">
        <v>139</v>
      </c>
      <c r="D1179" s="173"/>
      <c r="E1179" s="173"/>
      <c r="F1179" s="173"/>
      <c r="G1179" s="173"/>
      <c r="H1179" s="173"/>
    </row>
    <row r="1180" spans="1:10" x14ac:dyDescent="0.25">
      <c r="C1180" s="31" t="s">
        <v>150</v>
      </c>
      <c r="D1180" s="55"/>
      <c r="E1180" s="32"/>
      <c r="F1180" s="32"/>
      <c r="G1180" s="32"/>
      <c r="H1180" s="32"/>
    </row>
    <row r="1181" spans="1:10" x14ac:dyDescent="0.25">
      <c r="C1181" s="173" t="s">
        <v>140</v>
      </c>
      <c r="D1181" s="173"/>
      <c r="E1181" s="173"/>
      <c r="F1181" s="173"/>
      <c r="G1181" s="173"/>
      <c r="H1181" s="173"/>
    </row>
    <row r="1182" spans="1:10" x14ac:dyDescent="0.25">
      <c r="C1182" s="172" t="s">
        <v>170</v>
      </c>
      <c r="D1182" s="172"/>
      <c r="E1182" s="172"/>
      <c r="F1182" s="172"/>
      <c r="G1182" s="5"/>
      <c r="H1182" s="5"/>
    </row>
    <row r="1183" spans="1:10" x14ac:dyDescent="0.25">
      <c r="C1183" s="173" t="s">
        <v>141</v>
      </c>
      <c r="D1183" s="173"/>
      <c r="E1183" s="173"/>
      <c r="F1183" s="173"/>
      <c r="G1183" s="5"/>
      <c r="H1183" s="5"/>
    </row>
  </sheetData>
  <mergeCells count="43">
    <mergeCell ref="B67:C67"/>
    <mergeCell ref="B1:C1"/>
    <mergeCell ref="B3:C3"/>
    <mergeCell ref="B11:D11"/>
    <mergeCell ref="B18:D18"/>
    <mergeCell ref="B10:D10"/>
    <mergeCell ref="B8:D8"/>
    <mergeCell ref="B9:D9"/>
    <mergeCell ref="B16:D16"/>
    <mergeCell ref="B4:C4"/>
    <mergeCell ref="B17:D17"/>
    <mergeCell ref="B12:D12"/>
    <mergeCell ref="B13:D13"/>
    <mergeCell ref="B14:D14"/>
    <mergeCell ref="B15:D15"/>
    <mergeCell ref="B5:D5"/>
    <mergeCell ref="B6:D6"/>
    <mergeCell ref="B46:C46"/>
    <mergeCell ref="B48:C48"/>
    <mergeCell ref="B49:D49"/>
    <mergeCell ref="B50:D50"/>
    <mergeCell ref="B7:D7"/>
    <mergeCell ref="B60:D60"/>
    <mergeCell ref="B51:D51"/>
    <mergeCell ref="B52:D52"/>
    <mergeCell ref="B53:D53"/>
    <mergeCell ref="B54:D54"/>
    <mergeCell ref="B55:D55"/>
    <mergeCell ref="E1:F1"/>
    <mergeCell ref="C1182:F1182"/>
    <mergeCell ref="C1183:F1183"/>
    <mergeCell ref="C1173:D1173"/>
    <mergeCell ref="C1177:H1177"/>
    <mergeCell ref="C1178:H1178"/>
    <mergeCell ref="C1179:H1179"/>
    <mergeCell ref="C1181:H1181"/>
    <mergeCell ref="B61:D61"/>
    <mergeCell ref="B62:D62"/>
    <mergeCell ref="B63:D63"/>
    <mergeCell ref="B56:D56"/>
    <mergeCell ref="B57:D57"/>
    <mergeCell ref="B58:D58"/>
    <mergeCell ref="B59:D59"/>
  </mergeCells>
  <pageMargins left="0.31496062992125984" right="0.31496062992125984" top="0.55118110236220474" bottom="0.35433070866141736"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Sergejus Koroliovas</cp:lastModifiedBy>
  <cp:lastPrinted>2020-03-18T07:34:10Z</cp:lastPrinted>
  <dcterms:created xsi:type="dcterms:W3CDTF">2020-03-04T13:22:56Z</dcterms:created>
  <dcterms:modified xsi:type="dcterms:W3CDTF">2020-04-27T17:12:52Z</dcterms:modified>
</cp:coreProperties>
</file>