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4240" windowHeight="137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100" i="1" l="1"/>
  <c r="G113" i="1" l="1"/>
  <c r="G114" i="1" l="1"/>
  <c r="G116" i="1" s="1"/>
  <c r="G49" i="1"/>
  <c r="G50" i="1"/>
  <c r="G51" i="1"/>
  <c r="G48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22" i="1"/>
  <c r="G45" i="1" l="1"/>
  <c r="G52" i="1"/>
  <c r="G53" i="1" l="1"/>
  <c r="G55" i="1" s="1"/>
  <c r="G54" i="1" s="1"/>
</calcChain>
</file>

<file path=xl/sharedStrings.xml><?xml version="1.0" encoding="utf-8"?>
<sst xmlns="http://schemas.openxmlformats.org/spreadsheetml/2006/main" count="324" uniqueCount="168">
  <si>
    <t xml:space="preserve">SUDERINTA: ___________ TŪKST.EUR                                      </t>
  </si>
  <si>
    <t xml:space="preserve">                                                            </t>
  </si>
  <si>
    <t xml:space="preserve">ATSAKINGAS ATSTOVAS ______________                                    </t>
  </si>
  <si>
    <t xml:space="preserve">2018  M.            MĖN.    D.                                        </t>
  </si>
  <si>
    <t xml:space="preserve">TVIRTINU:_______________TŪKST.EUR.                                    </t>
  </si>
  <si>
    <t xml:space="preserve">ATSAKINGAS ATSTOVAS________________                                   </t>
  </si>
  <si>
    <t xml:space="preserve">2018 M.       MĖN.   D.                                               </t>
  </si>
  <si>
    <t>L O K A L I N Ė      S Ą M A T A</t>
  </si>
  <si>
    <t>Sudaryta pagal 2019.10 kainas</t>
  </si>
  <si>
    <t>Statinių grupė   20200202 Nuotekų šalinimo tinklų Klaipėdos g. Gargžduose statyba</t>
  </si>
  <si>
    <t>Statinys                1 Nuotekų šalinimo tinklų Klaipėdos g. Gargžduose statyba</t>
  </si>
  <si>
    <t>Žiniaraštis             1 Lauko vandentiekis - nuotekos</t>
  </si>
  <si>
    <t>Suma žiniaraščiui       255167.51  EUR</t>
  </si>
  <si>
    <t>2020.02.04</t>
  </si>
  <si>
    <t>Sąm.</t>
  </si>
  <si>
    <t>eil.</t>
  </si>
  <si>
    <t>Darbo</t>
  </si>
  <si>
    <t>kodas</t>
  </si>
  <si>
    <t>Darbų ir išlaidų</t>
  </si>
  <si>
    <t>aprašymai</t>
  </si>
  <si>
    <t>Mato</t>
  </si>
  <si>
    <t>vnt</t>
  </si>
  <si>
    <t>Kiekis</t>
  </si>
  <si>
    <t xml:space="preserve">Kaina EUR       </t>
  </si>
  <si>
    <t>Vieneto kaina</t>
  </si>
  <si>
    <t>Iš viso</t>
  </si>
  <si>
    <t>Lauko tinklai L1</t>
  </si>
  <si>
    <t>N1P-1401</t>
  </si>
  <si>
    <t>km</t>
  </si>
  <si>
    <t>Žemės darbų sąnaudų padidėjimas, kasant šlapią-labai limpantį gruntą atskiroje tranšėjoje, kai vamzdžio D iki 600mm , šlapio-labai limpančio grunto sluoksnio storis daugiau 1,0m iki 1,5 m  k9=1.15</t>
  </si>
  <si>
    <t>N1P-1407</t>
  </si>
  <si>
    <t>N1P-1403</t>
  </si>
  <si>
    <t>Žemės darbų sąnaudų padidėjimas, kasant šlapią-labai limpantį gruntą atskiroje tranšėjoje, kai vamzdžio D iki 1000mm , šlapio-labai limpančio grunto sluoksnio storis daugiau 4,0m iki 4,5m  k9=1.15</t>
  </si>
  <si>
    <t>N1P-1409</t>
  </si>
  <si>
    <t>Smėlio pagrindo po vamzdynais įrengimas  k9=1.15</t>
  </si>
  <si>
    <t>N23-1</t>
  </si>
  <si>
    <t>m3</t>
  </si>
  <si>
    <t>Nuotekų surinkimo tinklų plastikinių ir plastikinių armuotų įmovinių vamzdžių klojimas , kai vamzdžių skersmuo 200 mm  k9=1.15</t>
  </si>
  <si>
    <t>N23P-0201</t>
  </si>
  <si>
    <t>m</t>
  </si>
  <si>
    <t>N23P-0202</t>
  </si>
  <si>
    <t>Plastikinių vamzdžių vamzdynų iki 630 mm skersmens hidraulinis bandymas ( vamzdžių skersmuo 200 mm)  k9=1.15</t>
  </si>
  <si>
    <t>N23P-0402</t>
  </si>
  <si>
    <t>100m</t>
  </si>
  <si>
    <t>Plastikinių vamzdžių vamzdynų daugiau kaip 630 mm skersmens hidraulinis bandymas ( vamzdžių skersmuo 1000 mm)  k9=1.15</t>
  </si>
  <si>
    <t>N23P-0403</t>
  </si>
  <si>
    <t>Vamzdynų pirminis (apsauginis) užpylimas ekskavatoriumi, sutankinant gruntą  k9=1.15</t>
  </si>
  <si>
    <t>N22P-0903</t>
  </si>
  <si>
    <t>PVC vamzdžiai klasė N 200x4.9x3000 (išor. nuotek.)</t>
  </si>
  <si>
    <t>1031-18</t>
  </si>
  <si>
    <t>Vamzdis lauko nuotekoms D1000</t>
  </si>
  <si>
    <t>Fasoninės dalys</t>
  </si>
  <si>
    <t>kompl.</t>
  </si>
  <si>
    <t>Apvalių surenkamų gelžbetoninių  D 2m kanalizacijos šulinių įrengimas sausuose gruntuose  k9=1.15</t>
  </si>
  <si>
    <t>N23-93</t>
  </si>
  <si>
    <t>Apvalių surenkamų gelžbetoninių  D 0.7m normalaus tipo vandens surinkimo šulinių įrengimas  k9=1.15</t>
  </si>
  <si>
    <t>N23-119</t>
  </si>
  <si>
    <t>Apvalių surenkamų gelžbetoninių  D 3m kanalizacijos šulinių įrengimas  k8=1.02,k9=1.15</t>
  </si>
  <si>
    <t>N23-94</t>
  </si>
  <si>
    <t>Stačiakampiai surenkami gelžbetonio vandentiekio šuliniai sausuose gruntuose  k9=1.15</t>
  </si>
  <si>
    <t>N22-341</t>
  </si>
  <si>
    <t>Pož. komun. dangčiai važ. daliai  iš atsp.ketaus, ištr.(apkr. iki 40t)</t>
  </si>
  <si>
    <t>2050-32</t>
  </si>
  <si>
    <t>Ketiniai dangčiai su grotelėmis 425mm (išor. nuotek.)</t>
  </si>
  <si>
    <t>1033-75</t>
  </si>
  <si>
    <t>Perkritimo d=200, h =1,5m įrengimas  k9=1.15</t>
  </si>
  <si>
    <t>F23-4-9</t>
  </si>
  <si>
    <t>vnt.</t>
  </si>
  <si>
    <t>Komunikacijų žymėjimo ženklo su metaliniu stulpeliu įrengimas</t>
  </si>
  <si>
    <t>N22-484</t>
  </si>
  <si>
    <t>Vamzdyno vidaus apžiūra, darant vaizdo įrašą  k9=1.15</t>
  </si>
  <si>
    <t>R19-247</t>
  </si>
  <si>
    <t>Monolitinių gelžbetonio D1000 išleidiklio įrengmas  k9=1.15</t>
  </si>
  <si>
    <t>N22-349</t>
  </si>
  <si>
    <t xml:space="preserve">                         Skyriuje      1</t>
  </si>
  <si>
    <t>Demontavimo darbai</t>
  </si>
  <si>
    <t>Keraminių, iki 200 mm skersmens, vamzdynų ardymas</t>
  </si>
  <si>
    <t>R19-44</t>
  </si>
  <si>
    <t>Apvalių surenkamų gelžbetoninių  D 0.7m normalaus tipo vandens surinkimo šulinių įrengimas  k1=0.60,k2=0.60,k3=0.000,k9=1.15</t>
  </si>
  <si>
    <t>Apvalių surenkamų gelžbetoninių  D 2m kanalizacijos šulinių įrengimas sausuose gruntuose  k1=0.60,k2=0.60,k3=0.000,k9=1.15</t>
  </si>
  <si>
    <t>Statybinių šiukšlių išvežimas 10 km atstumu automobiliais-savivarčiais, pakraunant ekskavatoriais 0,25 m3 talpos kaušais</t>
  </si>
  <si>
    <t>R23-65</t>
  </si>
  <si>
    <t>t</t>
  </si>
  <si>
    <t xml:space="preserve">                         Skyriuje      2</t>
  </si>
  <si>
    <t xml:space="preserve">                         Žiniaraštyje     1</t>
  </si>
  <si>
    <t xml:space="preserve">                         Pridėtinės vertės mokestis  21.00%</t>
  </si>
  <si>
    <t xml:space="preserve">                         Iš viso žiniaraštyje   1</t>
  </si>
  <si>
    <t xml:space="preserve">Sudarė :                                                              </t>
  </si>
  <si>
    <t xml:space="preserve">         /Pavardė/                                                    </t>
  </si>
  <si>
    <t xml:space="preserve">                                                                      </t>
  </si>
  <si>
    <t>Žiniaraštis             2 Susisiekimo dalis</t>
  </si>
  <si>
    <t>Paruošiamieji darbai</t>
  </si>
  <si>
    <t>Asfaltbetonio dangos iki 50 mm storio sluoksnio frezavimas freza W-500, kai frezuojamas plotas iki 5 m2  k9=1.15</t>
  </si>
  <si>
    <t>R16-156</t>
  </si>
  <si>
    <t>100m2</t>
  </si>
  <si>
    <t>Asfaltbetonio dangos išardymas mechanizuotai  k9=1.15</t>
  </si>
  <si>
    <t>N27-34</t>
  </si>
  <si>
    <t>100m3</t>
  </si>
  <si>
    <t>Skaldos dangų išardymas  k9=1.15</t>
  </si>
  <si>
    <t>N27-32</t>
  </si>
  <si>
    <t>Bordiūrų, sudėtų ant betoninio pagrindo, išardymas  k8=1.09,k9=1.15</t>
  </si>
  <si>
    <t>N27-41</t>
  </si>
  <si>
    <t>Tašytų akmenų, betoninių trinkelių grindinio ardymas rankiniu būdu  k8=1.17,k9=1.15</t>
  </si>
  <si>
    <t>R16-98</t>
  </si>
  <si>
    <t>Betono bordiūrų įrengimas ant betono pagrindo , kai bordiūrai 150x300mm  k9=1.15</t>
  </si>
  <si>
    <t>N27P-24-1</t>
  </si>
  <si>
    <t>Grindinio įrengimas iš betono trinkelių rankiniu būdu, užpilant siūles smėliu  k9=1.15</t>
  </si>
  <si>
    <t>N57P-3241</t>
  </si>
  <si>
    <t>Asfalto dangos konstrukcijos įrengimas</t>
  </si>
  <si>
    <t>Grunto tankinimas savaeigiu vibrovolu , kai vibrovolo masė iki 10t( I-II grupės gruntas)  k9=1.15</t>
  </si>
  <si>
    <t>N1P-0803</t>
  </si>
  <si>
    <t>I-II grupės grunto tankinimas vibroplokštėmis  k8=1.14,k9=1.15</t>
  </si>
  <si>
    <t>N1-381-1</t>
  </si>
  <si>
    <t>Išlyginamųjų kelio pagrindo sluoksnių įrengimas , kai pagrindas smėlio  k9=1.15</t>
  </si>
  <si>
    <t>N57P-3103</t>
  </si>
  <si>
    <t>Kelio pagrindo įrengimas iš dolomito skaldos (storis 15 cm , viensluoksnis)  k9=1.15</t>
  </si>
  <si>
    <t>N57P-3115</t>
  </si>
  <si>
    <t>Kelio pagrindo įrengimas iš asfaltbetonio (sluoksnis 10.00 cm storio , klotuvas iki 200 t/h)  k8=1.17,k9=1.15</t>
  </si>
  <si>
    <t>N57P-3122</t>
  </si>
  <si>
    <t>Kelio juodų dangų paviršiaus gruntavimas bitumo emulsija  k8=1.17,k9=1.15</t>
  </si>
  <si>
    <t>N57P-3410</t>
  </si>
  <si>
    <t>t.m2</t>
  </si>
  <si>
    <t>Geotinklo juostų klojimas asfalto dangos sandūrose  k9=1.15</t>
  </si>
  <si>
    <t>N57P-3236</t>
  </si>
  <si>
    <t>Dvisluoksnės kelio dangos viršutinio sluoksnio įrengimas iš viršutinio dangos sluoksnio asfaltbetonio (sluoksnis 4.00 cm storio , klotuvas iki 200 t/h)  k8=1.17,k9=1.15</t>
  </si>
  <si>
    <t>N57P-3225</t>
  </si>
  <si>
    <t>Sandūros tarp bordiūrų ir gatvės dangos užtaisymas amortizacine (sandarinimo) juosta</t>
  </si>
  <si>
    <t>N57P-7307</t>
  </si>
  <si>
    <t xml:space="preserve">                         Žiniaraštyje     2</t>
  </si>
  <si>
    <t xml:space="preserve">                         Iš viso žiniaraštyje   2</t>
  </si>
  <si>
    <t>Žiniaraštis             3 Paviršinių nuotekų valymo sistema</t>
  </si>
  <si>
    <t>Suma žiniaraščiui        12386.81  EUR</t>
  </si>
  <si>
    <t>Paviršinių nuotekų valymo sistema</t>
  </si>
  <si>
    <t>Grunto kasimas 0,25m3 kaušo talpos ekskavatoriumi, suverčiant gruntą į sankasą , kai gruntas II grupės  k9=1.15</t>
  </si>
  <si>
    <t>N1P-0103</t>
  </si>
  <si>
    <t>Sampylų išlyginimas 55kW (75AJ) galios buldozeriu, perstumiant gruntą (atstumas 10 m , gruntas I-II grupės)  k9=1.15</t>
  </si>
  <si>
    <t>N1P-0307</t>
  </si>
  <si>
    <t>t. m3</t>
  </si>
  <si>
    <t>Pagrindų posluoksnių po pamatais įrengimas iš smėlio kranu  k4=2.000,k8=1.03,k9=1.15</t>
  </si>
  <si>
    <t>N6P-0103</t>
  </si>
  <si>
    <t>Gelžbetoninės pamatų plokštės, įrengiant klojinius iš skydų, paduodant betoną kranu  k4=2.500,k8=1.04,k9=1.15</t>
  </si>
  <si>
    <t>N6-15</t>
  </si>
  <si>
    <t xml:space="preserve">                         Žiniaraštyje     3</t>
  </si>
  <si>
    <t xml:space="preserve">                         Iš viso žiniaraštyje   3</t>
  </si>
  <si>
    <t>Žemės darbai, klojant vamzdyną sausuose gruntuose atskiroje tranšėjoje, kai vamzdžio D iki 600mm, neišvežant grunto , kai tranšėjos gylis daugiau 1,5m iki 2,0 m  ,k9=1.15</t>
  </si>
  <si>
    <t>Žemės darbai, klojant vamzdyną sausuose gruntuose atskiroje tranšėjoje, kai vamzdžio D iki 1000mm, neišvežant grunto , kai tranšėjos gylis daugiau 4,5m iki 5,0m  k9=1.15</t>
  </si>
  <si>
    <t>Nuotekų magistralinių tinklų plastikinių ir plastikinių armuotų įmovinių vamzdžių iki 1000mm skersmens klojimas ( vamzdžių skersmuo 1000 mm) ,k9=1.15</t>
  </si>
  <si>
    <t>Suma žiniaraščiui       140446,41  EUR</t>
  </si>
  <si>
    <t xml:space="preserve"> </t>
  </si>
  <si>
    <t xml:space="preserve">   1   Paviršinių nuotekų valymo sistema</t>
  </si>
  <si>
    <t>Nuotekų valymo įrenginio 120 l/s su mėginių paėmimo šuliniu ir inkaravimu montavimo darbai</t>
  </si>
  <si>
    <t>Nuotekų valymo įrenginys 120l/s</t>
  </si>
  <si>
    <t>Mėginių paėmimo šulinys D3m</t>
  </si>
  <si>
    <t>Valymo įrenginio inkaravimo komplektas</t>
  </si>
  <si>
    <t>ĮRENGINIŲ  POREIKIO  ŽINIARAŠTIS</t>
  </si>
  <si>
    <t>Suma žiniaraščiui   84068.38 EUR</t>
  </si>
  <si>
    <t>Eil.</t>
  </si>
  <si>
    <t>Kodas</t>
  </si>
  <si>
    <t xml:space="preserve">Įrenginių pavadinimas </t>
  </si>
  <si>
    <t xml:space="preserve">Kaina </t>
  </si>
  <si>
    <t>Vertė</t>
  </si>
  <si>
    <t>Nr.</t>
  </si>
  <si>
    <t>Techniniai ir kiti duomenys</t>
  </si>
  <si>
    <t xml:space="preserve">EUR       </t>
  </si>
  <si>
    <t>Skyriuje     1</t>
  </si>
  <si>
    <t>žiniaraštyje   3</t>
  </si>
  <si>
    <t>Pridėtinės vertės mokestis    21.00%</t>
  </si>
  <si>
    <t>Iš viso žiniaraštyje   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</si>
</sst>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??0.0?????;\-?0.0?????;?"/>
    <numFmt numFmtId="165" formatCode="??????0.0???;\-?????0.0???;?"/>
    <numFmt numFmtId="166" formatCode="????????0.0?;\-???????0.0?;?"/>
    <numFmt numFmtId="167" formatCode="??????0.0??;\-?????0.0??;?"/>
    <numFmt numFmtId="168" formatCode="??????0.0?;\-?????0.0?;?"/>
    <numFmt numFmtId="169" formatCode="???????0.0?;\-??????0.0?;?"/>
    <numFmt numFmtId="170" formatCode="?????????0.0?;\-????????0.0?;?"/>
  </numFmts>
  <fonts count="14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8"/>
      <color theme="1"/>
      <name val="Arial Baltic"/>
    </font>
    <font>
      <b/>
      <sz val="12"/>
      <color theme="1"/>
      <name val="Arial Baltic"/>
    </font>
    <font>
      <sz val="9"/>
      <color theme="1"/>
      <name val="Arial Baltic"/>
    </font>
    <font>
      <b/>
      <sz val="9"/>
      <color theme="1"/>
      <name val="Arial Baltic"/>
    </font>
    <font>
      <b/>
      <sz val="8"/>
      <color theme="1"/>
      <name val="Arial Baltic"/>
    </font>
    <font>
      <sz val="8"/>
      <color theme="1"/>
      <name val="Arial"/>
      <family val="2"/>
      <charset val="186"/>
    </font>
    <font>
      <sz val="8"/>
      <color theme="1"/>
      <name val="MonospaceLT"/>
    </font>
    <font>
      <sz val="9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color theme="1"/>
      <name val="TimesLT"/>
    </font>
    <font>
      <sz val="8"/>
      <color theme="1"/>
      <name val="TimesLT"/>
    </font>
    <font>
      <b/>
      <sz val="8"/>
      <color theme="1"/>
      <name val="MonospaceLT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0" fillId="0" borderId="1" xfId="0" applyBorder="1"/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0" xfId="0" applyAlignment="1">
      <alignment vertical="top"/>
    </xf>
    <xf numFmtId="0" fontId="2" fillId="0" borderId="0" xfId="0" applyFont="1" applyAlignment="1">
      <alignment vertical="top" wrapText="1"/>
    </xf>
    <xf numFmtId="0" fontId="6" fillId="0" borderId="0" xfId="0" applyFont="1" applyAlignment="1">
      <alignment horizontal="right" vertical="top"/>
    </xf>
    <xf numFmtId="164" fontId="8" fillId="0" borderId="0" xfId="0" applyNumberFormat="1" applyFont="1" applyAlignment="1">
      <alignment vertical="top"/>
    </xf>
    <xf numFmtId="0" fontId="8" fillId="0" borderId="0" xfId="0" applyFont="1" applyAlignment="1">
      <alignment vertical="top"/>
    </xf>
    <xf numFmtId="165" fontId="8" fillId="0" borderId="0" xfId="0" applyNumberFormat="1" applyFont="1" applyAlignment="1">
      <alignment vertical="top"/>
    </xf>
    <xf numFmtId="166" fontId="8" fillId="0" borderId="0" xfId="0" applyNumberFormat="1" applyFont="1" applyAlignment="1">
      <alignment vertical="top"/>
    </xf>
    <xf numFmtId="0" fontId="2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vertical="top"/>
    </xf>
    <xf numFmtId="0" fontId="0" fillId="0" borderId="0" xfId="0" applyFont="1"/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167" fontId="8" fillId="0" borderId="0" xfId="0" applyNumberFormat="1" applyFont="1" applyAlignment="1">
      <alignment horizontal="right"/>
    </xf>
    <xf numFmtId="168" fontId="8" fillId="0" borderId="0" xfId="0" applyNumberFormat="1" applyFont="1" applyAlignment="1">
      <alignment horizontal="right"/>
    </xf>
    <xf numFmtId="169" fontId="8" fillId="0" borderId="0" xfId="0" applyNumberFormat="1" applyFont="1" applyAlignment="1">
      <alignment horizontal="right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0" fillId="0" borderId="10" xfId="0" applyBorder="1" applyAlignment="1"/>
    <xf numFmtId="167" fontId="13" fillId="0" borderId="10" xfId="0" applyNumberFormat="1" applyFont="1" applyBorder="1" applyAlignment="1">
      <alignment horizontal="right"/>
    </xf>
    <xf numFmtId="168" fontId="13" fillId="0" borderId="10" xfId="0" applyNumberFormat="1" applyFont="1" applyBorder="1" applyAlignment="1">
      <alignment horizontal="right"/>
    </xf>
    <xf numFmtId="170" fontId="13" fillId="0" borderId="10" xfId="0" applyNumberFormat="1" applyFont="1" applyBorder="1" applyAlignment="1">
      <alignment horizontal="right"/>
    </xf>
    <xf numFmtId="0" fontId="0" fillId="0" borderId="11" xfId="0" applyBorder="1" applyAlignment="1"/>
    <xf numFmtId="167" fontId="13" fillId="0" borderId="11" xfId="0" applyNumberFormat="1" applyFont="1" applyBorder="1" applyAlignment="1">
      <alignment horizontal="right"/>
    </xf>
    <xf numFmtId="168" fontId="13" fillId="0" borderId="11" xfId="0" applyNumberFormat="1" applyFont="1" applyBorder="1" applyAlignment="1">
      <alignment horizontal="right"/>
    </xf>
    <xf numFmtId="170" fontId="13" fillId="0" borderId="1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/>
    <xf numFmtId="0" fontId="6" fillId="0" borderId="0" xfId="0" applyFont="1" applyAlignment="1">
      <alignment horizontal="left"/>
    </xf>
    <xf numFmtId="167" fontId="13" fillId="0" borderId="0" xfId="0" applyNumberFormat="1" applyFont="1" applyAlignment="1">
      <alignment horizontal="right"/>
    </xf>
    <xf numFmtId="168" fontId="13" fillId="0" borderId="0" xfId="0" applyNumberFormat="1" applyFont="1" applyAlignment="1">
      <alignment horizontal="right"/>
    </xf>
    <xf numFmtId="170" fontId="13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0" borderId="9" xfId="0" applyFont="1" applyBorder="1" applyAlignment="1">
      <alignment horizontal="left" vertical="top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6" fillId="0" borderId="0" xfId="0" applyFont="1" applyAlignment="1">
      <alignment vertical="top"/>
    </xf>
    <xf numFmtId="0" fontId="1" fillId="0" borderId="0" xfId="0" applyFont="1" applyAlignment="1">
      <alignment vertical="top"/>
    </xf>
    <xf numFmtId="0" fontId="6" fillId="0" borderId="0" xfId="0" applyFont="1" applyAlignment="1">
      <alignment horizontal="left" vertical="top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6" fillId="0" borderId="1" xfId="0" applyFont="1" applyBorder="1" applyAlignment="1">
      <alignment horizontal="right" wrapText="1"/>
    </xf>
    <xf numFmtId="0" fontId="0" fillId="0" borderId="1" xfId="0" applyBorder="1" applyAlignment="1">
      <alignment horizontal="right" wrapText="1"/>
    </xf>
    <xf numFmtId="0" fontId="2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9" fillId="0" borderId="0" xfId="0" applyFont="1" applyAlignment="1">
      <alignment horizontal="left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9" xfId="0" applyFont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6" fillId="0" borderId="10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6" fillId="0" borderId="11" xfId="0" applyFont="1" applyBorder="1" applyAlignment="1">
      <alignment horizontal="left"/>
    </xf>
    <xf numFmtId="0" fontId="0" fillId="0" borderId="11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8"/>
  <sheetViews>
    <sheetView tabSelected="1" workbookViewId="0">
      <selection activeCell="I93" sqref="I93"/>
    </sheetView>
  </sheetViews>
  <sheetFormatPr defaultColWidth="8.85546875" defaultRowHeight="15"/>
  <cols>
    <col min="1" max="1" width="3.85546875" customWidth="1"/>
    <col min="2" max="2" width="10.42578125" customWidth="1"/>
    <col min="3" max="3" width="36" customWidth="1"/>
    <col min="4" max="4" width="4.85546875" customWidth="1"/>
    <col min="5" max="5" width="14.7109375" customWidth="1"/>
    <col min="6" max="6" width="12.7109375" customWidth="1"/>
    <col min="7" max="7" width="15.28515625" customWidth="1"/>
  </cols>
  <sheetData>
    <row r="2" spans="1:7">
      <c r="A2" s="50" t="s">
        <v>0</v>
      </c>
      <c r="B2" s="51"/>
      <c r="C2" s="51"/>
      <c r="E2" s="50" t="s">
        <v>4</v>
      </c>
      <c r="F2" s="51"/>
      <c r="G2" s="51"/>
    </row>
    <row r="3" spans="1:7">
      <c r="A3" s="50" t="s">
        <v>1</v>
      </c>
      <c r="B3" s="51"/>
      <c r="C3" s="51"/>
      <c r="E3" s="50" t="s">
        <v>1</v>
      </c>
      <c r="F3" s="51"/>
      <c r="G3" s="51"/>
    </row>
    <row r="4" spans="1:7">
      <c r="A4" s="50" t="s">
        <v>2</v>
      </c>
      <c r="B4" s="51"/>
      <c r="C4" s="51"/>
      <c r="E4" s="50" t="s">
        <v>5</v>
      </c>
      <c r="F4" s="51"/>
      <c r="G4" s="51"/>
    </row>
    <row r="5" spans="1:7">
      <c r="A5" s="50" t="s">
        <v>1</v>
      </c>
      <c r="B5" s="51"/>
      <c r="C5" s="51"/>
      <c r="E5" s="50" t="s">
        <v>1</v>
      </c>
      <c r="F5" s="51"/>
      <c r="G5" s="51"/>
    </row>
    <row r="6" spans="1:7">
      <c r="A6" s="50" t="s">
        <v>3</v>
      </c>
      <c r="B6" s="51"/>
      <c r="C6" s="51"/>
      <c r="E6" s="50" t="s">
        <v>6</v>
      </c>
      <c r="F6" s="51"/>
      <c r="G6" s="51"/>
    </row>
    <row r="8" spans="1:7" ht="15.75">
      <c r="C8" s="62" t="s">
        <v>7</v>
      </c>
      <c r="D8" s="63"/>
      <c r="E8" s="63"/>
      <c r="F8" s="63"/>
    </row>
    <row r="9" spans="1:7">
      <c r="C9" s="64" t="s">
        <v>8</v>
      </c>
      <c r="D9" s="63"/>
      <c r="E9" s="63"/>
      <c r="F9" s="63"/>
    </row>
    <row r="11" spans="1:7">
      <c r="A11" s="65" t="s">
        <v>9</v>
      </c>
      <c r="B11" s="51"/>
      <c r="C11" s="51"/>
      <c r="D11" s="51"/>
      <c r="E11" s="51"/>
      <c r="F11" s="51"/>
      <c r="G11" s="51"/>
    </row>
    <row r="12" spans="1:7">
      <c r="A12" s="51"/>
      <c r="B12" s="51"/>
      <c r="C12" s="51"/>
      <c r="D12" s="51"/>
      <c r="E12" s="51"/>
      <c r="F12" s="51"/>
      <c r="G12" s="51"/>
    </row>
    <row r="13" spans="1:7">
      <c r="A13" s="65" t="s">
        <v>10</v>
      </c>
      <c r="B13" s="51"/>
      <c r="C13" s="51"/>
      <c r="D13" s="51"/>
      <c r="E13" s="51"/>
      <c r="F13" s="51"/>
      <c r="G13" s="51"/>
    </row>
    <row r="14" spans="1:7">
      <c r="A14" s="51"/>
      <c r="B14" s="51"/>
      <c r="C14" s="51"/>
      <c r="D14" s="51"/>
      <c r="E14" s="51"/>
      <c r="F14" s="51"/>
      <c r="G14" s="51"/>
    </row>
    <row r="15" spans="1:7">
      <c r="A15" s="65" t="s">
        <v>11</v>
      </c>
      <c r="B15" s="51"/>
      <c r="C15" s="51"/>
      <c r="D15" s="51"/>
      <c r="E15" s="51"/>
      <c r="F15" s="51"/>
      <c r="G15" s="51"/>
    </row>
    <row r="16" spans="1:7">
      <c r="A16" s="51"/>
      <c r="B16" s="51"/>
      <c r="C16" s="51"/>
      <c r="D16" s="51"/>
      <c r="E16" s="51"/>
      <c r="F16" s="51"/>
      <c r="G16" s="51"/>
    </row>
    <row r="17" spans="1:9">
      <c r="A17" s="68" t="s">
        <v>13</v>
      </c>
      <c r="B17" s="69"/>
      <c r="C17" s="3"/>
      <c r="D17" s="66" t="s">
        <v>12</v>
      </c>
      <c r="E17" s="67"/>
      <c r="F17" s="67"/>
      <c r="G17" s="67"/>
    </row>
    <row r="18" spans="1:9">
      <c r="A18" s="4" t="s">
        <v>14</v>
      </c>
      <c r="B18" s="4" t="s">
        <v>16</v>
      </c>
      <c r="C18" s="4" t="s">
        <v>18</v>
      </c>
      <c r="D18" s="6" t="s">
        <v>20</v>
      </c>
      <c r="E18" s="52" t="s">
        <v>22</v>
      </c>
      <c r="F18" s="54" t="s">
        <v>23</v>
      </c>
      <c r="G18" s="55"/>
    </row>
    <row r="19" spans="1:9">
      <c r="A19" s="5" t="s">
        <v>15</v>
      </c>
      <c r="B19" s="5" t="s">
        <v>17</v>
      </c>
      <c r="C19" s="5" t="s">
        <v>19</v>
      </c>
      <c r="D19" s="7" t="s">
        <v>21</v>
      </c>
      <c r="E19" s="53"/>
      <c r="F19" s="9" t="s">
        <v>24</v>
      </c>
      <c r="G19" s="8" t="s">
        <v>25</v>
      </c>
    </row>
    <row r="20" spans="1:9">
      <c r="A20" s="12"/>
      <c r="B20" s="12">
        <v>1</v>
      </c>
      <c r="C20" s="56" t="s">
        <v>26</v>
      </c>
      <c r="D20" s="57"/>
      <c r="E20" s="57"/>
      <c r="F20" s="57"/>
      <c r="G20" s="57"/>
    </row>
    <row r="21" spans="1:9">
      <c r="C21" s="58"/>
      <c r="D21" s="58"/>
      <c r="E21" s="58"/>
      <c r="F21" s="58"/>
      <c r="G21" s="58"/>
    </row>
    <row r="22" spans="1:9" ht="60">
      <c r="A22" s="11">
        <v>1</v>
      </c>
      <c r="B22" s="1" t="s">
        <v>27</v>
      </c>
      <c r="C22" s="2" t="s">
        <v>144</v>
      </c>
      <c r="D22" s="1" t="s">
        <v>28</v>
      </c>
      <c r="E22" s="13">
        <v>9.1999999999999998E-2</v>
      </c>
      <c r="F22" s="15">
        <v>19778.660500000002</v>
      </c>
      <c r="G22" s="16">
        <f>E22*F22</f>
        <v>1819.6367660000001</v>
      </c>
      <c r="H22" s="10"/>
      <c r="I22" s="10"/>
    </row>
    <row r="23" spans="1:9" ht="72">
      <c r="A23" s="11">
        <v>2</v>
      </c>
      <c r="B23" s="1" t="s">
        <v>30</v>
      </c>
      <c r="C23" s="2" t="s">
        <v>29</v>
      </c>
      <c r="D23" s="1" t="s">
        <v>28</v>
      </c>
      <c r="E23" s="13">
        <v>9.1999999999999998E-2</v>
      </c>
      <c r="F23" s="15">
        <v>2902.5277000000001</v>
      </c>
      <c r="G23" s="16">
        <f t="shared" ref="G23:G44" si="0">E23*F23</f>
        <v>267.0325484</v>
      </c>
      <c r="H23" s="10"/>
      <c r="I23" s="10"/>
    </row>
    <row r="24" spans="1:9" ht="60">
      <c r="A24" s="11">
        <v>3</v>
      </c>
      <c r="B24" s="1" t="s">
        <v>31</v>
      </c>
      <c r="C24" s="2" t="s">
        <v>145</v>
      </c>
      <c r="D24" s="1" t="s">
        <v>28</v>
      </c>
      <c r="E24" s="13">
        <v>0.46100000000000002</v>
      </c>
      <c r="F24" s="15">
        <v>71019.843299999993</v>
      </c>
      <c r="G24" s="16">
        <f t="shared" si="0"/>
        <v>32740.147761299999</v>
      </c>
      <c r="H24" s="10"/>
      <c r="I24" s="10"/>
    </row>
    <row r="25" spans="1:9" ht="72">
      <c r="A25" s="11">
        <v>4</v>
      </c>
      <c r="B25" s="1" t="s">
        <v>33</v>
      </c>
      <c r="C25" s="2" t="s">
        <v>32</v>
      </c>
      <c r="D25" s="1" t="s">
        <v>28</v>
      </c>
      <c r="E25" s="13">
        <v>0.46100000000000002</v>
      </c>
      <c r="F25" s="15">
        <v>6917.2107999999998</v>
      </c>
      <c r="G25" s="16">
        <f t="shared" si="0"/>
        <v>3188.8341788000002</v>
      </c>
      <c r="H25" s="10"/>
      <c r="I25" s="10"/>
    </row>
    <row r="26" spans="1:9" ht="24">
      <c r="A26" s="11">
        <v>5</v>
      </c>
      <c r="B26" s="1" t="s">
        <v>35</v>
      </c>
      <c r="C26" s="2" t="s">
        <v>34</v>
      </c>
      <c r="D26" s="1" t="s">
        <v>36</v>
      </c>
      <c r="E26" s="13">
        <v>124</v>
      </c>
      <c r="F26" s="15">
        <v>47.143599999999999</v>
      </c>
      <c r="G26" s="16">
        <f t="shared" si="0"/>
        <v>5845.8063999999995</v>
      </c>
      <c r="H26" s="10"/>
      <c r="I26" s="10"/>
    </row>
    <row r="27" spans="1:9" ht="48">
      <c r="A27" s="11">
        <v>6</v>
      </c>
      <c r="B27" s="1" t="s">
        <v>38</v>
      </c>
      <c r="C27" s="2" t="s">
        <v>37</v>
      </c>
      <c r="D27" s="1" t="s">
        <v>39</v>
      </c>
      <c r="E27" s="13">
        <v>92</v>
      </c>
      <c r="F27" s="15">
        <v>2.9994000000000001</v>
      </c>
      <c r="G27" s="16">
        <f t="shared" si="0"/>
        <v>275.94479999999999</v>
      </c>
      <c r="H27" s="10"/>
      <c r="I27" s="10"/>
    </row>
    <row r="28" spans="1:9" ht="48">
      <c r="A28" s="11">
        <v>7</v>
      </c>
      <c r="B28" s="1" t="s">
        <v>40</v>
      </c>
      <c r="C28" s="2" t="s">
        <v>146</v>
      </c>
      <c r="D28" s="1" t="s">
        <v>39</v>
      </c>
      <c r="E28" s="13">
        <v>461</v>
      </c>
      <c r="F28" s="15">
        <v>40.164099999999998</v>
      </c>
      <c r="G28" s="16">
        <f t="shared" si="0"/>
        <v>18515.650099999999</v>
      </c>
      <c r="H28" s="10"/>
      <c r="I28" s="10"/>
    </row>
    <row r="29" spans="1:9" ht="36">
      <c r="A29" s="11">
        <v>8</v>
      </c>
      <c r="B29" s="1" t="s">
        <v>42</v>
      </c>
      <c r="C29" s="2" t="s">
        <v>41</v>
      </c>
      <c r="D29" s="1" t="s">
        <v>43</v>
      </c>
      <c r="E29" s="13">
        <v>0.92</v>
      </c>
      <c r="F29" s="15">
        <v>216.559</v>
      </c>
      <c r="G29" s="16">
        <f t="shared" si="0"/>
        <v>199.23428000000001</v>
      </c>
      <c r="H29" s="10"/>
      <c r="I29" s="10"/>
    </row>
    <row r="30" spans="1:9" ht="48">
      <c r="A30" s="11">
        <v>9</v>
      </c>
      <c r="B30" s="1" t="s">
        <v>45</v>
      </c>
      <c r="C30" s="2" t="s">
        <v>44</v>
      </c>
      <c r="D30" s="1" t="s">
        <v>43</v>
      </c>
      <c r="E30" s="13">
        <v>4.6100000000000003</v>
      </c>
      <c r="F30" s="15">
        <v>544.73569999999995</v>
      </c>
      <c r="G30" s="16">
        <f t="shared" si="0"/>
        <v>2511.231577</v>
      </c>
      <c r="H30" s="10"/>
      <c r="I30" s="10"/>
    </row>
    <row r="31" spans="1:9" ht="36">
      <c r="A31" s="11">
        <v>10</v>
      </c>
      <c r="B31" s="1" t="s">
        <v>47</v>
      </c>
      <c r="C31" s="2" t="s">
        <v>46</v>
      </c>
      <c r="D31" s="1" t="s">
        <v>36</v>
      </c>
      <c r="E31" s="13">
        <v>186</v>
      </c>
      <c r="F31" s="15">
        <v>29.626799999999999</v>
      </c>
      <c r="G31" s="16">
        <f t="shared" si="0"/>
        <v>5510.5847999999996</v>
      </c>
      <c r="H31" s="10"/>
      <c r="I31" s="10"/>
    </row>
    <row r="32" spans="1:9" ht="24">
      <c r="A32" s="11">
        <v>11</v>
      </c>
      <c r="B32" s="1" t="s">
        <v>49</v>
      </c>
      <c r="C32" s="2" t="s">
        <v>48</v>
      </c>
      <c r="D32" s="1" t="s">
        <v>21</v>
      </c>
      <c r="E32" s="13">
        <v>30.98</v>
      </c>
      <c r="F32" s="15">
        <v>20.865400000000001</v>
      </c>
      <c r="G32" s="16">
        <f t="shared" si="0"/>
        <v>646.41009200000008</v>
      </c>
      <c r="H32" s="10"/>
      <c r="I32" s="10"/>
    </row>
    <row r="33" spans="1:9">
      <c r="A33" s="11">
        <v>12</v>
      </c>
      <c r="B33" s="1">
        <v>88001001</v>
      </c>
      <c r="C33" s="2" t="s">
        <v>50</v>
      </c>
      <c r="D33" s="1" t="s">
        <v>39</v>
      </c>
      <c r="E33" s="13">
        <v>461</v>
      </c>
      <c r="F33" s="15">
        <v>147.3545</v>
      </c>
      <c r="G33" s="16">
        <f t="shared" si="0"/>
        <v>67930.424499999994</v>
      </c>
      <c r="H33" s="10"/>
      <c r="I33" s="10"/>
    </row>
    <row r="34" spans="1:9" ht="22.5">
      <c r="A34" s="11">
        <v>13</v>
      </c>
      <c r="B34" s="1">
        <v>88001002</v>
      </c>
      <c r="C34" s="2" t="s">
        <v>51</v>
      </c>
      <c r="D34" s="1" t="s">
        <v>52</v>
      </c>
      <c r="E34" s="13">
        <v>1</v>
      </c>
      <c r="F34" s="15">
        <v>14146.02</v>
      </c>
      <c r="G34" s="16">
        <f t="shared" si="0"/>
        <v>14146.02</v>
      </c>
      <c r="H34" s="10"/>
      <c r="I34" s="10"/>
    </row>
    <row r="35" spans="1:9" ht="36">
      <c r="A35" s="11">
        <v>14</v>
      </c>
      <c r="B35" s="1" t="s">
        <v>54</v>
      </c>
      <c r="C35" s="2" t="s">
        <v>53</v>
      </c>
      <c r="D35" s="1" t="s">
        <v>36</v>
      </c>
      <c r="E35" s="13">
        <v>10.96</v>
      </c>
      <c r="F35" s="15">
        <v>656.57320000000004</v>
      </c>
      <c r="G35" s="16">
        <f t="shared" si="0"/>
        <v>7196.0422720000006</v>
      </c>
      <c r="H35" s="10"/>
      <c r="I35" s="10"/>
    </row>
    <row r="36" spans="1:9" ht="36">
      <c r="A36" s="11">
        <v>15</v>
      </c>
      <c r="B36" s="1" t="s">
        <v>56</v>
      </c>
      <c r="C36" s="2" t="s">
        <v>55</v>
      </c>
      <c r="D36" s="1" t="s">
        <v>36</v>
      </c>
      <c r="E36" s="13">
        <v>5.86</v>
      </c>
      <c r="F36" s="15">
        <v>760.34829999999999</v>
      </c>
      <c r="G36" s="16">
        <f t="shared" si="0"/>
        <v>4455.6410380000007</v>
      </c>
      <c r="H36" s="10"/>
      <c r="I36" s="10"/>
    </row>
    <row r="37" spans="1:9" ht="36">
      <c r="A37" s="11">
        <v>16</v>
      </c>
      <c r="B37" s="1" t="s">
        <v>58</v>
      </c>
      <c r="C37" s="2" t="s">
        <v>57</v>
      </c>
      <c r="D37" s="1" t="s">
        <v>36</v>
      </c>
      <c r="E37" s="13">
        <v>41.64</v>
      </c>
      <c r="F37" s="15">
        <v>691.67349999999999</v>
      </c>
      <c r="G37" s="16">
        <f t="shared" si="0"/>
        <v>28801.284540000001</v>
      </c>
      <c r="H37" s="10"/>
      <c r="I37" s="10"/>
    </row>
    <row r="38" spans="1:9" ht="36">
      <c r="A38" s="11">
        <v>17</v>
      </c>
      <c r="B38" s="1" t="s">
        <v>60</v>
      </c>
      <c r="C38" s="2" t="s">
        <v>59</v>
      </c>
      <c r="D38" s="1" t="s">
        <v>36</v>
      </c>
      <c r="E38" s="13">
        <v>12.17</v>
      </c>
      <c r="F38" s="15">
        <v>551.16240000000005</v>
      </c>
      <c r="G38" s="16">
        <f t="shared" si="0"/>
        <v>6707.6464080000005</v>
      </c>
      <c r="H38" s="10"/>
      <c r="I38" s="10"/>
    </row>
    <row r="39" spans="1:9" ht="24">
      <c r="A39" s="11">
        <v>18</v>
      </c>
      <c r="B39" s="1" t="s">
        <v>62</v>
      </c>
      <c r="C39" s="2" t="s">
        <v>61</v>
      </c>
      <c r="D39" s="1" t="s">
        <v>21</v>
      </c>
      <c r="E39" s="13">
        <v>11</v>
      </c>
      <c r="F39" s="15">
        <v>153.24860000000001</v>
      </c>
      <c r="G39" s="16">
        <f t="shared" si="0"/>
        <v>1685.7346000000002</v>
      </c>
      <c r="H39" s="10"/>
      <c r="I39" s="10"/>
    </row>
    <row r="40" spans="1:9" ht="24">
      <c r="A40" s="11">
        <v>19</v>
      </c>
      <c r="B40" s="1" t="s">
        <v>64</v>
      </c>
      <c r="C40" s="2" t="s">
        <v>63</v>
      </c>
      <c r="D40" s="1" t="s">
        <v>21</v>
      </c>
      <c r="E40" s="13">
        <v>12</v>
      </c>
      <c r="F40" s="15">
        <v>153.24860000000001</v>
      </c>
      <c r="G40" s="16">
        <f t="shared" si="0"/>
        <v>1838.9832000000001</v>
      </c>
      <c r="H40" s="10"/>
      <c r="I40" s="10"/>
    </row>
    <row r="41" spans="1:9" ht="24">
      <c r="A41" s="11">
        <v>20</v>
      </c>
      <c r="B41" s="1" t="s">
        <v>66</v>
      </c>
      <c r="C41" s="2" t="s">
        <v>65</v>
      </c>
      <c r="D41" s="1" t="s">
        <v>67</v>
      </c>
      <c r="E41" s="13">
        <v>12</v>
      </c>
      <c r="F41" s="15">
        <v>70.551000000000002</v>
      </c>
      <c r="G41" s="16">
        <f t="shared" si="0"/>
        <v>846.61200000000008</v>
      </c>
      <c r="H41" s="10"/>
      <c r="I41" s="10"/>
    </row>
    <row r="42" spans="1:9" ht="24">
      <c r="A42" s="11">
        <v>21</v>
      </c>
      <c r="B42" s="1" t="s">
        <v>69</v>
      </c>
      <c r="C42" s="2" t="s">
        <v>68</v>
      </c>
      <c r="D42" s="1" t="s">
        <v>21</v>
      </c>
      <c r="E42" s="13">
        <v>26</v>
      </c>
      <c r="F42" s="15">
        <v>35.978999999999999</v>
      </c>
      <c r="G42" s="16">
        <f t="shared" si="0"/>
        <v>935.45399999999995</v>
      </c>
      <c r="H42" s="10"/>
      <c r="I42" s="10"/>
    </row>
    <row r="43" spans="1:9" ht="24">
      <c r="A43" s="11">
        <v>22</v>
      </c>
      <c r="B43" s="1" t="s">
        <v>71</v>
      </c>
      <c r="C43" s="2" t="s">
        <v>70</v>
      </c>
      <c r="D43" s="1" t="s">
        <v>43</v>
      </c>
      <c r="E43" s="13">
        <v>5.53</v>
      </c>
      <c r="F43" s="15">
        <v>272.1968</v>
      </c>
      <c r="G43" s="16">
        <f t="shared" si="0"/>
        <v>1505.248304</v>
      </c>
      <c r="H43" s="10"/>
      <c r="I43" s="10"/>
    </row>
    <row r="44" spans="1:9" ht="24">
      <c r="A44" s="11">
        <v>23</v>
      </c>
      <c r="B44" s="1" t="s">
        <v>73</v>
      </c>
      <c r="C44" s="2" t="s">
        <v>72</v>
      </c>
      <c r="D44" s="1" t="s">
        <v>36</v>
      </c>
      <c r="E44" s="13">
        <v>1.49</v>
      </c>
      <c r="F44" s="15">
        <v>443.41309999999999</v>
      </c>
      <c r="G44" s="16">
        <f t="shared" si="0"/>
        <v>660.685519</v>
      </c>
      <c r="H44" s="10"/>
      <c r="I44" s="10"/>
    </row>
    <row r="45" spans="1:9">
      <c r="A45" s="11"/>
      <c r="B45" s="11"/>
      <c r="C45" s="59" t="s">
        <v>74</v>
      </c>
      <c r="D45" s="60"/>
      <c r="E45" s="60"/>
      <c r="F45" s="14"/>
      <c r="G45" s="16">
        <f>SUM(G22:G44)</f>
        <v>208230.28968449993</v>
      </c>
    </row>
    <row r="46" spans="1:9">
      <c r="A46" s="12"/>
      <c r="B46" s="12">
        <v>2</v>
      </c>
      <c r="C46" s="61" t="s">
        <v>75</v>
      </c>
      <c r="D46" s="58"/>
      <c r="E46" s="58"/>
      <c r="F46" s="58"/>
      <c r="G46" s="58"/>
    </row>
    <row r="47" spans="1:9">
      <c r="C47" s="58"/>
      <c r="D47" s="58"/>
      <c r="E47" s="58"/>
      <c r="F47" s="58"/>
      <c r="G47" s="58"/>
    </row>
    <row r="48" spans="1:9" ht="24">
      <c r="A48" s="11">
        <v>1</v>
      </c>
      <c r="B48" s="1" t="s">
        <v>77</v>
      </c>
      <c r="C48" s="2" t="s">
        <v>76</v>
      </c>
      <c r="D48" s="1" t="s">
        <v>39</v>
      </c>
      <c r="E48" s="13">
        <v>95</v>
      </c>
      <c r="F48" s="15">
        <v>6.5669000000000004</v>
      </c>
      <c r="G48" s="16">
        <f>E48*F48</f>
        <v>623.85550000000001</v>
      </c>
      <c r="H48" s="10"/>
      <c r="I48" s="10"/>
    </row>
    <row r="49" spans="1:9" ht="48">
      <c r="A49" s="11">
        <v>2</v>
      </c>
      <c r="B49" s="1" t="s">
        <v>56</v>
      </c>
      <c r="C49" s="2" t="s">
        <v>78</v>
      </c>
      <c r="D49" s="1" t="s">
        <v>36</v>
      </c>
      <c r="E49" s="13">
        <v>2.44</v>
      </c>
      <c r="F49" s="15">
        <v>175.649</v>
      </c>
      <c r="G49" s="16">
        <f t="shared" ref="G49:G51" si="1">E49*F49</f>
        <v>428.58355999999998</v>
      </c>
      <c r="H49" s="10"/>
      <c r="I49" s="10"/>
    </row>
    <row r="50" spans="1:9" ht="48">
      <c r="A50" s="11">
        <v>3</v>
      </c>
      <c r="B50" s="1" t="s">
        <v>54</v>
      </c>
      <c r="C50" s="2" t="s">
        <v>79</v>
      </c>
      <c r="D50" s="1" t="s">
        <v>36</v>
      </c>
      <c r="E50" s="13">
        <v>8.2200000000000006</v>
      </c>
      <c r="F50" s="15">
        <v>124.425</v>
      </c>
      <c r="G50" s="16">
        <f t="shared" si="1"/>
        <v>1022.7735</v>
      </c>
      <c r="H50" s="10"/>
      <c r="I50" s="10"/>
    </row>
    <row r="51" spans="1:9" ht="48">
      <c r="A51" s="11">
        <v>4</v>
      </c>
      <c r="B51" s="1" t="s">
        <v>81</v>
      </c>
      <c r="C51" s="2" t="s">
        <v>80</v>
      </c>
      <c r="D51" s="1" t="s">
        <v>82</v>
      </c>
      <c r="E51" s="13">
        <v>28</v>
      </c>
      <c r="F51" s="15">
        <v>20.598700000000001</v>
      </c>
      <c r="G51" s="16">
        <f t="shared" si="1"/>
        <v>576.7636</v>
      </c>
      <c r="H51" s="10"/>
      <c r="I51" s="10"/>
    </row>
    <row r="52" spans="1:9">
      <c r="A52" s="11"/>
      <c r="B52" s="11"/>
      <c r="C52" s="59" t="s">
        <v>83</v>
      </c>
      <c r="D52" s="60"/>
      <c r="E52" s="60"/>
      <c r="F52" s="14"/>
      <c r="G52" s="16">
        <f>SUM(G48:G51)</f>
        <v>2651.9761600000002</v>
      </c>
    </row>
    <row r="53" spans="1:9">
      <c r="A53" s="11"/>
      <c r="B53" s="11"/>
      <c r="C53" s="59" t="s">
        <v>84</v>
      </c>
      <c r="D53" s="60"/>
      <c r="E53" s="60"/>
      <c r="F53" s="14"/>
      <c r="G53" s="16">
        <f>G52+G45</f>
        <v>210882.26584449993</v>
      </c>
    </row>
    <row r="54" spans="1:9">
      <c r="A54" s="11"/>
      <c r="B54" s="11"/>
      <c r="C54" s="71" t="s">
        <v>85</v>
      </c>
      <c r="D54" s="72"/>
      <c r="E54" s="72"/>
      <c r="F54" s="14"/>
      <c r="G54" s="16">
        <f>G55-G53</f>
        <v>44285.275827344973</v>
      </c>
    </row>
    <row r="55" spans="1:9">
      <c r="A55" s="11"/>
      <c r="B55" s="11"/>
      <c r="C55" s="59" t="s">
        <v>86</v>
      </c>
      <c r="D55" s="60"/>
      <c r="E55" s="60"/>
      <c r="F55" s="14"/>
      <c r="G55" s="16">
        <f>G53*1.21</f>
        <v>255167.5416718449</v>
      </c>
    </row>
    <row r="57" spans="1:9">
      <c r="B57" s="70" t="s">
        <v>87</v>
      </c>
      <c r="C57" s="70"/>
      <c r="D57" s="70"/>
      <c r="E57" s="70"/>
      <c r="F57" s="70"/>
      <c r="G57" s="70"/>
    </row>
    <row r="58" spans="1:9">
      <c r="B58" s="70" t="s">
        <v>88</v>
      </c>
      <c r="C58" s="70"/>
      <c r="D58" s="70"/>
      <c r="E58" s="70"/>
      <c r="F58" s="70"/>
      <c r="G58" s="70"/>
    </row>
    <row r="60" spans="1:9">
      <c r="B60" s="70" t="s">
        <v>89</v>
      </c>
      <c r="C60" s="70"/>
      <c r="D60" s="70"/>
      <c r="E60" s="70"/>
      <c r="F60" s="70"/>
      <c r="G60" s="70"/>
    </row>
    <row r="61" spans="1:9">
      <c r="B61" s="70" t="s">
        <v>89</v>
      </c>
      <c r="C61" s="70"/>
      <c r="D61" s="70"/>
      <c r="E61" s="70"/>
      <c r="F61" s="70"/>
      <c r="G61" s="70"/>
    </row>
    <row r="62" spans="1:9">
      <c r="B62" s="70" t="s">
        <v>89</v>
      </c>
      <c r="C62" s="70"/>
      <c r="D62" s="70"/>
      <c r="E62" s="70"/>
      <c r="F62" s="70"/>
      <c r="G62" s="70"/>
    </row>
    <row r="63" spans="1:9">
      <c r="B63" s="70" t="s">
        <v>89</v>
      </c>
      <c r="C63" s="70"/>
      <c r="D63" s="70"/>
      <c r="E63" s="70"/>
      <c r="F63" s="70"/>
      <c r="G63" s="70"/>
    </row>
    <row r="64" spans="1:9">
      <c r="B64" s="70" t="s">
        <v>89</v>
      </c>
      <c r="C64" s="70"/>
      <c r="D64" s="70"/>
      <c r="E64" s="70"/>
      <c r="F64" s="70"/>
      <c r="G64" s="70"/>
    </row>
    <row r="65" spans="1:7">
      <c r="B65" s="70" t="s">
        <v>89</v>
      </c>
      <c r="C65" s="70"/>
      <c r="D65" s="70"/>
      <c r="E65" s="70"/>
      <c r="F65" s="70"/>
      <c r="G65" s="70"/>
    </row>
    <row r="66" spans="1:7">
      <c r="B66" s="70" t="s">
        <v>89</v>
      </c>
      <c r="C66" s="70"/>
      <c r="D66" s="70"/>
      <c r="E66" s="70"/>
      <c r="F66" s="70"/>
      <c r="G66" s="70"/>
    </row>
    <row r="67" spans="1:7">
      <c r="B67" s="70" t="s">
        <v>89</v>
      </c>
      <c r="C67" s="70"/>
      <c r="D67" s="70"/>
      <c r="E67" s="70"/>
      <c r="F67" s="70"/>
      <c r="G67" s="70"/>
    </row>
    <row r="68" spans="1:7">
      <c r="B68" s="70" t="s">
        <v>89</v>
      </c>
      <c r="C68" s="70"/>
      <c r="D68" s="70"/>
      <c r="E68" s="70"/>
      <c r="F68" s="70"/>
      <c r="G68" s="70"/>
    </row>
    <row r="69" spans="1:7">
      <c r="B69" s="70" t="s">
        <v>89</v>
      </c>
      <c r="C69" s="70"/>
      <c r="D69" s="70"/>
      <c r="E69" s="70"/>
      <c r="F69" s="70"/>
      <c r="G69" s="70"/>
    </row>
    <row r="70" spans="1:7">
      <c r="A70" s="3"/>
      <c r="B70" s="3"/>
      <c r="C70" s="3"/>
      <c r="D70" s="3"/>
      <c r="E70" s="3"/>
      <c r="F70" s="3"/>
      <c r="G70" s="3"/>
    </row>
    <row r="72" spans="1:7">
      <c r="A72" s="50" t="s">
        <v>0</v>
      </c>
      <c r="B72" s="51"/>
      <c r="C72" s="51"/>
      <c r="E72" s="50" t="s">
        <v>4</v>
      </c>
      <c r="F72" s="51"/>
      <c r="G72" s="51"/>
    </row>
    <row r="73" spans="1:7">
      <c r="A73" s="50" t="s">
        <v>1</v>
      </c>
      <c r="B73" s="51"/>
      <c r="C73" s="51"/>
      <c r="E73" s="50" t="s">
        <v>1</v>
      </c>
      <c r="F73" s="51"/>
      <c r="G73" s="51"/>
    </row>
    <row r="74" spans="1:7">
      <c r="A74" s="50" t="s">
        <v>2</v>
      </c>
      <c r="B74" s="51"/>
      <c r="C74" s="51"/>
      <c r="E74" s="50" t="s">
        <v>5</v>
      </c>
      <c r="F74" s="51"/>
      <c r="G74" s="51"/>
    </row>
    <row r="75" spans="1:7">
      <c r="A75" s="50" t="s">
        <v>1</v>
      </c>
      <c r="B75" s="51"/>
      <c r="C75" s="51"/>
      <c r="E75" s="50" t="s">
        <v>1</v>
      </c>
      <c r="F75" s="51"/>
      <c r="G75" s="51"/>
    </row>
    <row r="76" spans="1:7">
      <c r="A76" s="50" t="s">
        <v>3</v>
      </c>
      <c r="B76" s="51"/>
      <c r="C76" s="51"/>
      <c r="E76" s="50" t="s">
        <v>6</v>
      </c>
      <c r="F76" s="51"/>
      <c r="G76" s="51"/>
    </row>
    <row r="78" spans="1:7" ht="15.75">
      <c r="C78" s="62" t="s">
        <v>7</v>
      </c>
      <c r="D78" s="63"/>
      <c r="E78" s="63"/>
      <c r="F78" s="63"/>
    </row>
    <row r="79" spans="1:7">
      <c r="C79" s="64" t="s">
        <v>8</v>
      </c>
      <c r="D79" s="63"/>
      <c r="E79" s="63"/>
      <c r="F79" s="63"/>
    </row>
    <row r="81" spans="1:9">
      <c r="A81" s="65" t="s">
        <v>9</v>
      </c>
      <c r="B81" s="51"/>
      <c r="C81" s="51"/>
      <c r="D81" s="51"/>
      <c r="E81" s="51"/>
      <c r="F81" s="51"/>
      <c r="G81" s="51"/>
    </row>
    <row r="82" spans="1:9">
      <c r="A82" s="51"/>
      <c r="B82" s="51"/>
      <c r="C82" s="51"/>
      <c r="D82" s="51"/>
      <c r="E82" s="51"/>
      <c r="F82" s="51"/>
      <c r="G82" s="51"/>
    </row>
    <row r="83" spans="1:9">
      <c r="A83" s="65" t="s">
        <v>10</v>
      </c>
      <c r="B83" s="51"/>
      <c r="C83" s="51"/>
      <c r="D83" s="51"/>
      <c r="E83" s="51"/>
      <c r="F83" s="51"/>
      <c r="G83" s="51"/>
    </row>
    <row r="84" spans="1:9">
      <c r="A84" s="51"/>
      <c r="B84" s="51"/>
      <c r="C84" s="51"/>
      <c r="D84" s="51"/>
      <c r="E84" s="51"/>
      <c r="F84" s="51"/>
      <c r="G84" s="51"/>
    </row>
    <row r="85" spans="1:9">
      <c r="A85" s="65" t="s">
        <v>90</v>
      </c>
      <c r="B85" s="51"/>
      <c r="C85" s="51"/>
      <c r="D85" s="51"/>
      <c r="E85" s="51"/>
      <c r="F85" s="51"/>
      <c r="G85" s="51"/>
    </row>
    <row r="86" spans="1:9">
      <c r="A86" s="51"/>
      <c r="B86" s="51"/>
      <c r="C86" s="51"/>
      <c r="D86" s="51"/>
      <c r="E86" s="51"/>
      <c r="F86" s="51"/>
      <c r="G86" s="51"/>
    </row>
    <row r="87" spans="1:9">
      <c r="A87" s="68" t="s">
        <v>13</v>
      </c>
      <c r="B87" s="69"/>
      <c r="C87" s="3"/>
      <c r="D87" s="66" t="s">
        <v>147</v>
      </c>
      <c r="E87" s="67"/>
      <c r="F87" s="67"/>
      <c r="G87" s="67"/>
    </row>
    <row r="88" spans="1:9">
      <c r="A88" s="4" t="s">
        <v>14</v>
      </c>
      <c r="B88" s="4" t="s">
        <v>16</v>
      </c>
      <c r="C88" s="4" t="s">
        <v>18</v>
      </c>
      <c r="D88" s="6" t="s">
        <v>20</v>
      </c>
      <c r="E88" s="52" t="s">
        <v>22</v>
      </c>
      <c r="F88" s="54" t="s">
        <v>23</v>
      </c>
      <c r="G88" s="55"/>
    </row>
    <row r="89" spans="1:9">
      <c r="A89" s="5" t="s">
        <v>15</v>
      </c>
      <c r="B89" s="5" t="s">
        <v>17</v>
      </c>
      <c r="C89" s="5" t="s">
        <v>19</v>
      </c>
      <c r="D89" s="7" t="s">
        <v>21</v>
      </c>
      <c r="E89" s="53"/>
      <c r="F89" s="9" t="s">
        <v>24</v>
      </c>
      <c r="G89" s="8" t="s">
        <v>25</v>
      </c>
    </row>
    <row r="90" spans="1:9">
      <c r="A90" s="12"/>
      <c r="B90" s="12">
        <v>1</v>
      </c>
      <c r="C90" s="56" t="s">
        <v>91</v>
      </c>
      <c r="D90" s="57"/>
      <c r="E90" s="57"/>
      <c r="F90" s="57"/>
      <c r="G90" s="57"/>
    </row>
    <row r="91" spans="1:9">
      <c r="C91" s="58"/>
      <c r="D91" s="58"/>
      <c r="E91" s="58"/>
      <c r="F91" s="58"/>
      <c r="G91" s="58"/>
    </row>
    <row r="92" spans="1:9" ht="36">
      <c r="A92" s="11">
        <v>1</v>
      </c>
      <c r="B92" s="1" t="s">
        <v>93</v>
      </c>
      <c r="C92" s="2" t="s">
        <v>92</v>
      </c>
      <c r="D92" s="1" t="s">
        <v>94</v>
      </c>
      <c r="E92" s="13">
        <v>39.47</v>
      </c>
      <c r="F92" s="15">
        <v>300.76007099999998</v>
      </c>
      <c r="G92" s="16">
        <v>11871</v>
      </c>
      <c r="H92" s="19"/>
      <c r="I92" s="10"/>
    </row>
    <row r="93" spans="1:9" ht="24">
      <c r="A93" s="11">
        <v>2</v>
      </c>
      <c r="B93" s="1" t="s">
        <v>96</v>
      </c>
      <c r="C93" s="2" t="s">
        <v>95</v>
      </c>
      <c r="D93" s="1" t="s">
        <v>97</v>
      </c>
      <c r="E93" s="13">
        <v>2.0099999999999998</v>
      </c>
      <c r="F93" s="15">
        <v>519.96349999999995</v>
      </c>
      <c r="G93" s="16">
        <v>1045.1300000000001</v>
      </c>
      <c r="H93" s="10"/>
      <c r="I93" s="10"/>
    </row>
    <row r="94" spans="1:9" ht="22.5">
      <c r="A94" s="11">
        <v>3</v>
      </c>
      <c r="B94" s="1" t="s">
        <v>99</v>
      </c>
      <c r="C94" s="2" t="s">
        <v>98</v>
      </c>
      <c r="D94" s="1" t="s">
        <v>97</v>
      </c>
      <c r="E94" s="13">
        <v>3.59</v>
      </c>
      <c r="F94" s="15">
        <v>302.6705</v>
      </c>
      <c r="G94" s="16">
        <v>1086.5899999999999</v>
      </c>
      <c r="H94" s="10"/>
      <c r="I94" s="10"/>
    </row>
    <row r="95" spans="1:9" ht="24">
      <c r="A95" s="11">
        <v>4</v>
      </c>
      <c r="B95" s="1" t="s">
        <v>101</v>
      </c>
      <c r="C95" s="2" t="s">
        <v>100</v>
      </c>
      <c r="D95" s="1" t="s">
        <v>39</v>
      </c>
      <c r="E95" s="13">
        <v>10</v>
      </c>
      <c r="F95" s="15">
        <v>8.8992000000000004</v>
      </c>
      <c r="G95" s="16">
        <v>88.99</v>
      </c>
      <c r="H95" s="10"/>
      <c r="I95" s="10"/>
    </row>
    <row r="96" spans="1:9" ht="24">
      <c r="A96" s="11">
        <v>5</v>
      </c>
      <c r="B96" s="1" t="s">
        <v>103</v>
      </c>
      <c r="C96" s="2" t="s">
        <v>102</v>
      </c>
      <c r="D96" s="1" t="s">
        <v>94</v>
      </c>
      <c r="E96" s="13">
        <v>3.1E-2</v>
      </c>
      <c r="F96" s="15">
        <v>644.30250000000001</v>
      </c>
      <c r="G96" s="16">
        <v>19.97</v>
      </c>
      <c r="H96" s="10"/>
      <c r="I96" s="10"/>
    </row>
    <row r="97" spans="1:10" ht="48">
      <c r="A97" s="11">
        <v>6</v>
      </c>
      <c r="B97" s="1" t="s">
        <v>81</v>
      </c>
      <c r="C97" s="2" t="s">
        <v>80</v>
      </c>
      <c r="D97" s="1" t="s">
        <v>82</v>
      </c>
      <c r="E97" s="13">
        <v>1081</v>
      </c>
      <c r="F97" s="15">
        <v>5</v>
      </c>
      <c r="G97" s="16">
        <v>5405</v>
      </c>
      <c r="H97" s="10"/>
      <c r="I97" s="16"/>
      <c r="J97" s="18"/>
    </row>
    <row r="98" spans="1:10" ht="36">
      <c r="A98" s="11">
        <v>7</v>
      </c>
      <c r="B98" s="1" t="s">
        <v>105</v>
      </c>
      <c r="C98" s="2" t="s">
        <v>104</v>
      </c>
      <c r="D98" s="1" t="s">
        <v>43</v>
      </c>
      <c r="E98" s="13">
        <v>0.1</v>
      </c>
      <c r="F98" s="15">
        <v>2109.1327000000001</v>
      </c>
      <c r="G98" s="16">
        <v>210.91</v>
      </c>
      <c r="H98" s="10"/>
      <c r="I98" s="10"/>
    </row>
    <row r="99" spans="1:10" ht="36">
      <c r="A99" s="11">
        <v>8</v>
      </c>
      <c r="B99" s="1" t="s">
        <v>107</v>
      </c>
      <c r="C99" s="2" t="s">
        <v>106</v>
      </c>
      <c r="D99" s="1" t="s">
        <v>94</v>
      </c>
      <c r="E99" s="13">
        <v>3.1E-2</v>
      </c>
      <c r="F99" s="15">
        <v>2210.3123000000001</v>
      </c>
      <c r="G99" s="16">
        <v>68.52</v>
      </c>
      <c r="H99" s="10"/>
      <c r="I99" s="10"/>
    </row>
    <row r="100" spans="1:10">
      <c r="A100" s="11"/>
      <c r="B100" s="11"/>
      <c r="C100" s="59" t="s">
        <v>74</v>
      </c>
      <c r="D100" s="60"/>
      <c r="E100" s="60"/>
      <c r="F100" s="14"/>
      <c r="G100" s="16">
        <f>G92+G93+G94+G95+G96+G97+G98+G99</f>
        <v>19796.11</v>
      </c>
    </row>
    <row r="101" spans="1:10">
      <c r="A101" s="12"/>
      <c r="B101" s="12">
        <v>2</v>
      </c>
      <c r="C101" s="61" t="s">
        <v>108</v>
      </c>
      <c r="D101" s="58"/>
      <c r="E101" s="58"/>
      <c r="F101" s="58"/>
      <c r="G101" s="58"/>
    </row>
    <row r="102" spans="1:10">
      <c r="C102" s="58"/>
      <c r="D102" s="58"/>
      <c r="E102" s="58"/>
      <c r="F102" s="58"/>
      <c r="G102" s="58"/>
    </row>
    <row r="103" spans="1:10" ht="36">
      <c r="A103" s="11">
        <v>1</v>
      </c>
      <c r="B103" s="1" t="s">
        <v>110</v>
      </c>
      <c r="C103" s="2" t="s">
        <v>109</v>
      </c>
      <c r="D103" s="1" t="s">
        <v>97</v>
      </c>
      <c r="E103" s="13">
        <v>3.9</v>
      </c>
      <c r="F103" s="15">
        <v>49.406300000000002</v>
      </c>
      <c r="G103" s="16">
        <v>192.68</v>
      </c>
      <c r="H103" s="10"/>
      <c r="I103" s="10"/>
    </row>
    <row r="104" spans="1:10" ht="24">
      <c r="A104" s="11">
        <v>2</v>
      </c>
      <c r="B104" s="1" t="s">
        <v>112</v>
      </c>
      <c r="C104" s="2" t="s">
        <v>111</v>
      </c>
      <c r="D104" s="1" t="s">
        <v>97</v>
      </c>
      <c r="E104" s="13">
        <v>0.40799999999999997</v>
      </c>
      <c r="F104" s="15">
        <v>192.5307</v>
      </c>
      <c r="G104" s="16">
        <v>78.55</v>
      </c>
      <c r="H104" s="10"/>
      <c r="I104" s="10"/>
    </row>
    <row r="105" spans="1:10" ht="24">
      <c r="A105" s="11">
        <v>3</v>
      </c>
      <c r="B105" s="1" t="s">
        <v>114</v>
      </c>
      <c r="C105" s="2" t="s">
        <v>113</v>
      </c>
      <c r="D105" s="1" t="s">
        <v>97</v>
      </c>
      <c r="E105" s="13">
        <v>5.17</v>
      </c>
      <c r="F105" s="15">
        <v>1417</v>
      </c>
      <c r="G105" s="16">
        <v>7325.89</v>
      </c>
      <c r="H105" s="10"/>
      <c r="I105" s="16"/>
      <c r="J105" s="18"/>
    </row>
    <row r="106" spans="1:10" ht="36">
      <c r="A106" s="11">
        <v>4</v>
      </c>
      <c r="B106" s="1" t="s">
        <v>116</v>
      </c>
      <c r="C106" s="2" t="s">
        <v>115</v>
      </c>
      <c r="D106" s="1" t="s">
        <v>94</v>
      </c>
      <c r="E106" s="13">
        <v>14.36</v>
      </c>
      <c r="F106" s="15">
        <v>900.37199999999996</v>
      </c>
      <c r="G106" s="16">
        <v>12929.34</v>
      </c>
      <c r="H106" s="10"/>
      <c r="I106" s="10"/>
    </row>
    <row r="107" spans="1:10" ht="36">
      <c r="A107" s="11">
        <v>5</v>
      </c>
      <c r="B107" s="1" t="s">
        <v>118</v>
      </c>
      <c r="C107" s="2" t="s">
        <v>117</v>
      </c>
      <c r="D107" s="1" t="s">
        <v>94</v>
      </c>
      <c r="E107" s="13">
        <v>14.36</v>
      </c>
      <c r="F107" s="15">
        <v>2236.3424</v>
      </c>
      <c r="G107" s="16">
        <v>32113.88</v>
      </c>
      <c r="H107" s="10"/>
      <c r="I107" s="10"/>
    </row>
    <row r="108" spans="1:10" ht="24">
      <c r="A108" s="11">
        <v>6</v>
      </c>
      <c r="B108" s="1" t="s">
        <v>120</v>
      </c>
      <c r="C108" s="2" t="s">
        <v>119</v>
      </c>
      <c r="D108" s="1" t="s">
        <v>121</v>
      </c>
      <c r="E108" s="13">
        <v>3.9470000000000001</v>
      </c>
      <c r="F108" s="15">
        <v>167.92169999999999</v>
      </c>
      <c r="G108" s="16">
        <v>662.79</v>
      </c>
      <c r="H108" s="10"/>
      <c r="I108" s="10"/>
    </row>
    <row r="109" spans="1:10" ht="24">
      <c r="A109" s="11">
        <v>7</v>
      </c>
      <c r="B109" s="1" t="s">
        <v>123</v>
      </c>
      <c r="C109" s="2" t="s">
        <v>122</v>
      </c>
      <c r="D109" s="1" t="s">
        <v>43</v>
      </c>
      <c r="E109" s="13">
        <v>10.61</v>
      </c>
      <c r="F109" s="15">
        <v>62.790999999999997</v>
      </c>
      <c r="G109" s="16">
        <v>666.21</v>
      </c>
      <c r="H109" s="10"/>
      <c r="I109" s="10"/>
    </row>
    <row r="110" spans="1:10" ht="24">
      <c r="A110" s="11">
        <v>8</v>
      </c>
      <c r="B110" s="1" t="s">
        <v>120</v>
      </c>
      <c r="C110" s="2" t="s">
        <v>119</v>
      </c>
      <c r="D110" s="1" t="s">
        <v>121</v>
      </c>
      <c r="E110" s="13">
        <v>1.0609999999999999</v>
      </c>
      <c r="F110" s="15">
        <v>167.92169999999999</v>
      </c>
      <c r="G110" s="16">
        <v>178.16</v>
      </c>
      <c r="H110" s="10"/>
      <c r="I110" s="10"/>
    </row>
    <row r="111" spans="1:10" ht="60">
      <c r="A111" s="11">
        <v>9</v>
      </c>
      <c r="B111" s="1" t="s">
        <v>125</v>
      </c>
      <c r="C111" s="2" t="s">
        <v>124</v>
      </c>
      <c r="D111" s="1" t="s">
        <v>94</v>
      </c>
      <c r="E111" s="13">
        <v>39.47</v>
      </c>
      <c r="F111" s="15">
        <v>1016.3238</v>
      </c>
      <c r="G111" s="16">
        <v>40114.300000000003</v>
      </c>
      <c r="H111" s="10"/>
      <c r="I111" s="10"/>
    </row>
    <row r="112" spans="1:10" ht="36">
      <c r="A112" s="11">
        <v>10</v>
      </c>
      <c r="B112" s="1" t="s">
        <v>127</v>
      </c>
      <c r="C112" s="2" t="s">
        <v>126</v>
      </c>
      <c r="D112" s="1" t="s">
        <v>43</v>
      </c>
      <c r="E112" s="13">
        <v>8.5500000000000007</v>
      </c>
      <c r="F112" s="15">
        <v>235.4982</v>
      </c>
      <c r="G112" s="16">
        <v>2013.51</v>
      </c>
      <c r="H112" s="10"/>
      <c r="I112" s="10"/>
    </row>
    <row r="113" spans="1:7">
      <c r="A113" s="11"/>
      <c r="B113" s="11"/>
      <c r="C113" s="59" t="s">
        <v>83</v>
      </c>
      <c r="D113" s="60"/>
      <c r="E113" s="60"/>
      <c r="F113" s="14"/>
      <c r="G113" s="16">
        <f>G103+G104+G105+G106+G107+G108+G109+G110+G111+G112</f>
        <v>96275.31</v>
      </c>
    </row>
    <row r="114" spans="1:7">
      <c r="A114" s="11"/>
      <c r="B114" s="11"/>
      <c r="C114" s="59" t="s">
        <v>128</v>
      </c>
      <c r="D114" s="60"/>
      <c r="E114" s="60"/>
      <c r="F114" s="14"/>
      <c r="G114" s="16">
        <f>G113+G100</f>
        <v>116071.42</v>
      </c>
    </row>
    <row r="115" spans="1:7">
      <c r="A115" s="11"/>
      <c r="B115" s="11"/>
      <c r="C115" s="71" t="s">
        <v>85</v>
      </c>
      <c r="D115" s="72"/>
      <c r="E115" s="72"/>
      <c r="F115" s="14"/>
      <c r="G115" s="16">
        <v>24374.99</v>
      </c>
    </row>
    <row r="116" spans="1:7">
      <c r="A116" s="11"/>
      <c r="B116" s="11"/>
      <c r="C116" s="59" t="s">
        <v>129</v>
      </c>
      <c r="D116" s="60"/>
      <c r="E116" s="60"/>
      <c r="F116" s="14"/>
      <c r="G116" s="16">
        <f>G114+G115</f>
        <v>140446.41</v>
      </c>
    </row>
    <row r="117" spans="1:7">
      <c r="G117" s="20"/>
    </row>
    <row r="118" spans="1:7">
      <c r="B118" s="70" t="s">
        <v>87</v>
      </c>
      <c r="C118" s="70"/>
      <c r="D118" s="70"/>
      <c r="E118" s="70"/>
      <c r="F118" s="70"/>
      <c r="G118" s="70"/>
    </row>
    <row r="119" spans="1:7">
      <c r="B119" s="70" t="s">
        <v>88</v>
      </c>
      <c r="C119" s="70"/>
      <c r="D119" s="70"/>
      <c r="E119" s="70"/>
      <c r="F119" s="70"/>
      <c r="G119" s="70"/>
    </row>
    <row r="121" spans="1:7">
      <c r="B121" s="70" t="s">
        <v>89</v>
      </c>
      <c r="C121" s="70"/>
      <c r="D121" s="70"/>
      <c r="E121" s="70"/>
      <c r="F121" s="70"/>
      <c r="G121" s="70"/>
    </row>
    <row r="122" spans="1:7">
      <c r="B122" s="70" t="s">
        <v>89</v>
      </c>
      <c r="C122" s="70"/>
      <c r="D122" s="70"/>
      <c r="E122" s="70"/>
      <c r="F122" s="70"/>
      <c r="G122" s="70"/>
    </row>
    <row r="123" spans="1:7">
      <c r="B123" s="70" t="s">
        <v>89</v>
      </c>
      <c r="C123" s="70"/>
      <c r="D123" s="70"/>
      <c r="E123" s="70"/>
      <c r="F123" s="70"/>
      <c r="G123" s="70"/>
    </row>
    <row r="124" spans="1:7">
      <c r="B124" s="70" t="s">
        <v>89</v>
      </c>
      <c r="C124" s="70"/>
      <c r="D124" s="70"/>
      <c r="E124" s="70"/>
      <c r="F124" s="70"/>
      <c r="G124" s="70"/>
    </row>
    <row r="125" spans="1:7">
      <c r="B125" s="70" t="s">
        <v>89</v>
      </c>
      <c r="C125" s="70"/>
      <c r="D125" s="70"/>
      <c r="E125" s="70"/>
      <c r="F125" s="70"/>
      <c r="G125" s="70"/>
    </row>
    <row r="126" spans="1:7">
      <c r="B126" s="70" t="s">
        <v>89</v>
      </c>
      <c r="C126" s="70"/>
      <c r="D126" s="70"/>
      <c r="E126" s="70"/>
      <c r="F126" s="70"/>
      <c r="G126" s="70"/>
    </row>
    <row r="127" spans="1:7">
      <c r="B127" s="70" t="s">
        <v>89</v>
      </c>
      <c r="C127" s="70"/>
      <c r="D127" s="70"/>
      <c r="E127" s="70"/>
      <c r="F127" s="70"/>
      <c r="G127" s="70"/>
    </row>
    <row r="128" spans="1:7">
      <c r="B128" s="70" t="s">
        <v>89</v>
      </c>
      <c r="C128" s="70"/>
      <c r="D128" s="70"/>
      <c r="E128" s="70"/>
      <c r="F128" s="70"/>
      <c r="G128" s="70"/>
    </row>
    <row r="129" spans="1:7">
      <c r="B129" s="70" t="s">
        <v>89</v>
      </c>
      <c r="C129" s="70"/>
      <c r="D129" s="70"/>
      <c r="E129" s="70"/>
      <c r="F129" s="70"/>
      <c r="G129" s="70"/>
    </row>
    <row r="130" spans="1:7">
      <c r="B130" s="70" t="s">
        <v>89</v>
      </c>
      <c r="C130" s="70"/>
      <c r="D130" s="70"/>
      <c r="E130" s="70"/>
      <c r="F130" s="70"/>
      <c r="G130" s="70"/>
    </row>
    <row r="131" spans="1:7">
      <c r="A131" s="3"/>
      <c r="B131" s="3"/>
      <c r="C131" s="3"/>
      <c r="D131" s="3"/>
      <c r="E131" s="3"/>
      <c r="F131" s="3"/>
      <c r="G131" s="3"/>
    </row>
    <row r="133" spans="1:7">
      <c r="A133" s="50" t="s">
        <v>0</v>
      </c>
      <c r="B133" s="51"/>
      <c r="C133" s="51"/>
      <c r="E133" s="50" t="s">
        <v>4</v>
      </c>
      <c r="F133" s="51"/>
      <c r="G133" s="51"/>
    </row>
    <row r="134" spans="1:7">
      <c r="A134" s="50" t="s">
        <v>1</v>
      </c>
      <c r="B134" s="51"/>
      <c r="C134" s="51"/>
      <c r="E134" s="50" t="s">
        <v>1</v>
      </c>
      <c r="F134" s="51"/>
      <c r="G134" s="51"/>
    </row>
    <row r="135" spans="1:7">
      <c r="A135" s="50" t="s">
        <v>2</v>
      </c>
      <c r="B135" s="51"/>
      <c r="C135" s="51"/>
      <c r="E135" s="50" t="s">
        <v>5</v>
      </c>
      <c r="F135" s="51"/>
      <c r="G135" s="51"/>
    </row>
    <row r="136" spans="1:7">
      <c r="A136" s="50" t="s">
        <v>1</v>
      </c>
      <c r="B136" s="51"/>
      <c r="C136" s="51"/>
      <c r="E136" s="50" t="s">
        <v>1</v>
      </c>
      <c r="F136" s="51"/>
      <c r="G136" s="51"/>
    </row>
    <row r="137" spans="1:7">
      <c r="A137" s="50" t="s">
        <v>3</v>
      </c>
      <c r="B137" s="51"/>
      <c r="C137" s="51"/>
      <c r="E137" s="50" t="s">
        <v>6</v>
      </c>
      <c r="F137" s="51"/>
      <c r="G137" s="51"/>
    </row>
    <row r="139" spans="1:7" ht="15.75">
      <c r="C139" s="62" t="s">
        <v>7</v>
      </c>
      <c r="D139" s="63"/>
      <c r="E139" s="63"/>
      <c r="F139" s="63"/>
    </row>
    <row r="140" spans="1:7">
      <c r="C140" s="64" t="s">
        <v>8</v>
      </c>
      <c r="D140" s="63"/>
      <c r="E140" s="63"/>
      <c r="F140" s="63"/>
    </row>
    <row r="142" spans="1:7">
      <c r="A142" s="65" t="s">
        <v>9</v>
      </c>
      <c r="B142" s="51"/>
      <c r="C142" s="51"/>
      <c r="D142" s="51"/>
      <c r="E142" s="51"/>
      <c r="F142" s="51"/>
      <c r="G142" s="51"/>
    </row>
    <row r="143" spans="1:7">
      <c r="A143" s="51"/>
      <c r="B143" s="51"/>
      <c r="C143" s="51"/>
      <c r="D143" s="51"/>
      <c r="E143" s="51"/>
      <c r="F143" s="51"/>
      <c r="G143" s="51"/>
    </row>
    <row r="144" spans="1:7">
      <c r="A144" s="65" t="s">
        <v>10</v>
      </c>
      <c r="B144" s="51"/>
      <c r="C144" s="51"/>
      <c r="D144" s="51"/>
      <c r="E144" s="51"/>
      <c r="F144" s="51"/>
      <c r="G144" s="51"/>
    </row>
    <row r="145" spans="1:9">
      <c r="A145" s="51"/>
      <c r="B145" s="51"/>
      <c r="C145" s="51"/>
      <c r="D145" s="51"/>
      <c r="E145" s="51"/>
      <c r="F145" s="51"/>
      <c r="G145" s="51"/>
    </row>
    <row r="146" spans="1:9">
      <c r="A146" s="65" t="s">
        <v>130</v>
      </c>
      <c r="B146" s="51"/>
      <c r="C146" s="51"/>
      <c r="D146" s="51"/>
      <c r="E146" s="51"/>
      <c r="F146" s="51"/>
      <c r="G146" s="51"/>
    </row>
    <row r="147" spans="1:9">
      <c r="A147" s="51"/>
      <c r="B147" s="51"/>
      <c r="C147" s="51"/>
      <c r="D147" s="51"/>
      <c r="E147" s="51"/>
      <c r="F147" s="51"/>
      <c r="G147" s="51"/>
    </row>
    <row r="148" spans="1:9">
      <c r="A148" s="68" t="s">
        <v>13</v>
      </c>
      <c r="B148" s="69"/>
      <c r="C148" s="3"/>
      <c r="D148" s="66" t="s">
        <v>131</v>
      </c>
      <c r="E148" s="67"/>
      <c r="F148" s="67"/>
      <c r="G148" s="67"/>
    </row>
    <row r="149" spans="1:9">
      <c r="A149" s="4" t="s">
        <v>14</v>
      </c>
      <c r="B149" s="4" t="s">
        <v>16</v>
      </c>
      <c r="C149" s="4" t="s">
        <v>18</v>
      </c>
      <c r="D149" s="6" t="s">
        <v>20</v>
      </c>
      <c r="E149" s="52" t="s">
        <v>22</v>
      </c>
      <c r="F149" s="54" t="s">
        <v>23</v>
      </c>
      <c r="G149" s="55"/>
    </row>
    <row r="150" spans="1:9">
      <c r="A150" s="5" t="s">
        <v>15</v>
      </c>
      <c r="B150" s="5" t="s">
        <v>17</v>
      </c>
      <c r="C150" s="5" t="s">
        <v>19</v>
      </c>
      <c r="D150" s="7" t="s">
        <v>21</v>
      </c>
      <c r="E150" s="53"/>
      <c r="F150" s="9" t="s">
        <v>24</v>
      </c>
      <c r="G150" s="8" t="s">
        <v>25</v>
      </c>
    </row>
    <row r="151" spans="1:9">
      <c r="A151" s="12"/>
      <c r="B151" s="12">
        <v>1</v>
      </c>
      <c r="C151" s="56" t="s">
        <v>132</v>
      </c>
      <c r="D151" s="57"/>
      <c r="E151" s="57"/>
      <c r="F151" s="57"/>
      <c r="G151" s="57"/>
    </row>
    <row r="152" spans="1:9">
      <c r="C152" s="58"/>
      <c r="D152" s="58"/>
      <c r="E152" s="58"/>
      <c r="F152" s="58"/>
      <c r="G152" s="58"/>
    </row>
    <row r="153" spans="1:9" ht="36">
      <c r="A153" s="11">
        <v>1</v>
      </c>
      <c r="B153" s="1" t="s">
        <v>134</v>
      </c>
      <c r="C153" s="2" t="s">
        <v>133</v>
      </c>
      <c r="D153" s="1" t="s">
        <v>97</v>
      </c>
      <c r="E153" s="13">
        <v>1.91</v>
      </c>
      <c r="F153" s="15">
        <v>234.14019999999999</v>
      </c>
      <c r="G153" s="16">
        <v>447.21</v>
      </c>
      <c r="H153" s="10"/>
      <c r="I153" s="10"/>
    </row>
    <row r="154" spans="1:9" ht="36">
      <c r="A154" s="11">
        <v>2</v>
      </c>
      <c r="B154" s="1" t="s">
        <v>136</v>
      </c>
      <c r="C154" s="2" t="s">
        <v>135</v>
      </c>
      <c r="D154" s="1" t="s">
        <v>137</v>
      </c>
      <c r="E154" s="13">
        <v>0.09</v>
      </c>
      <c r="F154" s="15">
        <v>630.11090000000002</v>
      </c>
      <c r="G154" s="16">
        <v>56.71</v>
      </c>
      <c r="H154" s="10"/>
      <c r="I154" s="10"/>
    </row>
    <row r="155" spans="1:9" ht="36">
      <c r="A155" s="11">
        <v>3</v>
      </c>
      <c r="B155" s="1" t="s">
        <v>139</v>
      </c>
      <c r="C155" s="2" t="s">
        <v>138</v>
      </c>
      <c r="D155" s="1" t="s">
        <v>36</v>
      </c>
      <c r="E155" s="13">
        <v>8</v>
      </c>
      <c r="F155" s="15">
        <v>84.173599999999993</v>
      </c>
      <c r="G155" s="16">
        <v>673.39</v>
      </c>
      <c r="H155" s="10"/>
      <c r="I155" s="10"/>
    </row>
    <row r="156" spans="1:9" ht="36">
      <c r="A156" s="11">
        <v>4</v>
      </c>
      <c r="B156" s="1" t="s">
        <v>141</v>
      </c>
      <c r="C156" s="2" t="s">
        <v>140</v>
      </c>
      <c r="D156" s="1" t="s">
        <v>36</v>
      </c>
      <c r="E156" s="13">
        <v>11.64</v>
      </c>
      <c r="F156" s="15">
        <v>743.13919999999996</v>
      </c>
      <c r="G156" s="16">
        <v>8650.14</v>
      </c>
      <c r="H156" s="10"/>
      <c r="I156" s="10"/>
    </row>
    <row r="157" spans="1:9" ht="24">
      <c r="A157" s="11">
        <v>9</v>
      </c>
      <c r="B157" s="1" t="s">
        <v>112</v>
      </c>
      <c r="C157" s="2" t="s">
        <v>111</v>
      </c>
      <c r="D157" s="1" t="s">
        <v>97</v>
      </c>
      <c r="E157" s="13">
        <v>1.01</v>
      </c>
      <c r="F157" s="15">
        <v>202.76480000000001</v>
      </c>
      <c r="G157" s="16">
        <v>204.79</v>
      </c>
      <c r="H157" s="10"/>
      <c r="I157" s="10"/>
    </row>
    <row r="158" spans="1:9" ht="24">
      <c r="A158" s="11">
        <v>10</v>
      </c>
      <c r="B158" s="1" t="s">
        <v>112</v>
      </c>
      <c r="C158" s="2" t="s">
        <v>111</v>
      </c>
      <c r="D158" s="1" t="s">
        <v>97</v>
      </c>
      <c r="E158" s="13">
        <v>1.01</v>
      </c>
      <c r="F158" s="15">
        <v>202.76480000000001</v>
      </c>
      <c r="G158" s="16">
        <v>204.79</v>
      </c>
      <c r="H158" s="10"/>
      <c r="I158" s="10"/>
    </row>
    <row r="159" spans="1:9" ht="15" customHeight="1">
      <c r="A159" s="11"/>
      <c r="B159" s="11"/>
      <c r="C159" s="59" t="s">
        <v>74</v>
      </c>
      <c r="D159" s="60"/>
      <c r="E159" s="60"/>
      <c r="F159" s="14"/>
      <c r="G159" s="16">
        <v>10237.030000000001</v>
      </c>
    </row>
    <row r="160" spans="1:9">
      <c r="A160" s="11"/>
      <c r="B160" s="11"/>
      <c r="C160" s="59" t="s">
        <v>142</v>
      </c>
      <c r="D160" s="60"/>
      <c r="E160" s="60"/>
      <c r="F160" s="14"/>
      <c r="G160" s="16">
        <v>10237.030000000001</v>
      </c>
    </row>
    <row r="161" spans="1:7">
      <c r="A161" s="11"/>
      <c r="B161" s="11"/>
      <c r="C161" s="71" t="s">
        <v>85</v>
      </c>
      <c r="D161" s="72"/>
      <c r="E161" s="72"/>
      <c r="F161" s="14"/>
      <c r="G161" s="16">
        <v>2149.7800000000002</v>
      </c>
    </row>
    <row r="162" spans="1:7">
      <c r="A162" s="11"/>
      <c r="B162" s="11"/>
      <c r="C162" s="59" t="s">
        <v>143</v>
      </c>
      <c r="D162" s="60"/>
      <c r="E162" s="60"/>
      <c r="F162" s="14"/>
      <c r="G162" s="16">
        <v>12386.81</v>
      </c>
    </row>
    <row r="164" spans="1:7" ht="15.75">
      <c r="C164" s="26" t="s">
        <v>154</v>
      </c>
    </row>
    <row r="165" spans="1:7">
      <c r="C165" s="27" t="s">
        <v>8</v>
      </c>
    </row>
    <row r="167" spans="1:7">
      <c r="A167" s="65" t="s">
        <v>9</v>
      </c>
      <c r="B167" s="51"/>
      <c r="C167" s="51"/>
      <c r="D167" s="51"/>
      <c r="E167" s="51"/>
      <c r="F167" s="51"/>
      <c r="G167" s="51"/>
    </row>
    <row r="168" spans="1:7">
      <c r="A168" s="51"/>
      <c r="B168" s="51"/>
      <c r="C168" s="51"/>
      <c r="D168" s="51"/>
      <c r="E168" s="51"/>
      <c r="F168" s="51"/>
      <c r="G168" s="51"/>
    </row>
    <row r="169" spans="1:7">
      <c r="A169" s="65" t="s">
        <v>10</v>
      </c>
      <c r="B169" s="51"/>
      <c r="C169" s="51"/>
      <c r="D169" s="51"/>
      <c r="E169" s="51"/>
      <c r="F169" s="51"/>
      <c r="G169" s="51"/>
    </row>
    <row r="170" spans="1:7">
      <c r="A170" s="51"/>
      <c r="B170" s="51"/>
      <c r="C170" s="51"/>
      <c r="D170" s="51"/>
      <c r="E170" s="51"/>
      <c r="F170" s="51"/>
      <c r="G170" s="51"/>
    </row>
    <row r="171" spans="1:7">
      <c r="A171" s="65" t="s">
        <v>130</v>
      </c>
      <c r="B171" s="51"/>
      <c r="C171" s="51"/>
      <c r="D171" s="51"/>
      <c r="E171" s="51"/>
      <c r="F171" s="51"/>
      <c r="G171" s="51"/>
    </row>
    <row r="172" spans="1:7">
      <c r="A172" s="51"/>
      <c r="B172" s="51"/>
      <c r="C172" s="51"/>
      <c r="D172" s="51"/>
      <c r="E172" s="51"/>
      <c r="F172" s="51"/>
      <c r="G172" s="51"/>
    </row>
    <row r="173" spans="1:7">
      <c r="A173" s="73" t="s">
        <v>13</v>
      </c>
      <c r="B173" s="74"/>
      <c r="C173" s="28"/>
      <c r="D173" s="75" t="s">
        <v>155</v>
      </c>
      <c r="E173" s="74"/>
      <c r="F173" s="74"/>
      <c r="G173" s="74"/>
    </row>
    <row r="174" spans="1:7">
      <c r="A174" s="29" t="s">
        <v>156</v>
      </c>
      <c r="B174" s="76" t="s">
        <v>157</v>
      </c>
      <c r="C174" s="29" t="s">
        <v>158</v>
      </c>
      <c r="D174" s="30" t="s">
        <v>20</v>
      </c>
      <c r="E174" s="76" t="s">
        <v>22</v>
      </c>
      <c r="F174" s="29" t="s">
        <v>159</v>
      </c>
      <c r="G174" s="31" t="s">
        <v>160</v>
      </c>
    </row>
    <row r="175" spans="1:7">
      <c r="A175" s="32" t="s">
        <v>161</v>
      </c>
      <c r="B175" s="77"/>
      <c r="C175" s="32" t="s">
        <v>162</v>
      </c>
      <c r="D175" s="33" t="s">
        <v>21</v>
      </c>
      <c r="E175" s="77"/>
      <c r="F175" s="32" t="s">
        <v>163</v>
      </c>
      <c r="G175" s="34" t="s">
        <v>163</v>
      </c>
    </row>
    <row r="176" spans="1:7">
      <c r="A176" s="21" t="s">
        <v>148</v>
      </c>
      <c r="B176" s="78" t="s">
        <v>149</v>
      </c>
      <c r="C176" s="79"/>
      <c r="D176" s="79"/>
      <c r="E176" s="79"/>
      <c r="F176" s="79"/>
      <c r="G176" s="79"/>
    </row>
    <row r="177" spans="1:7" ht="23.25">
      <c r="A177" s="17">
        <v>5</v>
      </c>
      <c r="B177" s="22">
        <v>3141415</v>
      </c>
      <c r="C177" s="22" t="s">
        <v>150</v>
      </c>
      <c r="D177" s="22" t="s">
        <v>52</v>
      </c>
      <c r="E177" s="23">
        <v>1</v>
      </c>
      <c r="F177" s="24">
        <v>13000</v>
      </c>
      <c r="G177" s="25">
        <v>13000</v>
      </c>
    </row>
    <row r="178" spans="1:7" ht="23.25">
      <c r="A178" s="17">
        <v>6</v>
      </c>
      <c r="B178" s="22">
        <v>82928</v>
      </c>
      <c r="C178" s="22" t="s">
        <v>151</v>
      </c>
      <c r="D178" s="22" t="s">
        <v>52</v>
      </c>
      <c r="E178" s="23">
        <v>1</v>
      </c>
      <c r="F178" s="24">
        <v>46248</v>
      </c>
      <c r="G178" s="25">
        <v>46248</v>
      </c>
    </row>
    <row r="179" spans="1:7" ht="23.25">
      <c r="A179" s="17">
        <v>7</v>
      </c>
      <c r="B179" s="22">
        <v>7898898</v>
      </c>
      <c r="C179" s="22" t="s">
        <v>152</v>
      </c>
      <c r="D179" s="22" t="s">
        <v>52</v>
      </c>
      <c r="E179" s="23">
        <v>1</v>
      </c>
      <c r="F179" s="24">
        <v>8230</v>
      </c>
      <c r="G179" s="25">
        <v>8230</v>
      </c>
    </row>
    <row r="180" spans="1:7" ht="23.25">
      <c r="A180" s="17">
        <v>8</v>
      </c>
      <c r="B180" s="22">
        <v>988099</v>
      </c>
      <c r="C180" s="22" t="s">
        <v>153</v>
      </c>
      <c r="D180" s="22" t="s">
        <v>52</v>
      </c>
      <c r="E180" s="23">
        <v>1</v>
      </c>
      <c r="F180" s="24">
        <v>2000</v>
      </c>
      <c r="G180" s="25">
        <v>2000</v>
      </c>
    </row>
    <row r="181" spans="1:7">
      <c r="A181" s="80" t="s">
        <v>164</v>
      </c>
      <c r="B181" s="81"/>
      <c r="C181" s="81"/>
      <c r="D181" s="35"/>
      <c r="E181" s="36"/>
      <c r="F181" s="37"/>
      <c r="G181" s="38">
        <v>69478</v>
      </c>
    </row>
    <row r="182" spans="1:7">
      <c r="A182" s="82" t="s">
        <v>165</v>
      </c>
      <c r="B182" s="83"/>
      <c r="C182" s="83"/>
      <c r="D182" s="39"/>
      <c r="E182" s="40"/>
      <c r="F182" s="41"/>
      <c r="G182" s="42">
        <v>69478</v>
      </c>
    </row>
    <row r="183" spans="1:7">
      <c r="A183" s="43"/>
      <c r="B183" s="44"/>
      <c r="C183" s="44" t="s">
        <v>166</v>
      </c>
      <c r="D183" s="45"/>
      <c r="E183" s="23">
        <v>0</v>
      </c>
      <c r="F183" s="24">
        <v>0</v>
      </c>
      <c r="G183" s="25">
        <v>14590.38</v>
      </c>
    </row>
    <row r="184" spans="1:7">
      <c r="A184" s="46"/>
      <c r="B184" s="46"/>
      <c r="C184" s="46" t="s">
        <v>167</v>
      </c>
      <c r="D184" s="45"/>
      <c r="E184" s="47">
        <v>0</v>
      </c>
      <c r="F184" s="48">
        <v>0</v>
      </c>
      <c r="G184" s="49">
        <v>84068.38</v>
      </c>
    </row>
    <row r="185" spans="1:7">
      <c r="B185" s="70"/>
      <c r="C185" s="70"/>
      <c r="D185" s="70"/>
      <c r="E185" s="70"/>
      <c r="F185" s="70"/>
      <c r="G185" s="70"/>
    </row>
    <row r="186" spans="1:7">
      <c r="B186" s="70"/>
      <c r="C186" s="70"/>
      <c r="D186" s="70"/>
      <c r="E186" s="70"/>
      <c r="F186" s="70"/>
      <c r="G186" s="70"/>
    </row>
    <row r="188" spans="1:7">
      <c r="B188" s="70" t="s">
        <v>89</v>
      </c>
      <c r="C188" s="70"/>
      <c r="D188" s="70"/>
      <c r="E188" s="70"/>
      <c r="F188" s="70"/>
      <c r="G188" s="70"/>
    </row>
    <row r="189" spans="1:7">
      <c r="B189" s="70" t="s">
        <v>89</v>
      </c>
      <c r="C189" s="70"/>
      <c r="D189" s="70"/>
      <c r="E189" s="70"/>
      <c r="F189" s="70"/>
      <c r="G189" s="70"/>
    </row>
    <row r="190" spans="1:7">
      <c r="B190" s="70" t="s">
        <v>89</v>
      </c>
      <c r="C190" s="70"/>
      <c r="D190" s="70"/>
      <c r="E190" s="70"/>
      <c r="F190" s="70"/>
      <c r="G190" s="70"/>
    </row>
    <row r="191" spans="1:7">
      <c r="B191" s="70" t="s">
        <v>89</v>
      </c>
      <c r="C191" s="70"/>
      <c r="D191" s="70"/>
      <c r="E191" s="70"/>
      <c r="F191" s="70"/>
      <c r="G191" s="70"/>
    </row>
    <row r="192" spans="1:7">
      <c r="B192" s="70" t="s">
        <v>89</v>
      </c>
      <c r="C192" s="70"/>
      <c r="D192" s="70"/>
      <c r="E192" s="70"/>
      <c r="F192" s="70"/>
      <c r="G192" s="70"/>
    </row>
    <row r="193" spans="1:7">
      <c r="B193" s="70" t="s">
        <v>89</v>
      </c>
      <c r="C193" s="70"/>
      <c r="D193" s="70"/>
      <c r="E193" s="70"/>
      <c r="F193" s="70"/>
      <c r="G193" s="70"/>
    </row>
    <row r="194" spans="1:7">
      <c r="B194" s="70" t="s">
        <v>89</v>
      </c>
      <c r="C194" s="70"/>
      <c r="D194" s="70"/>
      <c r="E194" s="70"/>
      <c r="F194" s="70"/>
      <c r="G194" s="70"/>
    </row>
    <row r="195" spans="1:7">
      <c r="B195" s="70" t="s">
        <v>89</v>
      </c>
      <c r="C195" s="70"/>
      <c r="D195" s="70"/>
      <c r="E195" s="70"/>
      <c r="F195" s="70"/>
      <c r="G195" s="70"/>
    </row>
    <row r="196" spans="1:7">
      <c r="B196" s="70" t="s">
        <v>89</v>
      </c>
      <c r="C196" s="70"/>
      <c r="D196" s="70"/>
      <c r="E196" s="70"/>
      <c r="F196" s="70"/>
      <c r="G196" s="70"/>
    </row>
    <row r="197" spans="1:7">
      <c r="B197" s="70" t="s">
        <v>89</v>
      </c>
      <c r="C197" s="70"/>
      <c r="D197" s="70"/>
      <c r="E197" s="70"/>
      <c r="F197" s="70"/>
      <c r="G197" s="70"/>
    </row>
    <row r="198" spans="1:7">
      <c r="A198" s="3"/>
      <c r="B198" s="3"/>
      <c r="C198" s="3"/>
      <c r="D198" s="3"/>
      <c r="E198" s="3"/>
      <c r="F198" s="3"/>
      <c r="G198" s="3"/>
    </row>
  </sheetData>
  <mergeCells count="122">
    <mergeCell ref="B197:G197"/>
    <mergeCell ref="B191:G191"/>
    <mergeCell ref="B192:G192"/>
    <mergeCell ref="B193:G193"/>
    <mergeCell ref="B194:G194"/>
    <mergeCell ref="B195:G195"/>
    <mergeCell ref="B196:G196"/>
    <mergeCell ref="C162:E162"/>
    <mergeCell ref="B185:G185"/>
    <mergeCell ref="B186:G186"/>
    <mergeCell ref="B188:G188"/>
    <mergeCell ref="B189:G189"/>
    <mergeCell ref="B190:G190"/>
    <mergeCell ref="A167:G168"/>
    <mergeCell ref="A169:G170"/>
    <mergeCell ref="A171:G172"/>
    <mergeCell ref="A173:B173"/>
    <mergeCell ref="D173:G173"/>
    <mergeCell ref="B174:B175"/>
    <mergeCell ref="E174:E175"/>
    <mergeCell ref="B176:G176"/>
    <mergeCell ref="A181:C181"/>
    <mergeCell ref="A182:C182"/>
    <mergeCell ref="E149:E150"/>
    <mergeCell ref="F149:G149"/>
    <mergeCell ref="C151:G152"/>
    <mergeCell ref="C159:E159"/>
    <mergeCell ref="C160:E160"/>
    <mergeCell ref="C161:E161"/>
    <mergeCell ref="C139:F139"/>
    <mergeCell ref="C140:F140"/>
    <mergeCell ref="A142:G143"/>
    <mergeCell ref="A144:G145"/>
    <mergeCell ref="A146:G147"/>
    <mergeCell ref="D148:G148"/>
    <mergeCell ref="A148:B148"/>
    <mergeCell ref="A136:C136"/>
    <mergeCell ref="A137:C137"/>
    <mergeCell ref="E133:G133"/>
    <mergeCell ref="E134:G134"/>
    <mergeCell ref="E135:G135"/>
    <mergeCell ref="E136:G136"/>
    <mergeCell ref="E137:G137"/>
    <mergeCell ref="B128:G128"/>
    <mergeCell ref="B129:G129"/>
    <mergeCell ref="B130:G130"/>
    <mergeCell ref="A133:C133"/>
    <mergeCell ref="A134:C134"/>
    <mergeCell ref="A135:C135"/>
    <mergeCell ref="B122:G122"/>
    <mergeCell ref="B123:G123"/>
    <mergeCell ref="B124:G124"/>
    <mergeCell ref="B125:G125"/>
    <mergeCell ref="B126:G126"/>
    <mergeCell ref="B127:G127"/>
    <mergeCell ref="C114:E114"/>
    <mergeCell ref="C115:E115"/>
    <mergeCell ref="C116:E116"/>
    <mergeCell ref="B118:G118"/>
    <mergeCell ref="B119:G119"/>
    <mergeCell ref="B121:G121"/>
    <mergeCell ref="E88:E89"/>
    <mergeCell ref="F88:G88"/>
    <mergeCell ref="C90:G91"/>
    <mergeCell ref="C100:E100"/>
    <mergeCell ref="C101:G102"/>
    <mergeCell ref="C113:E113"/>
    <mergeCell ref="C78:F78"/>
    <mergeCell ref="C79:F79"/>
    <mergeCell ref="A81:G82"/>
    <mergeCell ref="A83:G84"/>
    <mergeCell ref="A85:G86"/>
    <mergeCell ref="D87:G87"/>
    <mergeCell ref="A87:B87"/>
    <mergeCell ref="A75:C75"/>
    <mergeCell ref="A76:C76"/>
    <mergeCell ref="E72:G72"/>
    <mergeCell ref="E73:G73"/>
    <mergeCell ref="E74:G74"/>
    <mergeCell ref="E75:G75"/>
    <mergeCell ref="E76:G76"/>
    <mergeCell ref="B67:G67"/>
    <mergeCell ref="B68:G68"/>
    <mergeCell ref="B69:G69"/>
    <mergeCell ref="A72:C72"/>
    <mergeCell ref="A73:C73"/>
    <mergeCell ref="A74:C74"/>
    <mergeCell ref="B61:G61"/>
    <mergeCell ref="B62:G62"/>
    <mergeCell ref="B63:G63"/>
    <mergeCell ref="B64:G64"/>
    <mergeCell ref="B65:G65"/>
    <mergeCell ref="B66:G66"/>
    <mergeCell ref="C53:E53"/>
    <mergeCell ref="C54:E54"/>
    <mergeCell ref="C55:E55"/>
    <mergeCell ref="B57:G57"/>
    <mergeCell ref="B58:G58"/>
    <mergeCell ref="B60:G60"/>
    <mergeCell ref="E18:E19"/>
    <mergeCell ref="F18:G18"/>
    <mergeCell ref="C20:G21"/>
    <mergeCell ref="C45:E45"/>
    <mergeCell ref="C46:G47"/>
    <mergeCell ref="C52:E52"/>
    <mergeCell ref="C8:F8"/>
    <mergeCell ref="C9:F9"/>
    <mergeCell ref="A11:G12"/>
    <mergeCell ref="A13:G14"/>
    <mergeCell ref="A15:G16"/>
    <mergeCell ref="D17:G17"/>
    <mergeCell ref="A17:B17"/>
    <mergeCell ref="A2:C2"/>
    <mergeCell ref="A3:C3"/>
    <mergeCell ref="A4:C4"/>
    <mergeCell ref="A5:C5"/>
    <mergeCell ref="A6:C6"/>
    <mergeCell ref="E2:G2"/>
    <mergeCell ref="E3:G3"/>
    <mergeCell ref="E4:G4"/>
    <mergeCell ref="E5:G5"/>
    <mergeCell ref="E6:G6"/>
  </mergeCells>
  <pageMargins left="0.23622047244094491" right="0" top="0.47244094488188981" bottom="0.19685039370078741" header="0" footer="0.27559055118110237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55468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Uab"SISTELA"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Zilvinas</cp:lastModifiedBy>
  <dcterms:created xsi:type="dcterms:W3CDTF">2010-02-09T07:20:51Z</dcterms:created>
  <dcterms:modified xsi:type="dcterms:W3CDTF">2020-02-04T22:16:24Z</dcterms:modified>
</cp:coreProperties>
</file>