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75" windowWidth="21840" windowHeight="12300"/>
  </bookViews>
  <sheets>
    <sheet name="Sheet1" sheetId="1" r:id="rId1"/>
    <sheet name="Sheet2" sheetId="2" r:id="rId2"/>
    <sheet name="Sheet3" sheetId="3" r:id="rId3"/>
  </sheets>
  <calcPr calcId="125725" iterateDelta="1E-4"/>
</workbook>
</file>

<file path=xl/calcChain.xml><?xml version="1.0" encoding="utf-8"?>
<calcChain xmlns="http://schemas.openxmlformats.org/spreadsheetml/2006/main">
  <c r="K18" i="1"/>
  <c r="N18" s="1"/>
  <c r="L18"/>
  <c r="L10"/>
  <c r="L11"/>
  <c r="L12"/>
  <c r="L13"/>
  <c r="L14"/>
  <c r="L15"/>
  <c r="L16"/>
  <c r="L17"/>
  <c r="L19"/>
  <c r="K10"/>
  <c r="N10" s="1"/>
  <c r="K11"/>
  <c r="N11" s="1"/>
  <c r="K12"/>
  <c r="N12" s="1"/>
  <c r="M12" s="1"/>
  <c r="K13"/>
  <c r="N13" s="1"/>
  <c r="K14"/>
  <c r="N14" s="1"/>
  <c r="K15"/>
  <c r="N15" s="1"/>
  <c r="M15" s="1"/>
  <c r="K16"/>
  <c r="N16" s="1"/>
  <c r="K17"/>
  <c r="N17" s="1"/>
  <c r="K19"/>
  <c r="N19" s="1"/>
  <c r="M18" l="1"/>
  <c r="M14"/>
  <c r="L20"/>
  <c r="M11"/>
  <c r="M10"/>
  <c r="M13"/>
  <c r="M19"/>
  <c r="M17"/>
  <c r="M16"/>
  <c r="N22" l="1"/>
  <c r="M21"/>
</calcChain>
</file>

<file path=xl/sharedStrings.xml><?xml version="1.0" encoding="utf-8"?>
<sst xmlns="http://schemas.openxmlformats.org/spreadsheetml/2006/main" count="70" uniqueCount="63">
  <si>
    <t>Eil. Nr.</t>
  </si>
  <si>
    <t>Reagentų pavadinimas</t>
  </si>
  <si>
    <t>Kokybiniai ir techniniai reikalavimai</t>
  </si>
  <si>
    <t>Kokybinių ir techninių reikalavimų atitikimo pagrindimas (būtina pateikti tikslią nuorodą analizatoriaus dokumentacijoje)</t>
  </si>
  <si>
    <t>Reagentų ir priemonių kiekis (ml/vnt.) nurodytam tyrimų skaičiui</t>
  </si>
  <si>
    <t>Siūloma pakuotė</t>
  </si>
  <si>
    <t>Siūlomos pakuotės fiksuota kaina € be PVM</t>
  </si>
  <si>
    <t>Siūlomos pakuotės fiksuota kaina € su PVM</t>
  </si>
  <si>
    <t>Iš viso suma € su PVM</t>
  </si>
  <si>
    <t>Gamintojo pavadinimas, komercinis prekės pavadinimas</t>
  </si>
  <si>
    <t>11.1.</t>
  </si>
  <si>
    <t>11.2.</t>
  </si>
  <si>
    <t xml:space="preserve">popierius terminis </t>
  </si>
  <si>
    <t>1 rul.</t>
  </si>
  <si>
    <t>PVM %</t>
  </si>
  <si>
    <t>11.3.</t>
  </si>
  <si>
    <t>11.4.</t>
  </si>
  <si>
    <t>11.5.</t>
  </si>
  <si>
    <t>11.6.</t>
  </si>
  <si>
    <t>Preliminarus tyrimų skaičius per metus (įskaitant kasdieninius 2 lygių kontrolinius tyrimus per 24 mėn.)</t>
  </si>
  <si>
    <t>Iš viso suma € be PVM</t>
  </si>
  <si>
    <t xml:space="preserve">Iš viso PVM suma € </t>
  </si>
  <si>
    <t xml:space="preserve">11 pirkimo dalies bendra suma € (be PVM)  </t>
  </si>
  <si>
    <t xml:space="preserve">11 pirkimo dalies PVM </t>
  </si>
  <si>
    <t xml:space="preserve">                                                                                                                                                    11 pirkimo dalies bendra suma € (su PVM)  </t>
  </si>
  <si>
    <t>ISE pak</t>
  </si>
  <si>
    <t>Diestro, Ise Calibrating Pack, IN0100</t>
  </si>
  <si>
    <t>Na kondicionierius</t>
  </si>
  <si>
    <t>Diestro, Na conditioner, IN0600</t>
  </si>
  <si>
    <t>Fill port cleaner</t>
  </si>
  <si>
    <t>Diestro, Fill port cleaner, IN0050</t>
  </si>
  <si>
    <t xml:space="preserve">3 lygių kokybės kontrolė </t>
  </si>
  <si>
    <t>Diestro, Diestro Trilevel, IN0750</t>
  </si>
  <si>
    <t>Peristaltic tubing</t>
  </si>
  <si>
    <t>Diestro, peristaltic pump tubing, RE 0100</t>
  </si>
  <si>
    <t>11.7.</t>
  </si>
  <si>
    <t>11.8.</t>
  </si>
  <si>
    <t>K (kalis)</t>
  </si>
  <si>
    <t>Na (natris)</t>
  </si>
  <si>
    <t>Diestro, Potasium Electrode, EL 0003</t>
  </si>
  <si>
    <t>Diestro,  Sodium Electrode, EL 0002</t>
  </si>
  <si>
    <t>Atraminis elektrodas</t>
  </si>
  <si>
    <t>Diestro, Reference Electrode, EL 0001</t>
  </si>
  <si>
    <t>11.9.</t>
  </si>
  <si>
    <t>1 pak./5 mėn.</t>
  </si>
  <si>
    <t>1 vnt.</t>
  </si>
  <si>
    <t>3 but.</t>
  </si>
  <si>
    <t xml:space="preserve">1 pak. </t>
  </si>
  <si>
    <t>komplekte su nauju analizatoriumi</t>
  </si>
  <si>
    <t>11.10.</t>
  </si>
  <si>
    <t>Urine Diluent</t>
  </si>
  <si>
    <t>Diestro Urine Diluent IN 0300</t>
  </si>
  <si>
    <t>150 ml</t>
  </si>
  <si>
    <t>jei atliekant tyr. šlapime</t>
  </si>
  <si>
    <t>Siūlomi reagentai ir eksploatacinės priemonės turi būti originalūs, pagaminti analizatoriaus gamintojo ir atitikti kokybinius  bei techninius reikalavimus (pateikti nuorodą dokumentacijoje ir gamintojo patvirtinimą).  Visos siūlomo lygiaverčio analizatoriaus, jo reagentų ir reikalingų papildomų priemonių instrukcijos turi būti pateiktos lietuvių ir anglų kalbomis. Tiekėjas, pasiūlęs analizatorių pagal panaudos sutartį, privalo užtikrinti  sklandų duomenų (analizatoriaus) perdavimą ir analizatoriaus prijungimą  prie  informacinės sistemos ESIS. Būtinas CE ženklinimas ir sertifikatas, techninio aptarnavimo sertifikatas. Vertinama tik pilna pirkimo dalis, atitinkanti nurodytus kokybinius bei techninius reikalavimus.</t>
  </si>
  <si>
    <t xml:space="preserve">PASTABOS:
1. Tiekėjas privalo įvertinti ir nurodyti (įrašyti) visas reikiamas sudedamąsias dalis tyrimams atlikti
2. Tiekėjas privalo pateikti reikalingą reagentų, kontrolinių medžiagų (atliekant kasdieninę kokybės kontrolę)   ir kitų priemonių kiekį nurodytam preliminariam tyrimų skaičiui per 24 mėn. atlikti.
3. Reagentai ir papildomos medžiagos /priemonės turi būti paženklinti CE  ženklu pagal in vitro diagnostikos medicinos prietaisų direktyvą, IVDD 98/79/EC atitikties deklaraciją. 
4. Pirkėjas neįsipareigoja nupirkti viso prekių kiekio. Pirkėjas pasilieka teisę pirkti didesnius ar mažesnius prekių kiekius, priklausomai nuo poreikio.
5. Tiekėjas, pasiūlęs analizatorių pagal panaudos sutartį, privalo užtikrinti  sklandų duomenų (analizatoriaus) perdavimą ir analizatoriaus prijungimą  prie  informacinės sistemos ESIS.
6.Tiekėjas gali teikti pasiūlymą reagentams bei priemonėms kartu su analizatoriaus panauda.
</t>
  </si>
  <si>
    <t xml:space="preserve"> Reagentų pakuotė, skirtas atlikti ne mažiau kaip 300-800  Na+, K+ testų;  talpa medicininėms atliekoms. Pakuotės galiojimas: ne maženis kaip 12-18 mėnesių; atidarytas - ne mažiau kaip 90 dienų aparate. Vienas tyrimas –dvi analitės  Na+, K+.</t>
  </si>
  <si>
    <t>... Reagentai, plovikliai, elektrodų tirpalai  ir/ar papildomos priemonės, reikalingos elektrolitų Na+, K+ tyrimui atlikti su siūlomu analizatoriumi  (įrašyti tikslius pavadinimus).</t>
  </si>
  <si>
    <t>Kontrolinės, kalibracinės ir kitos papildomos priemonės, reikalingos elektrolitų Na+, K+  tyrimui  atlikti  su diūlomu analizatoriumi (įrašyti tikslius pavadinimus).</t>
  </si>
  <si>
    <t>1 rink./800 tyr.</t>
  </si>
  <si>
    <t>Gamintojo patvirtinimas kiek tyr išeina iš pakuotės (7psl.)</t>
  </si>
  <si>
    <t>DIESTRO 103AP Brošiūra LT.Matuoja K+, NA+.(1psl.)      DIESTRO 103AP Vartotojo vadovas LT.-Talpa atliekoms (6psl.). Pakuotė galioja iki datos ant pakuotės (KIT PAK Aprašymas_LT.) Pakuotės analizatoriuje užtenka nurodytam tyr. skaičiui (5psl.)</t>
  </si>
  <si>
    <r>
      <t xml:space="preserve">11.1.REAGENTAI IR PAPILDOMOS PRIEMONĖS  ELEKTROLITŲ ( K, Na, )  TYRIMAMS ATLIKTI  ANALIZATORIUMI.  </t>
    </r>
    <r>
      <rPr>
        <b/>
        <sz val="11"/>
        <color rgb="FFFF0000"/>
        <rFont val="Times New Roman"/>
        <family val="1"/>
        <charset val="186"/>
      </rPr>
      <t>SIŪLOMAS NAUJAS ISE ANALIZATORIUS DIESTRO 103AP</t>
    </r>
  </si>
</sst>
</file>

<file path=xl/styles.xml><?xml version="1.0" encoding="utf-8"?>
<styleSheet xmlns="http://schemas.openxmlformats.org/spreadsheetml/2006/main">
  <numFmts count="2">
    <numFmt numFmtId="164" formatCode="#,##0.00\ _€"/>
    <numFmt numFmtId="165" formatCode="#,##0\ _€"/>
  </numFmts>
  <fonts count="9">
    <font>
      <sz val="11"/>
      <color theme="1"/>
      <name val="Calibri"/>
      <family val="2"/>
      <charset val="186"/>
      <scheme val="minor"/>
    </font>
    <font>
      <b/>
      <sz val="10"/>
      <color theme="1"/>
      <name val="Times New Roman"/>
      <family val="1"/>
      <charset val="186"/>
    </font>
    <font>
      <sz val="10"/>
      <color theme="1"/>
      <name val="Times New Roman"/>
      <family val="1"/>
      <charset val="186"/>
    </font>
    <font>
      <i/>
      <sz val="10"/>
      <color theme="1"/>
      <name val="Times New Roman"/>
      <family val="1"/>
      <charset val="186"/>
    </font>
    <font>
      <sz val="11"/>
      <color theme="1"/>
      <name val="Times New Roman"/>
      <family val="1"/>
      <charset val="186"/>
    </font>
    <font>
      <b/>
      <sz val="9"/>
      <color theme="1"/>
      <name val="Times New Roman"/>
      <family val="1"/>
      <charset val="186"/>
    </font>
    <font>
      <sz val="9"/>
      <color theme="1"/>
      <name val="Times New Roman"/>
      <family val="1"/>
      <charset val="186"/>
    </font>
    <font>
      <b/>
      <sz val="11"/>
      <color theme="1"/>
      <name val="Times New Roman"/>
      <family val="1"/>
      <charset val="186"/>
    </font>
    <font>
      <b/>
      <sz val="11"/>
      <color rgb="FFFF0000"/>
      <name val="Times New Roman"/>
      <family val="1"/>
      <charset val="186"/>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1" fillId="0" borderId="4" xfId="0" applyFont="1" applyBorder="1" applyAlignment="1">
      <alignment horizontal="justify" vertical="top" wrapText="1"/>
    </xf>
    <xf numFmtId="0" fontId="1" fillId="0" borderId="4" xfId="0" applyFont="1" applyBorder="1" applyAlignment="1">
      <alignment horizontal="center" vertical="top" wrapText="1"/>
    </xf>
    <xf numFmtId="0" fontId="3" fillId="0" borderId="4" xfId="0" applyFont="1" applyBorder="1" applyAlignment="1">
      <alignment vertical="top" wrapText="1"/>
    </xf>
    <xf numFmtId="0" fontId="1" fillId="0" borderId="4" xfId="0" applyFont="1" applyBorder="1" applyAlignment="1">
      <alignment wrapText="1"/>
    </xf>
    <xf numFmtId="0" fontId="2" fillId="0" borderId="4" xfId="0"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5" xfId="0" applyFont="1" applyFill="1" applyBorder="1" applyAlignment="1">
      <alignment horizontal="center"/>
    </xf>
    <xf numFmtId="0" fontId="4" fillId="0" borderId="4" xfId="0" applyFont="1" applyBorder="1"/>
    <xf numFmtId="164" fontId="1" fillId="0" borderId="4" xfId="0" applyNumberFormat="1" applyFont="1" applyBorder="1"/>
    <xf numFmtId="0" fontId="1" fillId="0" borderId="4" xfId="0" applyFont="1" applyBorder="1" applyAlignment="1">
      <alignment horizontal="center" vertical="center" wrapText="1"/>
    </xf>
    <xf numFmtId="164" fontId="1" fillId="0" borderId="4"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Border="1"/>
    <xf numFmtId="0" fontId="5" fillId="0" borderId="4" xfId="0" applyFont="1" applyBorder="1" applyAlignment="1">
      <alignment horizontal="justify" vertical="top" wrapText="1"/>
    </xf>
    <xf numFmtId="0" fontId="3" fillId="0" borderId="4" xfId="0" applyFont="1" applyFill="1" applyBorder="1" applyAlignment="1">
      <alignment horizontal="justify" vertical="top" wrapText="1"/>
    </xf>
    <xf numFmtId="0" fontId="2" fillId="0" borderId="4" xfId="0" applyFont="1" applyBorder="1" applyAlignment="1">
      <alignment vertical="top"/>
    </xf>
    <xf numFmtId="0" fontId="2" fillId="0" borderId="4" xfId="0" applyFont="1" applyFill="1" applyBorder="1" applyAlignment="1">
      <alignment vertical="top" wrapText="1"/>
    </xf>
    <xf numFmtId="0" fontId="6" fillId="0" borderId="4" xfId="0" applyFont="1" applyBorder="1" applyAlignment="1">
      <alignment wrapText="1"/>
    </xf>
    <xf numFmtId="0" fontId="2" fillId="0" borderId="4" xfId="0" applyFont="1" applyBorder="1" applyAlignment="1">
      <alignment vertical="center"/>
    </xf>
    <xf numFmtId="0" fontId="4" fillId="0" borderId="4" xfId="0" applyFont="1" applyBorder="1" applyAlignment="1">
      <alignment vertical="center" wrapText="1"/>
    </xf>
    <xf numFmtId="0" fontId="6" fillId="0" borderId="4" xfId="0" applyFont="1" applyBorder="1" applyAlignment="1">
      <alignmen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right" vertical="center" wrapText="1"/>
    </xf>
    <xf numFmtId="0" fontId="1" fillId="0" borderId="3" xfId="0" applyFont="1" applyFill="1" applyBorder="1" applyAlignment="1">
      <alignment horizontal="right" vertical="center" wrapText="1"/>
    </xf>
    <xf numFmtId="0" fontId="1"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3" xfId="0" applyFont="1" applyBorder="1" applyAlignment="1">
      <alignment horizontal="right" vertical="top" wrapText="1"/>
    </xf>
    <xf numFmtId="0" fontId="7" fillId="0" borderId="1"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4" fillId="0" borderId="0" xfId="0" applyFont="1"/>
    <xf numFmtId="0" fontId="4" fillId="0" borderId="0" xfId="0" applyFont="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0" xfId="0" applyNumberFormat="1" applyFont="1"/>
    <xf numFmtId="0" fontId="4" fillId="0" borderId="0" xfId="0" applyFont="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S24"/>
  <sheetViews>
    <sheetView tabSelected="1" zoomScale="80" zoomScaleNormal="80" workbookViewId="0">
      <selection activeCell="L14" sqref="L14"/>
    </sheetView>
  </sheetViews>
  <sheetFormatPr defaultRowHeight="15"/>
  <cols>
    <col min="1" max="1" width="4.42578125" style="33" customWidth="1"/>
    <col min="2" max="2" width="6.42578125" style="33" customWidth="1"/>
    <col min="3" max="3" width="22" style="33" customWidth="1"/>
    <col min="4" max="4" width="29.140625" style="33" customWidth="1"/>
    <col min="5" max="5" width="19.42578125" style="33" customWidth="1"/>
    <col min="6" max="6" width="20" style="33" customWidth="1"/>
    <col min="7" max="7" width="19.28515625" style="33" customWidth="1"/>
    <col min="8" max="8" width="17.140625" style="33" customWidth="1"/>
    <col min="9" max="9" width="13.7109375" style="33" customWidth="1"/>
    <col min="10" max="10" width="7.7109375" style="33" customWidth="1"/>
    <col min="11" max="12" width="11.140625" style="33" customWidth="1"/>
    <col min="13" max="13" width="9.5703125" style="33" customWidth="1"/>
    <col min="14" max="14" width="10.42578125" style="33" customWidth="1"/>
    <col min="15" max="15" width="39.28515625" style="33" customWidth="1"/>
    <col min="16" max="16" width="9.140625" style="33"/>
    <col min="17" max="18" width="9.140625" style="34"/>
    <col min="19" max="16384" width="9.140625" style="33"/>
  </cols>
  <sheetData>
    <row r="2" spans="2:15">
      <c r="B2" s="30" t="s">
        <v>62</v>
      </c>
      <c r="C2" s="31"/>
      <c r="D2" s="31"/>
      <c r="E2" s="31"/>
      <c r="F2" s="31"/>
      <c r="G2" s="31"/>
      <c r="H2" s="31"/>
      <c r="I2" s="31"/>
      <c r="J2" s="31"/>
      <c r="K2" s="31"/>
      <c r="L2" s="31"/>
      <c r="M2" s="31"/>
      <c r="N2" s="31"/>
      <c r="O2" s="32"/>
    </row>
    <row r="4" spans="2:15" ht="79.5" customHeight="1">
      <c r="B4" s="35" t="s">
        <v>54</v>
      </c>
      <c r="C4" s="36"/>
      <c r="D4" s="36"/>
      <c r="E4" s="36"/>
      <c r="F4" s="36"/>
      <c r="G4" s="36"/>
      <c r="H4" s="36"/>
      <c r="I4" s="36"/>
      <c r="J4" s="36"/>
      <c r="K4" s="36"/>
      <c r="L4" s="36"/>
      <c r="M4" s="36"/>
      <c r="N4" s="36"/>
      <c r="O4" s="37"/>
    </row>
    <row r="6" spans="2:15" s="39" customFormat="1" ht="169.5" customHeight="1">
      <c r="B6" s="12" t="s">
        <v>0</v>
      </c>
      <c r="C6" s="12" t="s">
        <v>1</v>
      </c>
      <c r="D6" s="12" t="s">
        <v>2</v>
      </c>
      <c r="E6" s="12" t="s">
        <v>19</v>
      </c>
      <c r="F6" s="12" t="s">
        <v>3</v>
      </c>
      <c r="G6" s="12" t="s">
        <v>4</v>
      </c>
      <c r="H6" s="12" t="s">
        <v>5</v>
      </c>
      <c r="I6" s="12" t="s">
        <v>6</v>
      </c>
      <c r="J6" s="12" t="s">
        <v>14</v>
      </c>
      <c r="K6" s="12" t="s">
        <v>7</v>
      </c>
      <c r="L6" s="12" t="s">
        <v>20</v>
      </c>
      <c r="M6" s="12" t="s">
        <v>21</v>
      </c>
      <c r="N6" s="12" t="s">
        <v>8</v>
      </c>
      <c r="O6" s="12" t="s">
        <v>9</v>
      </c>
    </row>
    <row r="7" spans="2:15" s="34" customFormat="1">
      <c r="B7" s="8"/>
      <c r="C7" s="4"/>
      <c r="D7" s="8"/>
      <c r="E7" s="8"/>
      <c r="F7" s="8"/>
      <c r="G7" s="8"/>
      <c r="H7" s="8"/>
      <c r="I7" s="8"/>
      <c r="J7" s="8"/>
      <c r="K7" s="8"/>
      <c r="L7" s="8"/>
      <c r="M7" s="8"/>
      <c r="N7" s="8"/>
      <c r="O7" s="9"/>
    </row>
    <row r="8" spans="2:15" ht="213" customHeight="1">
      <c r="B8" s="1">
        <v>11</v>
      </c>
      <c r="C8" s="3" t="s">
        <v>57</v>
      </c>
      <c r="D8" s="3" t="s">
        <v>56</v>
      </c>
      <c r="E8" s="12">
        <v>8780</v>
      </c>
      <c r="F8" s="23" t="s">
        <v>61</v>
      </c>
      <c r="G8" s="7"/>
      <c r="H8" s="5"/>
      <c r="I8" s="5"/>
      <c r="J8" s="5"/>
      <c r="K8" s="6"/>
      <c r="L8" s="6"/>
      <c r="M8" s="6"/>
      <c r="N8" s="6"/>
      <c r="O8" s="5"/>
    </row>
    <row r="9" spans="2:15" ht="112.5" customHeight="1">
      <c r="B9" s="1">
        <v>11</v>
      </c>
      <c r="C9" s="3" t="s">
        <v>58</v>
      </c>
      <c r="D9" s="3"/>
      <c r="E9" s="12"/>
      <c r="F9" s="22"/>
      <c r="G9" s="7"/>
      <c r="H9" s="5"/>
      <c r="I9" s="5"/>
      <c r="J9" s="5"/>
      <c r="K9" s="6"/>
      <c r="L9" s="6"/>
      <c r="M9" s="6"/>
      <c r="N9" s="6"/>
      <c r="O9" s="5"/>
    </row>
    <row r="10" spans="2:15" ht="55.5" customHeight="1">
      <c r="B10" s="16" t="s">
        <v>10</v>
      </c>
      <c r="C10" s="21" t="s">
        <v>25</v>
      </c>
      <c r="D10" s="5" t="s">
        <v>59</v>
      </c>
      <c r="E10" s="2"/>
      <c r="F10" s="20" t="s">
        <v>60</v>
      </c>
      <c r="G10" s="7">
        <v>11</v>
      </c>
      <c r="H10" s="5" t="s">
        <v>59</v>
      </c>
      <c r="I10" s="6">
        <v>180</v>
      </c>
      <c r="J10" s="5">
        <v>5</v>
      </c>
      <c r="K10" s="6">
        <f t="shared" ref="K10:K19" si="0">I10*((100+J10)/100)</f>
        <v>189</v>
      </c>
      <c r="L10" s="6">
        <f t="shared" ref="L10:L19" si="1">SUM(G10*I10)</f>
        <v>1980</v>
      </c>
      <c r="M10" s="6">
        <f t="shared" ref="M10:M19" si="2">SUM(N10-L10)</f>
        <v>99</v>
      </c>
      <c r="N10" s="6">
        <f t="shared" ref="N10:N19" si="3">G10*K10</f>
        <v>2079</v>
      </c>
      <c r="O10" s="14" t="s">
        <v>26</v>
      </c>
    </row>
    <row r="11" spans="2:15" ht="13.5" customHeight="1">
      <c r="B11" s="16" t="s">
        <v>11</v>
      </c>
      <c r="C11" s="15" t="s">
        <v>27</v>
      </c>
      <c r="D11" s="3"/>
      <c r="E11" s="2"/>
      <c r="F11" s="10"/>
      <c r="G11" s="7">
        <v>5</v>
      </c>
      <c r="H11" s="5" t="s">
        <v>44</v>
      </c>
      <c r="I11" s="6">
        <v>35</v>
      </c>
      <c r="J11" s="5">
        <v>5</v>
      </c>
      <c r="K11" s="6">
        <f t="shared" si="0"/>
        <v>36.75</v>
      </c>
      <c r="L11" s="6">
        <f t="shared" si="1"/>
        <v>175</v>
      </c>
      <c r="M11" s="6">
        <f t="shared" si="2"/>
        <v>8.75</v>
      </c>
      <c r="N11" s="6">
        <f t="shared" si="3"/>
        <v>183.75</v>
      </c>
      <c r="O11" s="14" t="s">
        <v>28</v>
      </c>
    </row>
    <row r="12" spans="2:15" ht="13.5" customHeight="1">
      <c r="B12" s="16" t="s">
        <v>15</v>
      </c>
      <c r="C12" s="15" t="s">
        <v>29</v>
      </c>
      <c r="D12" s="3"/>
      <c r="E12" s="2"/>
      <c r="F12" s="10"/>
      <c r="G12" s="7">
        <v>3</v>
      </c>
      <c r="H12" s="5" t="s">
        <v>45</v>
      </c>
      <c r="I12" s="6">
        <v>40</v>
      </c>
      <c r="J12" s="5">
        <v>5</v>
      </c>
      <c r="K12" s="6">
        <f t="shared" si="0"/>
        <v>42</v>
      </c>
      <c r="L12" s="6">
        <f t="shared" si="1"/>
        <v>120</v>
      </c>
      <c r="M12" s="6">
        <f t="shared" si="2"/>
        <v>6</v>
      </c>
      <c r="N12" s="6">
        <f t="shared" si="3"/>
        <v>126</v>
      </c>
      <c r="O12" s="14" t="s">
        <v>30</v>
      </c>
    </row>
    <row r="13" spans="2:15" ht="13.5" customHeight="1">
      <c r="B13" s="16" t="s">
        <v>16</v>
      </c>
      <c r="C13" s="15" t="s">
        <v>31</v>
      </c>
      <c r="D13" s="3"/>
      <c r="E13" s="2"/>
      <c r="F13" s="10"/>
      <c r="G13" s="7">
        <v>24</v>
      </c>
      <c r="H13" s="5" t="s">
        <v>46</v>
      </c>
      <c r="I13" s="6">
        <v>50</v>
      </c>
      <c r="J13" s="5">
        <v>5</v>
      </c>
      <c r="K13" s="6">
        <f t="shared" si="0"/>
        <v>52.5</v>
      </c>
      <c r="L13" s="6">
        <f t="shared" si="1"/>
        <v>1200</v>
      </c>
      <c r="M13" s="6">
        <f t="shared" si="2"/>
        <v>60</v>
      </c>
      <c r="N13" s="6">
        <f t="shared" si="3"/>
        <v>1260</v>
      </c>
      <c r="O13" s="14" t="s">
        <v>32</v>
      </c>
    </row>
    <row r="14" spans="2:15" ht="13.5" customHeight="1">
      <c r="B14" s="16" t="s">
        <v>17</v>
      </c>
      <c r="C14" s="15" t="s">
        <v>33</v>
      </c>
      <c r="D14" s="3"/>
      <c r="E14" s="2"/>
      <c r="F14" s="10"/>
      <c r="G14" s="7">
        <v>1</v>
      </c>
      <c r="H14" s="5" t="s">
        <v>47</v>
      </c>
      <c r="I14" s="6">
        <v>20</v>
      </c>
      <c r="J14" s="5">
        <v>21</v>
      </c>
      <c r="K14" s="6">
        <f t="shared" si="0"/>
        <v>24.2</v>
      </c>
      <c r="L14" s="6">
        <f t="shared" si="1"/>
        <v>20</v>
      </c>
      <c r="M14" s="6">
        <f t="shared" si="2"/>
        <v>4.1999999999999993</v>
      </c>
      <c r="N14" s="6">
        <f t="shared" si="3"/>
        <v>24.2</v>
      </c>
      <c r="O14" s="14" t="s">
        <v>34</v>
      </c>
    </row>
    <row r="15" spans="2:15" ht="13.5" customHeight="1">
      <c r="B15" s="16" t="s">
        <v>18</v>
      </c>
      <c r="C15" s="18" t="s">
        <v>37</v>
      </c>
      <c r="D15" s="17" t="s">
        <v>48</v>
      </c>
      <c r="E15" s="2"/>
      <c r="F15" s="10"/>
      <c r="G15" s="7">
        <v>0</v>
      </c>
      <c r="H15" s="5" t="s">
        <v>45</v>
      </c>
      <c r="I15" s="6">
        <v>130</v>
      </c>
      <c r="J15" s="5">
        <v>21</v>
      </c>
      <c r="K15" s="6">
        <f t="shared" si="0"/>
        <v>157.29999999999998</v>
      </c>
      <c r="L15" s="6">
        <f t="shared" si="1"/>
        <v>0</v>
      </c>
      <c r="M15" s="6">
        <f t="shared" si="2"/>
        <v>0</v>
      </c>
      <c r="N15" s="6">
        <f t="shared" si="3"/>
        <v>0</v>
      </c>
      <c r="O15" s="14" t="s">
        <v>39</v>
      </c>
    </row>
    <row r="16" spans="2:15" ht="13.5" customHeight="1">
      <c r="B16" s="16" t="s">
        <v>35</v>
      </c>
      <c r="C16" s="18" t="s">
        <v>38</v>
      </c>
      <c r="D16" s="17" t="s">
        <v>48</v>
      </c>
      <c r="E16" s="2"/>
      <c r="F16" s="10"/>
      <c r="G16" s="7">
        <v>0</v>
      </c>
      <c r="H16" s="5" t="s">
        <v>45</v>
      </c>
      <c r="I16" s="6">
        <v>130</v>
      </c>
      <c r="J16" s="5">
        <v>21</v>
      </c>
      <c r="K16" s="6">
        <f t="shared" si="0"/>
        <v>157.29999999999998</v>
      </c>
      <c r="L16" s="6">
        <f t="shared" si="1"/>
        <v>0</v>
      </c>
      <c r="M16" s="6">
        <f t="shared" si="2"/>
        <v>0</v>
      </c>
      <c r="N16" s="6">
        <f t="shared" si="3"/>
        <v>0</v>
      </c>
      <c r="O16" s="14" t="s">
        <v>40</v>
      </c>
    </row>
    <row r="17" spans="2:19" ht="13.5" customHeight="1">
      <c r="B17" s="16" t="s">
        <v>36</v>
      </c>
      <c r="C17" s="19" t="s">
        <v>41</v>
      </c>
      <c r="D17" s="17" t="s">
        <v>48</v>
      </c>
      <c r="E17" s="2"/>
      <c r="F17" s="10"/>
      <c r="G17" s="7">
        <v>0</v>
      </c>
      <c r="H17" s="5" t="s">
        <v>45</v>
      </c>
      <c r="I17" s="6">
        <v>150</v>
      </c>
      <c r="J17" s="5">
        <v>21</v>
      </c>
      <c r="K17" s="6">
        <f t="shared" si="0"/>
        <v>181.5</v>
      </c>
      <c r="L17" s="6">
        <f t="shared" si="1"/>
        <v>0</v>
      </c>
      <c r="M17" s="6">
        <f t="shared" si="2"/>
        <v>0</v>
      </c>
      <c r="N17" s="6">
        <f t="shared" si="3"/>
        <v>0</v>
      </c>
      <c r="O17" s="14" t="s">
        <v>42</v>
      </c>
    </row>
    <row r="18" spans="2:19" ht="13.5" customHeight="1">
      <c r="B18" s="16" t="s">
        <v>43</v>
      </c>
      <c r="C18" s="19" t="s">
        <v>50</v>
      </c>
      <c r="D18" s="17" t="s">
        <v>53</v>
      </c>
      <c r="E18" s="2"/>
      <c r="F18" s="10"/>
      <c r="G18" s="7">
        <v>1</v>
      </c>
      <c r="H18" s="5" t="s">
        <v>52</v>
      </c>
      <c r="I18" s="6">
        <v>30</v>
      </c>
      <c r="J18" s="5">
        <v>5</v>
      </c>
      <c r="K18" s="6">
        <f t="shared" si="0"/>
        <v>31.5</v>
      </c>
      <c r="L18" s="6">
        <f t="shared" si="1"/>
        <v>30</v>
      </c>
      <c r="M18" s="6">
        <f t="shared" si="2"/>
        <v>1.5</v>
      </c>
      <c r="N18" s="6">
        <f t="shared" si="3"/>
        <v>31.5</v>
      </c>
      <c r="O18" s="14" t="s">
        <v>51</v>
      </c>
    </row>
    <row r="19" spans="2:19" ht="13.5" customHeight="1">
      <c r="B19" s="16" t="s">
        <v>49</v>
      </c>
      <c r="C19" s="14" t="s">
        <v>12</v>
      </c>
      <c r="D19" s="3"/>
      <c r="E19" s="2"/>
      <c r="F19" s="10"/>
      <c r="G19" s="7">
        <v>48</v>
      </c>
      <c r="H19" s="5" t="s">
        <v>13</v>
      </c>
      <c r="I19" s="6">
        <v>0.7</v>
      </c>
      <c r="J19" s="5">
        <v>21</v>
      </c>
      <c r="K19" s="6">
        <f t="shared" si="0"/>
        <v>0.84699999999999998</v>
      </c>
      <c r="L19" s="6">
        <f t="shared" si="1"/>
        <v>33.599999999999994</v>
      </c>
      <c r="M19" s="6">
        <f t="shared" si="2"/>
        <v>7.0560000000000045</v>
      </c>
      <c r="N19" s="6">
        <f t="shared" si="3"/>
        <v>40.655999999999999</v>
      </c>
      <c r="O19" s="14" t="s">
        <v>12</v>
      </c>
    </row>
    <row r="20" spans="2:19" ht="14.25" customHeight="1">
      <c r="B20" s="1"/>
      <c r="C20" s="24" t="s">
        <v>22</v>
      </c>
      <c r="D20" s="25"/>
      <c r="E20" s="25"/>
      <c r="F20" s="25"/>
      <c r="G20" s="25"/>
      <c r="H20" s="25"/>
      <c r="I20" s="25"/>
      <c r="J20" s="25"/>
      <c r="K20" s="26"/>
      <c r="L20" s="13">
        <f>SUM(L10:L19)</f>
        <v>3558.6</v>
      </c>
      <c r="M20" s="6"/>
      <c r="N20" s="6"/>
      <c r="O20" s="5"/>
      <c r="S20" s="38"/>
    </row>
    <row r="21" spans="2:19" ht="14.25" customHeight="1">
      <c r="B21" s="1"/>
      <c r="C21" s="24" t="s">
        <v>23</v>
      </c>
      <c r="D21" s="25"/>
      <c r="E21" s="25"/>
      <c r="F21" s="25"/>
      <c r="G21" s="25"/>
      <c r="H21" s="25"/>
      <c r="I21" s="25"/>
      <c r="J21" s="25"/>
      <c r="K21" s="25"/>
      <c r="L21" s="26"/>
      <c r="M21" s="13">
        <f>SUM(M8:M20)</f>
        <v>186.506</v>
      </c>
      <c r="N21" s="6"/>
      <c r="O21" s="5"/>
    </row>
    <row r="22" spans="2:19" ht="13.5" customHeight="1">
      <c r="B22" s="1"/>
      <c r="C22" s="27" t="s">
        <v>24</v>
      </c>
      <c r="D22" s="28"/>
      <c r="E22" s="28"/>
      <c r="F22" s="28"/>
      <c r="G22" s="28"/>
      <c r="H22" s="28"/>
      <c r="I22" s="28"/>
      <c r="J22" s="28"/>
      <c r="K22" s="28"/>
      <c r="L22" s="28"/>
      <c r="M22" s="29"/>
      <c r="N22" s="11">
        <f>SUM(N8:N21)</f>
        <v>3745.1059999999998</v>
      </c>
      <c r="O22" s="10"/>
    </row>
    <row r="24" spans="2:19" ht="115.5" customHeight="1">
      <c r="B24" s="35" t="s">
        <v>55</v>
      </c>
      <c r="C24" s="36"/>
      <c r="D24" s="36"/>
      <c r="E24" s="36"/>
      <c r="F24" s="36"/>
      <c r="G24" s="36"/>
      <c r="H24" s="36"/>
      <c r="I24" s="36"/>
      <c r="J24" s="36"/>
      <c r="K24" s="36"/>
      <c r="L24" s="36"/>
      <c r="M24" s="36"/>
      <c r="N24" s="36"/>
      <c r="O24" s="37"/>
    </row>
  </sheetData>
  <mergeCells count="6">
    <mergeCell ref="B24:O24"/>
    <mergeCell ref="B4:O4"/>
    <mergeCell ref="B2:O2"/>
    <mergeCell ref="C20:K20"/>
    <mergeCell ref="C21:L21"/>
    <mergeCell ref="C22:M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Kleveckaite</dc:creator>
  <cp:lastModifiedBy>mickunas</cp:lastModifiedBy>
  <dcterms:created xsi:type="dcterms:W3CDTF">2019-05-09T09:04:39Z</dcterms:created>
  <dcterms:modified xsi:type="dcterms:W3CDTF">2020-07-01T03:24:25Z</dcterms:modified>
</cp:coreProperties>
</file>