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D:\Daivos\Konkursai 2017\Kauno miesto poliklinika\2020-09-07 Remontas 499890\"/>
    </mc:Choice>
  </mc:AlternateContent>
  <xr:revisionPtr revIDLastSave="0" documentId="13_ncr:1_{CCF97FF9-F60D-4E0E-9C98-C32318E9C1C4}" xr6:coauthVersionLast="45" xr6:coauthVersionMax="45" xr10:uidLastSave="{00000000-0000-0000-0000-000000000000}"/>
  <bookViews>
    <workbookView xWindow="-120" yWindow="-120" windowWidth="29040" windowHeight="15990" tabRatio="500" xr2:uid="{00000000-000D-0000-FFFF-FFFF00000000}"/>
  </bookViews>
  <sheets>
    <sheet name="1 priedas" sheetId="1" r:id="rId1"/>
  </sheets>
  <calcPr calcId="181029"/>
</workbook>
</file>

<file path=xl/calcChain.xml><?xml version="1.0" encoding="utf-8"?>
<calcChain xmlns="http://schemas.openxmlformats.org/spreadsheetml/2006/main">
  <c r="M73" i="1" l="1"/>
  <c r="L73" i="1"/>
  <c r="M72" i="1"/>
  <c r="K72" i="1"/>
  <c r="M71" i="1"/>
  <c r="K71" i="1"/>
  <c r="M70" i="1"/>
  <c r="K70" i="1"/>
  <c r="M69" i="1"/>
  <c r="K69" i="1"/>
  <c r="L68" i="1"/>
  <c r="K68" i="1"/>
  <c r="I68" i="1"/>
  <c r="M68" i="1" s="1"/>
  <c r="M67" i="1"/>
  <c r="K67" i="1"/>
  <c r="M66" i="1"/>
  <c r="K66" i="1"/>
  <c r="M62" i="1"/>
  <c r="K62" i="1"/>
  <c r="M61" i="1"/>
  <c r="K61" i="1"/>
  <c r="M60" i="1"/>
  <c r="K60" i="1"/>
  <c r="M59" i="1"/>
  <c r="K59" i="1"/>
  <c r="M58" i="1"/>
  <c r="K58" i="1"/>
  <c r="I58" i="1"/>
  <c r="M57" i="1"/>
  <c r="K57" i="1"/>
  <c r="M56" i="1"/>
  <c r="K56" i="1"/>
  <c r="M55" i="1"/>
  <c r="K55" i="1"/>
  <c r="M54" i="1"/>
  <c r="K54" i="1"/>
  <c r="M53" i="1"/>
  <c r="K53" i="1"/>
  <c r="L52" i="1"/>
  <c r="K52" i="1"/>
  <c r="I52" i="1"/>
  <c r="M52" i="1" s="1"/>
  <c r="L51" i="1"/>
  <c r="K51" i="1"/>
  <c r="I51" i="1"/>
  <c r="M51" i="1" s="1"/>
  <c r="L50" i="1"/>
  <c r="K50" i="1"/>
  <c r="I50" i="1"/>
  <c r="M50" i="1" s="1"/>
  <c r="L49" i="1"/>
  <c r="K49" i="1"/>
  <c r="I49" i="1"/>
  <c r="M49" i="1" s="1"/>
  <c r="L48" i="1"/>
  <c r="K48" i="1"/>
  <c r="I48" i="1"/>
  <c r="M48" i="1" s="1"/>
  <c r="L47" i="1"/>
  <c r="K47" i="1"/>
  <c r="I47" i="1"/>
  <c r="M47" i="1" s="1"/>
  <c r="L46" i="1"/>
  <c r="K46" i="1"/>
  <c r="I46" i="1"/>
  <c r="M46" i="1" s="1"/>
  <c r="L45" i="1"/>
  <c r="K45" i="1"/>
  <c r="I45" i="1"/>
  <c r="M45" i="1" s="1"/>
  <c r="M44" i="1"/>
  <c r="L44" i="1"/>
  <c r="K44" i="1"/>
  <c r="I44" i="1"/>
  <c r="M43" i="1"/>
  <c r="L43" i="1"/>
  <c r="K43" i="1"/>
  <c r="I43" i="1"/>
  <c r="M42" i="1"/>
  <c r="L42" i="1"/>
  <c r="K42" i="1"/>
  <c r="I42" i="1"/>
  <c r="M41" i="1"/>
  <c r="L41" i="1"/>
  <c r="K41" i="1"/>
  <c r="I41" i="1"/>
  <c r="M40" i="1"/>
  <c r="K40" i="1"/>
  <c r="M39" i="1"/>
  <c r="K39" i="1"/>
  <c r="L38" i="1"/>
  <c r="K38" i="1"/>
  <c r="I38" i="1"/>
  <c r="M38" i="1" s="1"/>
  <c r="L37" i="1"/>
  <c r="K37" i="1"/>
  <c r="I37" i="1"/>
  <c r="M37" i="1" s="1"/>
  <c r="L36" i="1"/>
  <c r="K36" i="1"/>
  <c r="I36" i="1"/>
  <c r="M36" i="1" s="1"/>
  <c r="L35" i="1"/>
  <c r="K35" i="1"/>
  <c r="I35" i="1"/>
  <c r="M35" i="1" s="1"/>
  <c r="M34" i="1"/>
  <c r="K34" i="1"/>
  <c r="L33" i="1"/>
  <c r="K33" i="1"/>
  <c r="I33" i="1"/>
  <c r="M33" i="1" s="1"/>
  <c r="M32" i="1"/>
  <c r="K32" i="1"/>
  <c r="L31" i="1"/>
  <c r="K31" i="1"/>
  <c r="I31" i="1"/>
  <c r="M31" i="1" s="1"/>
  <c r="L30" i="1"/>
  <c r="K30" i="1"/>
  <c r="I30" i="1"/>
  <c r="M30" i="1" s="1"/>
  <c r="L29" i="1"/>
  <c r="K29" i="1"/>
  <c r="I29" i="1"/>
  <c r="M29" i="1" s="1"/>
  <c r="L28" i="1"/>
  <c r="K28" i="1"/>
  <c r="I28" i="1"/>
  <c r="M28" i="1" s="1"/>
  <c r="L27" i="1"/>
  <c r="K27" i="1"/>
  <c r="I27" i="1"/>
  <c r="M27" i="1" s="1"/>
  <c r="L26" i="1"/>
  <c r="K26" i="1"/>
  <c r="I26" i="1"/>
  <c r="M26" i="1" s="1"/>
  <c r="L25" i="1"/>
  <c r="K25" i="1"/>
  <c r="I25" i="1"/>
  <c r="M25" i="1" s="1"/>
  <c r="L24" i="1"/>
  <c r="K24" i="1"/>
  <c r="I24" i="1"/>
  <c r="M24" i="1" s="1"/>
  <c r="L23" i="1"/>
  <c r="K23" i="1"/>
  <c r="I23" i="1"/>
  <c r="M23" i="1" s="1"/>
  <c r="L22" i="1"/>
  <c r="K22" i="1"/>
  <c r="I22" i="1"/>
  <c r="M22" i="1" s="1"/>
  <c r="L21" i="1"/>
  <c r="I21" i="1"/>
  <c r="M21" i="1" s="1"/>
  <c r="L20" i="1"/>
  <c r="K20" i="1"/>
  <c r="I20" i="1"/>
  <c r="M20" i="1" s="1"/>
  <c r="L19" i="1"/>
  <c r="K19" i="1"/>
  <c r="I19" i="1"/>
  <c r="M19" i="1" s="1"/>
  <c r="L18" i="1"/>
  <c r="K18" i="1"/>
  <c r="I18" i="1"/>
  <c r="M18" i="1" s="1"/>
  <c r="L17" i="1"/>
  <c r="K17" i="1"/>
  <c r="I17" i="1"/>
  <c r="M17" i="1" s="1"/>
  <c r="L16" i="1"/>
  <c r="K16" i="1"/>
  <c r="I16" i="1"/>
  <c r="M16" i="1" s="1"/>
  <c r="L15" i="1"/>
  <c r="K15" i="1"/>
  <c r="I15" i="1"/>
  <c r="M15" i="1" s="1"/>
  <c r="L14" i="1"/>
  <c r="K14" i="1"/>
  <c r="I14" i="1"/>
  <c r="M14" i="1" s="1"/>
</calcChain>
</file>

<file path=xl/sharedStrings.xml><?xml version="1.0" encoding="utf-8"?>
<sst xmlns="http://schemas.openxmlformats.org/spreadsheetml/2006/main" count="582" uniqueCount="219">
  <si>
    <t>Eil.</t>
  </si>
  <si>
    <t>Medicinos priemonės (prietaiso) pavadinimas</t>
  </si>
  <si>
    <t>Gamybos metai</t>
  </si>
  <si>
    <t>-</t>
  </si>
  <si>
    <t>X</t>
  </si>
  <si>
    <t>Kalniečių padalinys</t>
  </si>
  <si>
    <t>3.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</si>
  <si>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</si>
  <si>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</si>
  <si>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</si>
  <si>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</si>
  <si>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</si>
  <si>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</si>
  <si>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</si>
  <si>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</si>
  <si>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</si>
  <si>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</si>
  <si>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</si>
  <si>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</si>
  <si>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</si>
  <si>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</si>
  <si>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</si>
  <si>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</si>
  <si>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</si>
  <si>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</si>
  <si>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</si>
  <si>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</si>
  <si>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</si>
  <si>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</si>
  <si>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3.23</t>
  </si>
  <si>
    <t>3.24</t>
  </si>
  <si>
    <t>3.25</t>
  </si>
  <si>
    <t>Dainavos padalinys</t>
  </si>
  <si>
    <t xml:space="preserve">Šančių padalinys </t>
  </si>
  <si>
    <t>Šilainių padalinys</t>
  </si>
  <si>
    <t>Centro padalinys</t>
  </si>
  <si>
    <t>Visi padaliniai</t>
  </si>
  <si>
    <t>Optinis koherentinis tomografas 3D</t>
  </si>
  <si>
    <t>OCT-1 MAESTRO, Topcon</t>
  </si>
  <si>
    <t>3D OCT-1 Maestro</t>
  </si>
  <si>
    <t xml:space="preserve"> OCT-1 3D Maestro</t>
  </si>
  <si>
    <t>Autorefraktometras</t>
  </si>
  <si>
    <t>Auto kerato refrektometras</t>
  </si>
  <si>
    <t>KR-1,  Topcon</t>
  </si>
  <si>
    <t>ACCUREF K-900</t>
  </si>
  <si>
    <t>Y7BN3135</t>
  </si>
  <si>
    <t>KK-8800, Topcon</t>
  </si>
  <si>
    <t>Autorefrektrometras</t>
  </si>
  <si>
    <t>KR-8800,Topcon</t>
  </si>
  <si>
    <t>TRK-1P</t>
  </si>
  <si>
    <t>Accuref K-9001, Shin Nippov</t>
  </si>
  <si>
    <t>97AH4444</t>
  </si>
  <si>
    <t>ACCUREF K9001, Shin-Nippon</t>
  </si>
  <si>
    <t>56AH3260E</t>
  </si>
  <si>
    <t>Plyšinė lempa su linze</t>
  </si>
  <si>
    <t>SL-2G,Topcon</t>
  </si>
  <si>
    <t>Plyšinė lempa</t>
  </si>
  <si>
    <t>Plyšinė lempa su staliuku</t>
  </si>
  <si>
    <t>SL-D2, Topcon</t>
  </si>
  <si>
    <t>SL-1E</t>
  </si>
  <si>
    <t xml:space="preserve">Щ1-2Б </t>
  </si>
  <si>
    <t>TY3-1150-84</t>
  </si>
  <si>
    <t>Automatinis dioptrimetras</t>
  </si>
  <si>
    <t>SLM-4000, Shin-Nippon</t>
  </si>
  <si>
    <t>157574 AE</t>
  </si>
  <si>
    <t>CL-200L,Topcon</t>
  </si>
  <si>
    <t>CL-300 PDL</t>
  </si>
  <si>
    <t>ULM-800</t>
  </si>
  <si>
    <t>M8QGB4E</t>
  </si>
  <si>
    <t>Nešiojamas binokulinis autorefraktometras</t>
  </si>
  <si>
    <t>PLUS Optix A12</t>
  </si>
  <si>
    <t>1201A-01E-30152354</t>
  </si>
  <si>
    <t>Binokulinis matymo ir testavimo prietaisas</t>
  </si>
  <si>
    <t>E243462</t>
  </si>
  <si>
    <t>Kompiuterinis tonometras</t>
  </si>
  <si>
    <t>CT-80,Topcon</t>
  </si>
  <si>
    <t>CT-80A, Topcon</t>
  </si>
  <si>
    <t>Kompiuterizuotas tonometras</t>
  </si>
  <si>
    <t>Automatinis foropteris</t>
  </si>
  <si>
    <t>CV-5000,Topcon</t>
  </si>
  <si>
    <t>Kompiuterinis perimetras</t>
  </si>
  <si>
    <t xml:space="preserve">PTS-910,Topcon </t>
  </si>
  <si>
    <t>951/4</t>
  </si>
  <si>
    <t>PTS-910 IP20, Optopol</t>
  </si>
  <si>
    <t>PTS 910, Optopol</t>
  </si>
  <si>
    <t>1334/J</t>
  </si>
  <si>
    <t>Oftalmologinis perimetras</t>
  </si>
  <si>
    <t>PTS 920, Optopol</t>
  </si>
  <si>
    <t>7600257/P</t>
  </si>
  <si>
    <t>Skaitmeninis pupilometras</t>
  </si>
  <si>
    <t>PL 850, Optic</t>
  </si>
  <si>
    <t>1309-01</t>
  </si>
  <si>
    <t>DC-4</t>
  </si>
  <si>
    <t>Ref.30870  NIKE</t>
  </si>
  <si>
    <t>Regėjimo funkcijų analizatorius</t>
  </si>
  <si>
    <t>Functional Vision Analyzer</t>
  </si>
  <si>
    <t>Kompiuterinis regėjimo funkcijų analizatorius</t>
  </si>
  <si>
    <t>OPTOVIS T EU, Vistec AG</t>
  </si>
  <si>
    <t>96394/f10</t>
  </si>
  <si>
    <t>Oftalmoskopas</t>
  </si>
  <si>
    <t>K-180, Heine</t>
  </si>
  <si>
    <t xml:space="preserve">Oftalmoskopas </t>
  </si>
  <si>
    <t>HEINE, Optotechnik</t>
  </si>
  <si>
    <t>4.963.014</t>
  </si>
  <si>
    <t>HEINE 200</t>
  </si>
  <si>
    <t>SIGMA-150</t>
  </si>
  <si>
    <t>HEINE BETA 200</t>
  </si>
  <si>
    <t>Pachimetras echografas</t>
  </si>
  <si>
    <t>Pocket II, Quantel</t>
  </si>
  <si>
    <t>Rankinis pachimetras</t>
  </si>
  <si>
    <t>iPAC, Rechert</t>
  </si>
  <si>
    <t>20536-0916</t>
  </si>
  <si>
    <t>Rektoskopo komplektas</t>
  </si>
  <si>
    <t>RD 7000, Heine</t>
  </si>
  <si>
    <t>Retinoskopas</t>
  </si>
  <si>
    <t>Beta 200, Heine, Vokietija</t>
  </si>
  <si>
    <t xml:space="preserve">Adaptometras </t>
  </si>
  <si>
    <t>Stereo Opical</t>
  </si>
  <si>
    <t xml:space="preserve">Automatinis ženklų projektorius </t>
  </si>
  <si>
    <t>Automatinis ženklų projektorius</t>
  </si>
  <si>
    <t>ACP-8, Topcon</t>
  </si>
  <si>
    <t>Akių judrumo vertinimo prietaisas</t>
  </si>
  <si>
    <t>Synoptohoras</t>
  </si>
  <si>
    <t>087SE01201</t>
  </si>
  <si>
    <t>Oftalmoskopinis rinkinys</t>
  </si>
  <si>
    <t>Beta 200, Heine Optotechnik</t>
  </si>
  <si>
    <t>Ri-Scope L, Riester</t>
  </si>
  <si>
    <t>Schoetz</t>
  </si>
  <si>
    <t>Visi  padaliniai</t>
  </si>
  <si>
    <t xml:space="preserve">Gamyklinis nr. </t>
  </si>
  <si>
    <t xml:space="preserve">1 kartą per 12 mėn. </t>
  </si>
  <si>
    <t xml:space="preserve">1 kartą per 24 mėn. </t>
  </si>
  <si>
    <t xml:space="preserve">Tipas/modelis, gamintojas </t>
  </si>
  <si>
    <t>Medicinos prietaiso naudojimo vieta
(padalinys)</t>
  </si>
  <si>
    <t>RM8900/ KR8900,     Topcon corp.</t>
  </si>
  <si>
    <t>Autokerato refraktometras</t>
  </si>
  <si>
    <t>SL-2G TOPCON</t>
  </si>
  <si>
    <t>SL-1E/ SL-D2, Topcon</t>
  </si>
  <si>
    <t xml:space="preserve">                109163                 201551</t>
  </si>
  <si>
    <t>ŠČLT-Č 4.2,  Rusija</t>
  </si>
  <si>
    <t>Optec 6500, Stereo Optical Company</t>
  </si>
  <si>
    <t>Skaitmeninė foto-video kamera su priedais (kompiuteris, monitorius)</t>
  </si>
  <si>
    <t xml:space="preserve">        NILI18134        NILI18126</t>
  </si>
  <si>
    <t>Heine Alfa, Optotechnik</t>
  </si>
  <si>
    <t xml:space="preserve"> ACR-8, Topcon </t>
  </si>
  <si>
    <t>Pirkimo sąlygų 1 priedas</t>
  </si>
  <si>
    <t>PASLAUGŲ KAINA (ĮKAINIS), KIEKIS IR SPECIFIKACIJA</t>
  </si>
  <si>
    <t>7</t>
  </si>
  <si>
    <t>8</t>
  </si>
  <si>
    <t>9</t>
  </si>
  <si>
    <t>10</t>
  </si>
  <si>
    <t>11</t>
  </si>
  <si>
    <t>12</t>
  </si>
  <si>
    <t>1</t>
  </si>
  <si>
    <t>2</t>
  </si>
  <si>
    <t xml:space="preserve">Preliminarus techninės priežiūros periodiškumas </t>
  </si>
  <si>
    <t>Preliminarus techninės priežiūros atlikimo kiekis per 24 mėn., kartais</t>
  </si>
  <si>
    <t>13</t>
  </si>
  <si>
    <t>14</t>
  </si>
  <si>
    <t>Techninės priežiūros
1 (vieno) tikrinimo įkainis, Eur be PVM</t>
  </si>
  <si>
    <t>Remonto paslaugų 
1 (vienos) val. 
Įkainis, Eur
be PVM</t>
  </si>
  <si>
    <t>Remonto paslaugų 
1 (vienos) val. 
Įkainis, Eur
su PVM</t>
  </si>
  <si>
    <t xml:space="preserve">Y25FЩ1-2Б </t>
  </si>
  <si>
    <t>Techninės priežiūros
1 (vieno) tikrinimo įkainis, Eur  su PVM</t>
  </si>
  <si>
    <r>
      <t xml:space="preserve">Optinis koherentinis tomografas                         </t>
    </r>
    <r>
      <rPr>
        <b/>
        <sz val="11"/>
        <color indexed="8"/>
        <rFont val="Trebuchet MS"/>
        <family val="2"/>
        <charset val="186"/>
      </rPr>
      <t>nuo 2021-06-07</t>
    </r>
  </si>
  <si>
    <r>
      <t xml:space="preserve">Optinis koherentinis tonometras                    </t>
    </r>
    <r>
      <rPr>
        <b/>
        <sz val="11"/>
        <color indexed="8"/>
        <rFont val="Trebuchet MS"/>
        <family val="2"/>
        <charset val="186"/>
      </rPr>
      <t>nuo 2020-11-21</t>
    </r>
  </si>
  <si>
    <r>
      <t xml:space="preserve">Autorefraktokeratometras                             </t>
    </r>
    <r>
      <rPr>
        <b/>
        <sz val="11"/>
        <color indexed="8"/>
        <rFont val="Trebuchet MS"/>
        <family val="2"/>
        <charset val="186"/>
      </rPr>
      <t>nuo 2020-09-14</t>
    </r>
  </si>
  <si>
    <r>
      <t>Oftalmologinis elektrinis staliukas                                                                         5</t>
    </r>
    <r>
      <rPr>
        <b/>
        <sz val="11"/>
        <color indexed="8"/>
        <rFont val="Trebuchet MS"/>
        <family val="2"/>
        <charset val="186"/>
      </rPr>
      <t xml:space="preserve"> vnt.</t>
    </r>
  </si>
  <si>
    <r>
      <t xml:space="preserve">Otoskopai </t>
    </r>
    <r>
      <rPr>
        <b/>
        <sz val="11"/>
        <color indexed="8"/>
        <rFont val="Trebuchet MS"/>
        <family val="2"/>
        <charset val="186"/>
      </rPr>
      <t xml:space="preserve">                                                                                                                                         10 vnt.</t>
    </r>
  </si>
  <si>
    <t>3 PIRKIMO OBJEKTO DALIS — OFTALMOLOGINĖ ĮRANGA </t>
  </si>
  <si>
    <t>3.26</t>
  </si>
  <si>
    <t>3.27</t>
  </si>
  <si>
    <t>3.28</t>
  </si>
  <si>
    <t>3.29</t>
  </si>
  <si>
    <t>3.30</t>
  </si>
  <si>
    <t>3.31</t>
  </si>
  <si>
    <t>3.32</t>
  </si>
  <si>
    <t>3.33</t>
  </si>
  <si>
    <t>3.34</t>
  </si>
  <si>
    <t>3.35</t>
  </si>
  <si>
    <t>3.36</t>
  </si>
  <si>
    <t>3.37</t>
  </si>
  <si>
    <t>3.38</t>
  </si>
  <si>
    <t>3.39</t>
  </si>
  <si>
    <t>3.40</t>
  </si>
  <si>
    <t>3.41</t>
  </si>
  <si>
    <t>3.42</t>
  </si>
  <si>
    <t>3.43</t>
  </si>
  <si>
    <t>3.44</t>
  </si>
  <si>
    <t>3.45</t>
  </si>
  <si>
    <t>3.46</t>
  </si>
  <si>
    <t>3.47</t>
  </si>
  <si>
    <t>3.48</t>
  </si>
  <si>
    <t>3.49</t>
  </si>
  <si>
    <t>3.50</t>
  </si>
  <si>
    <t>3.51</t>
  </si>
  <si>
    <t>3.52</t>
  </si>
  <si>
    <t>3.53</t>
  </si>
  <si>
    <t>3.54</t>
  </si>
  <si>
    <t>3.55</t>
  </si>
  <si>
    <t>3.56</t>
  </si>
  <si>
    <t>3.57</t>
  </si>
  <si>
    <t>3.58</t>
  </si>
  <si>
    <t>3.59</t>
  </si>
  <si>
    <t>Viso 3 pirkimo objekto dalis</t>
  </si>
  <si>
    <t>RM8900/KR8900,Topcon corp.</t>
  </si>
  <si>
    <r>
      <t xml:space="preserve">Automatinis dioptrimetras     </t>
    </r>
    <r>
      <rPr>
        <b/>
        <sz val="11"/>
        <color indexed="8"/>
        <rFont val="Trebuchet MS"/>
        <family val="2"/>
        <charset val="186"/>
      </rPr>
      <t>nuo 2021-01-10</t>
    </r>
  </si>
  <si>
    <r>
      <t xml:space="preserve">Optinė lupa su šviesos šaltiniu      </t>
    </r>
    <r>
      <rPr>
        <b/>
        <sz val="11"/>
        <color indexed="8"/>
        <rFont val="Trebuchet MS"/>
        <family val="2"/>
        <charset val="186"/>
      </rPr>
      <t>nuo 2021-02-05</t>
    </r>
  </si>
  <si>
    <r>
      <t xml:space="preserve">Kontaktiniai akies tonometrai     </t>
    </r>
    <r>
      <rPr>
        <b/>
        <sz val="11"/>
        <color indexed="8"/>
        <rFont val="Trebuchet MS"/>
        <family val="2"/>
        <charset val="186"/>
      </rPr>
      <t>20 vnt.</t>
    </r>
  </si>
  <si>
    <r>
      <t xml:space="preserve">Techninės priežiūros ir/ar remonto paslaugų įkainių suma per 24 mėn., Eur be PVM               </t>
    </r>
    <r>
      <rPr>
        <sz val="11"/>
        <color rgb="FFFF0000"/>
        <rFont val="Trebuchet MS"/>
        <family val="2"/>
        <charset val="186"/>
      </rPr>
      <t>(</t>
    </r>
    <r>
      <rPr>
        <i/>
        <sz val="11"/>
        <color rgb="FFFF0000"/>
        <rFont val="Trebuchet MS"/>
        <family val="2"/>
        <charset val="186"/>
      </rPr>
      <t>7x8)+10</t>
    </r>
  </si>
  <si>
    <r>
      <t xml:space="preserve">Techninės priežiūros ir/ar remonto paslaugų įkainių suma per 24 mėn., Eur su PVM                </t>
    </r>
    <r>
      <rPr>
        <sz val="11"/>
        <color rgb="FFFF0000"/>
        <rFont val="Trebuchet MS"/>
        <family val="2"/>
        <charset val="186"/>
      </rPr>
      <t>(</t>
    </r>
    <r>
      <rPr>
        <i/>
        <sz val="11"/>
        <color rgb="FFFF0000"/>
        <rFont val="Trebuchet MS"/>
        <family val="2"/>
        <charset val="186"/>
      </rPr>
      <t>7x9)+11</t>
    </r>
    <r>
      <rPr>
        <i/>
        <sz val="11"/>
        <color indexed="62"/>
        <rFont val="Trebuchet MS"/>
        <family val="2"/>
        <charset val="186"/>
      </rPr>
      <t xml:space="preserve"> </t>
    </r>
  </si>
  <si>
    <t>Pastaba: Pirkimo sąlygų 1 priedo "Paslaugų kaina (įkainis), kiekis ir specifikacija" lentelės langelių (celių), pažymėtų "X", nereikia pildyti ir nereikia jų įtraukti į 12 stulpelio "Techninės priežiūros ir/ar remonto paslaugų įkainių suma per 24 mėn., Eur be PVM" ir 13 stulpelio "Techninės priežiūros ir/ar remonto paslaugų įkainių suma per 24 mėn., Eur su PVM"  apskaičiavimus.</t>
  </si>
  <si>
    <t>180,00</t>
  </si>
  <si>
    <t>85,00</t>
  </si>
  <si>
    <t>102,85</t>
  </si>
  <si>
    <t>60,00</t>
  </si>
  <si>
    <t>105,00</t>
  </si>
  <si>
    <t>39,00</t>
  </si>
  <si>
    <t>19,00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</si>
</sst>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_ ;\-#,##0.00\ "/>
  </numFmts>
  <fonts count="11" x14ac:knownFonts="1">
    <font>
      <sz val="11"/>
      <color indexed="8"/>
      <name val="Calibri"/>
      <family val="2"/>
      <charset val="1"/>
    </font>
    <font>
      <sz val="8"/>
      <name val="Calibri"/>
      <family val="2"/>
      <charset val="1"/>
    </font>
    <font>
      <sz val="10"/>
      <name val="Arial"/>
      <family val="2"/>
      <charset val="186"/>
    </font>
    <font>
      <sz val="11"/>
      <color indexed="8"/>
      <name val="Trebuchet MS"/>
      <family val="2"/>
      <charset val="186"/>
    </font>
    <font>
      <b/>
      <sz val="11"/>
      <color indexed="8"/>
      <name val="Trebuchet MS"/>
      <family val="2"/>
      <charset val="186"/>
    </font>
    <font>
      <sz val="11"/>
      <color theme="1"/>
      <name val="Trebuchet MS"/>
      <family val="2"/>
      <charset val="186"/>
    </font>
    <font>
      <sz val="11"/>
      <color rgb="FFFF0000"/>
      <name val="Trebuchet MS"/>
      <family val="2"/>
      <charset val="186"/>
    </font>
    <font>
      <i/>
      <sz val="11"/>
      <color indexed="62"/>
      <name val="Trebuchet MS"/>
      <family val="2"/>
      <charset val="186"/>
    </font>
    <font>
      <b/>
      <i/>
      <sz val="11"/>
      <color theme="8" tint="-0.249977111117893"/>
      <name val="Trebuchet MS"/>
      <family val="2"/>
      <charset val="186"/>
    </font>
    <font>
      <i/>
      <sz val="11"/>
      <color rgb="FFFF0000"/>
      <name val="Trebuchet MS"/>
      <family val="2"/>
      <charset val="186"/>
    </font>
    <font>
      <b/>
      <i/>
      <sz val="11"/>
      <color rgb="FFFF0000"/>
      <name val="Trebuchet MS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31"/>
      </patternFill>
    </fill>
    <fill>
      <patternFill patternType="solid">
        <fgColor rgb="FFFFFF99"/>
        <bgColor indexed="31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9">
    <xf numFmtId="0" fontId="0" fillId="0" borderId="0" xfId="0"/>
    <xf numFmtId="0" fontId="3" fillId="0" borderId="0" xfId="0" applyFont="1"/>
    <xf numFmtId="0" fontId="4" fillId="0" borderId="0" xfId="0" applyFont="1"/>
    <xf numFmtId="49" fontId="3" fillId="0" borderId="0" xfId="0" applyNumberFormat="1" applyFont="1"/>
    <xf numFmtId="49" fontId="3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/>
    </xf>
    <xf numFmtId="49" fontId="8" fillId="0" borderId="1" xfId="0" applyNumberFormat="1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justify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/>
    </xf>
    <xf numFmtId="49" fontId="4" fillId="0" borderId="1" xfId="0" applyNumberFormat="1" applyFont="1" applyBorder="1" applyAlignment="1">
      <alignment horizontal="right" vertical="center" wrapText="1"/>
    </xf>
    <xf numFmtId="49" fontId="4" fillId="2" borderId="1" xfId="0" applyNumberFormat="1" applyFont="1" applyFill="1" applyBorder="1" applyAlignment="1">
      <alignment vertical="center" wrapText="1"/>
    </xf>
    <xf numFmtId="49" fontId="3" fillId="0" borderId="2" xfId="0" applyNumberFormat="1" applyFont="1" applyBorder="1" applyAlignment="1">
      <alignment horizontal="center" vertical="top" wrapText="1"/>
    </xf>
    <xf numFmtId="49" fontId="3" fillId="0" borderId="3" xfId="0" applyNumberFormat="1" applyFont="1" applyBorder="1" applyAlignment="1">
      <alignment horizontal="center" vertical="top" wrapText="1"/>
    </xf>
    <xf numFmtId="49" fontId="3" fillId="0" borderId="4" xfId="0" applyNumberFormat="1" applyFont="1" applyBorder="1" applyAlignment="1">
      <alignment horizontal="center" vertical="top" wrapText="1"/>
    </xf>
    <xf numFmtId="49" fontId="10" fillId="0" borderId="0" xfId="0" applyNumberFormat="1" applyFont="1" applyAlignment="1">
      <alignment horizontal="justify" vertical="justify" wrapText="1"/>
    </xf>
    <xf numFmtId="49" fontId="3" fillId="0" borderId="0" xfId="0" applyNumberFormat="1" applyFont="1" applyAlignment="1">
      <alignment horizontal="right"/>
    </xf>
    <xf numFmtId="49" fontId="4" fillId="0" borderId="0" xfId="0" applyNumberFormat="1" applyFont="1" applyBorder="1" applyAlignment="1">
      <alignment horizontal="center"/>
    </xf>
    <xf numFmtId="44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44" fontId="5" fillId="0" borderId="1" xfId="0" applyNumberFormat="1" applyFont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D1C24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20F71"/>
      <rgbColor rgb="00008080"/>
      <rgbColor rgb="00CCCCCC"/>
      <rgbColor rgb="00808080"/>
      <rgbColor rgb="009999FF"/>
      <rgbColor rgb="00A3238E"/>
      <rgbColor rgb="00FFFFCC"/>
      <rgbColor rgb="00CCFFFF"/>
      <rgbColor rgb="00680059"/>
      <rgbColor rgb="00FF8080"/>
      <rgbColor rgb="000066CC"/>
      <rgbColor rgb="00D9D9D9"/>
      <rgbColor rgb="00000080"/>
      <rgbColor rgb="00FF00FF"/>
      <rgbColor rgb="00FFFF00"/>
      <rgbColor rgb="0000FFFF"/>
      <rgbColor rgb="008F187C"/>
      <rgbColor rgb="00800000"/>
      <rgbColor rgb="00008080"/>
      <rgbColor rgb="000000FF"/>
      <rgbColor rgb="0000CCFF"/>
      <rgbColor rgb="00CCFFFF"/>
      <rgbColor rgb="00DDDDDD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3333"/>
      <rgbColor rgb="00666699"/>
      <rgbColor rgb="00969696"/>
      <rgbColor rgb="00003366"/>
      <rgbColor rgb="00339966"/>
      <rgbColor rgb="00111111"/>
      <rgbColor rgb="00333300"/>
      <rgbColor rgb="00CE181E"/>
      <rgbColor rgb="00993366"/>
      <rgbColor rgb="00333399"/>
      <rgbColor rgb="00333333"/>
    </indexedColors>
    <mruColors>
      <color rgb="FFFFFF99"/>
      <color rgb="FFF4F5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7"/>
  <sheetViews>
    <sheetView tabSelected="1" zoomScale="90" zoomScaleNormal="90" workbookViewId="0">
      <pane ySplit="11" topLeftCell="A12" activePane="bottomLeft" state="frozen"/>
      <selection pane="bottomLeft" activeCell="F80" sqref="F80"/>
    </sheetView>
  </sheetViews>
  <sheetFormatPr defaultColWidth="8.7109375" defaultRowHeight="16.5" x14ac:dyDescent="0.3"/>
  <cols>
    <col min="1" max="1" width="6.140625" style="3" customWidth="1"/>
    <col min="2" max="2" width="71.140625" style="3" customWidth="1"/>
    <col min="3" max="3" width="22.140625" style="4" customWidth="1"/>
    <col min="4" max="4" width="15.42578125" style="4" customWidth="1"/>
    <col min="5" max="5" width="7.28515625" style="3" customWidth="1"/>
    <col min="6" max="6" width="21.85546875" style="3" customWidth="1"/>
    <col min="7" max="7" width="14.140625" style="3" customWidth="1"/>
    <col min="8" max="8" width="11.140625" style="3" customWidth="1"/>
    <col min="9" max="9" width="11" style="3" customWidth="1"/>
    <col min="10" max="10" width="14.7109375" style="3" customWidth="1"/>
    <col min="11" max="11" width="12.5703125" style="3" customWidth="1"/>
    <col min="12" max="12" width="16.85546875" style="3" customWidth="1"/>
    <col min="13" max="13" width="15.85546875" style="3" customWidth="1"/>
    <col min="14" max="14" width="11.5703125" style="3" customWidth="1"/>
    <col min="15" max="16384" width="8.7109375" style="1"/>
  </cols>
  <sheetData>
    <row r="1" spans="1:14" x14ac:dyDescent="0.3">
      <c r="J1" s="22" t="s">
        <v>145</v>
      </c>
      <c r="K1" s="22"/>
      <c r="L1" s="22"/>
      <c r="M1" s="22"/>
      <c r="N1" s="22"/>
    </row>
    <row r="2" spans="1:14" x14ac:dyDescent="0.3">
      <c r="A2" s="23" t="s">
        <v>146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x14ac:dyDescent="0.3">
      <c r="B3" s="15"/>
      <c r="C3" s="15"/>
      <c r="D3" s="15"/>
      <c r="E3" s="15"/>
      <c r="F3" s="15"/>
      <c r="G3" s="15"/>
      <c r="H3" s="15"/>
      <c r="I3" s="15"/>
      <c r="J3" s="15"/>
      <c r="K3" s="15"/>
      <c r="L3" s="5"/>
      <c r="M3" s="5"/>
    </row>
    <row r="4" spans="1:14" x14ac:dyDescent="0.3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4" ht="14.45" customHeight="1" x14ac:dyDescent="0.3">
      <c r="A5" s="18" t="s">
        <v>0</v>
      </c>
      <c r="B5" s="18" t="s">
        <v>1</v>
      </c>
      <c r="C5" s="18" t="s">
        <v>132</v>
      </c>
      <c r="D5" s="18" t="s">
        <v>129</v>
      </c>
      <c r="E5" s="18" t="s">
        <v>2</v>
      </c>
      <c r="F5" s="18" t="s">
        <v>155</v>
      </c>
      <c r="G5" s="18" t="s">
        <v>156</v>
      </c>
      <c r="H5" s="18" t="s">
        <v>159</v>
      </c>
      <c r="I5" s="18" t="s">
        <v>163</v>
      </c>
      <c r="J5" s="18" t="s">
        <v>160</v>
      </c>
      <c r="K5" s="18" t="s">
        <v>161</v>
      </c>
      <c r="L5" s="18" t="s">
        <v>209</v>
      </c>
      <c r="M5" s="18" t="s">
        <v>210</v>
      </c>
      <c r="N5" s="18" t="s">
        <v>133</v>
      </c>
    </row>
    <row r="6" spans="1:14" x14ac:dyDescent="0.3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</row>
    <row r="7" spans="1:14" x14ac:dyDescent="0.3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</row>
    <row r="8" spans="1:14" x14ac:dyDescent="0.3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</row>
    <row r="9" spans="1:14" x14ac:dyDescent="0.3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</row>
    <row r="10" spans="1:14" x14ac:dyDescent="0.3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</row>
    <row r="11" spans="1:14" ht="38.450000000000003" customHeight="1" x14ac:dyDescent="0.3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</row>
    <row r="12" spans="1:14" x14ac:dyDescent="0.3">
      <c r="A12" s="6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 t="s">
        <v>147</v>
      </c>
      <c r="H12" s="6" t="s">
        <v>148</v>
      </c>
      <c r="I12" s="6" t="s">
        <v>149</v>
      </c>
      <c r="J12" s="6" t="s">
        <v>150</v>
      </c>
      <c r="K12" s="6" t="s">
        <v>151</v>
      </c>
      <c r="L12" s="6" t="s">
        <v>152</v>
      </c>
      <c r="M12" s="6" t="s">
        <v>157</v>
      </c>
      <c r="N12" s="6" t="s">
        <v>158</v>
      </c>
    </row>
    <row r="13" spans="1:14" x14ac:dyDescent="0.3">
      <c r="A13" s="7" t="s">
        <v>6</v>
      </c>
      <c r="B13" s="17" t="s">
        <v>169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</row>
    <row r="14" spans="1:14" ht="33" x14ac:dyDescent="0.3">
      <c r="A14" s="8" t="s">
        <v>7</v>
      </c>
      <c r="B14" s="9" t="s">
        <v>37</v>
      </c>
      <c r="C14" s="8" t="s">
        <v>38</v>
      </c>
      <c r="D14" s="8">
        <v>117532</v>
      </c>
      <c r="E14" s="8">
        <v>2014</v>
      </c>
      <c r="F14" s="9" t="s">
        <v>130</v>
      </c>
      <c r="G14" s="8" t="s">
        <v>154</v>
      </c>
      <c r="H14" s="24" t="s">
        <v>212</v>
      </c>
      <c r="I14" s="24">
        <f t="shared" ref="I14:I29" si="0">SUM(H14*1.21)</f>
        <v>217.79999999999998</v>
      </c>
      <c r="J14" s="24" t="s">
        <v>213</v>
      </c>
      <c r="K14" s="25">
        <f>SUM(J14*1.21)</f>
        <v>102.85</v>
      </c>
      <c r="L14" s="26">
        <f t="shared" ref="L14" si="1">SUM(G14*H14)+J14</f>
        <v>445</v>
      </c>
      <c r="M14" s="26">
        <f t="shared" ref="M14" si="2">SUM(G14*I14)+K14</f>
        <v>538.44999999999993</v>
      </c>
      <c r="N14" s="8" t="s">
        <v>32</v>
      </c>
    </row>
    <row r="15" spans="1:14" ht="33" x14ac:dyDescent="0.3">
      <c r="A15" s="8" t="s">
        <v>8</v>
      </c>
      <c r="B15" s="9" t="s">
        <v>164</v>
      </c>
      <c r="C15" s="8" t="s">
        <v>39</v>
      </c>
      <c r="D15" s="8">
        <v>1012559</v>
      </c>
      <c r="E15" s="8">
        <v>2019</v>
      </c>
      <c r="F15" s="9" t="s">
        <v>130</v>
      </c>
      <c r="G15" s="8" t="s">
        <v>154</v>
      </c>
      <c r="H15" s="24" t="s">
        <v>212</v>
      </c>
      <c r="I15" s="24">
        <f t="shared" si="0"/>
        <v>217.79999999999998</v>
      </c>
      <c r="J15" s="24" t="s">
        <v>213</v>
      </c>
      <c r="K15" s="25">
        <f t="shared" ref="K15:K20" si="3">SUM(J15*1.21)</f>
        <v>102.85</v>
      </c>
      <c r="L15" s="26">
        <f t="shared" ref="L15:L31" si="4">SUM(G15*H15)+J15</f>
        <v>445</v>
      </c>
      <c r="M15" s="26">
        <f t="shared" ref="M15:M31" si="5">SUM(G15*I15)+K15</f>
        <v>538.44999999999993</v>
      </c>
      <c r="N15" s="8" t="s">
        <v>34</v>
      </c>
    </row>
    <row r="16" spans="1:14" ht="33" x14ac:dyDescent="0.3">
      <c r="A16" s="13" t="s">
        <v>9</v>
      </c>
      <c r="B16" s="9" t="s">
        <v>165</v>
      </c>
      <c r="C16" s="8" t="s">
        <v>40</v>
      </c>
      <c r="D16" s="8">
        <v>117683</v>
      </c>
      <c r="E16" s="8">
        <v>2018</v>
      </c>
      <c r="F16" s="9" t="s">
        <v>130</v>
      </c>
      <c r="G16" s="8" t="s">
        <v>154</v>
      </c>
      <c r="H16" s="24" t="s">
        <v>212</v>
      </c>
      <c r="I16" s="24">
        <f t="shared" si="0"/>
        <v>217.79999999999998</v>
      </c>
      <c r="J16" s="24" t="s">
        <v>213</v>
      </c>
      <c r="K16" s="25">
        <f t="shared" si="3"/>
        <v>102.85</v>
      </c>
      <c r="L16" s="26">
        <f t="shared" si="4"/>
        <v>445</v>
      </c>
      <c r="M16" s="26">
        <f t="shared" si="5"/>
        <v>538.44999999999993</v>
      </c>
      <c r="N16" s="8" t="s">
        <v>5</v>
      </c>
    </row>
    <row r="17" spans="1:14" ht="33" x14ac:dyDescent="0.3">
      <c r="A17" s="13" t="s">
        <v>10</v>
      </c>
      <c r="B17" s="9" t="s">
        <v>41</v>
      </c>
      <c r="C17" s="13" t="s">
        <v>205</v>
      </c>
      <c r="D17" s="8">
        <v>436804</v>
      </c>
      <c r="E17" s="8">
        <v>2011</v>
      </c>
      <c r="F17" s="9" t="s">
        <v>130</v>
      </c>
      <c r="G17" s="8" t="s">
        <v>154</v>
      </c>
      <c r="H17" s="24" t="s">
        <v>213</v>
      </c>
      <c r="I17" s="24">
        <f t="shared" si="0"/>
        <v>102.85</v>
      </c>
      <c r="J17" s="24" t="s">
        <v>213</v>
      </c>
      <c r="K17" s="25">
        <f t="shared" si="3"/>
        <v>102.85</v>
      </c>
      <c r="L17" s="26">
        <f t="shared" si="4"/>
        <v>255</v>
      </c>
      <c r="M17" s="26">
        <f t="shared" si="5"/>
        <v>308.54999999999995</v>
      </c>
      <c r="N17" s="8" t="s">
        <v>33</v>
      </c>
    </row>
    <row r="18" spans="1:14" ht="33" x14ac:dyDescent="0.3">
      <c r="A18" s="13" t="s">
        <v>11</v>
      </c>
      <c r="B18" s="9" t="s">
        <v>41</v>
      </c>
      <c r="C18" s="8" t="s">
        <v>134</v>
      </c>
      <c r="D18" s="8">
        <v>4352081</v>
      </c>
      <c r="E18" s="8">
        <v>2011</v>
      </c>
      <c r="F18" s="9" t="s">
        <v>130</v>
      </c>
      <c r="G18" s="8" t="s">
        <v>154</v>
      </c>
      <c r="H18" s="24" t="s">
        <v>213</v>
      </c>
      <c r="I18" s="24">
        <f t="shared" si="0"/>
        <v>102.85</v>
      </c>
      <c r="J18" s="24" t="s">
        <v>213</v>
      </c>
      <c r="K18" s="25">
        <f t="shared" si="3"/>
        <v>102.85</v>
      </c>
      <c r="L18" s="26">
        <f t="shared" si="4"/>
        <v>255</v>
      </c>
      <c r="M18" s="26">
        <f t="shared" si="5"/>
        <v>308.54999999999995</v>
      </c>
      <c r="N18" s="8" t="s">
        <v>33</v>
      </c>
    </row>
    <row r="19" spans="1:14" ht="33" x14ac:dyDescent="0.3">
      <c r="A19" s="13" t="s">
        <v>12</v>
      </c>
      <c r="B19" s="9" t="s">
        <v>42</v>
      </c>
      <c r="C19" s="8" t="s">
        <v>43</v>
      </c>
      <c r="D19" s="8">
        <v>4432658</v>
      </c>
      <c r="E19" s="8">
        <v>2016</v>
      </c>
      <c r="F19" s="9" t="s">
        <v>130</v>
      </c>
      <c r="G19" s="8" t="s">
        <v>154</v>
      </c>
      <c r="H19" s="24" t="s">
        <v>213</v>
      </c>
      <c r="I19" s="24">
        <f t="shared" si="0"/>
        <v>102.85</v>
      </c>
      <c r="J19" s="24" t="s">
        <v>213</v>
      </c>
      <c r="K19" s="25">
        <f t="shared" si="3"/>
        <v>102.85</v>
      </c>
      <c r="L19" s="26">
        <f t="shared" si="4"/>
        <v>255</v>
      </c>
      <c r="M19" s="26">
        <f t="shared" si="5"/>
        <v>308.54999999999995</v>
      </c>
      <c r="N19" s="8" t="s">
        <v>34</v>
      </c>
    </row>
    <row r="20" spans="1:14" ht="33" x14ac:dyDescent="0.3">
      <c r="A20" s="13" t="s">
        <v>13</v>
      </c>
      <c r="B20" s="9" t="s">
        <v>166</v>
      </c>
      <c r="C20" s="8" t="s">
        <v>44</v>
      </c>
      <c r="D20" s="8" t="s">
        <v>45</v>
      </c>
      <c r="E20" s="8">
        <v>2018</v>
      </c>
      <c r="F20" s="9" t="s">
        <v>130</v>
      </c>
      <c r="G20" s="8" t="s">
        <v>154</v>
      </c>
      <c r="H20" s="24" t="s">
        <v>213</v>
      </c>
      <c r="I20" s="24">
        <f t="shared" si="0"/>
        <v>102.85</v>
      </c>
      <c r="J20" s="24" t="s">
        <v>213</v>
      </c>
      <c r="K20" s="25">
        <f t="shared" si="3"/>
        <v>102.85</v>
      </c>
      <c r="L20" s="26">
        <f t="shared" si="4"/>
        <v>255</v>
      </c>
      <c r="M20" s="26">
        <f t="shared" si="5"/>
        <v>308.54999999999995</v>
      </c>
      <c r="N20" s="8" t="s">
        <v>34</v>
      </c>
    </row>
    <row r="21" spans="1:14" ht="33" x14ac:dyDescent="0.3">
      <c r="A21" s="13" t="s">
        <v>14</v>
      </c>
      <c r="B21" s="9" t="s">
        <v>41</v>
      </c>
      <c r="C21" s="8" t="s">
        <v>46</v>
      </c>
      <c r="D21" s="8">
        <v>4733927</v>
      </c>
      <c r="E21" s="8">
        <v>2015</v>
      </c>
      <c r="F21" s="9" t="s">
        <v>130</v>
      </c>
      <c r="G21" s="8" t="s">
        <v>154</v>
      </c>
      <c r="H21" s="24" t="s">
        <v>213</v>
      </c>
      <c r="I21" s="24">
        <f t="shared" si="0"/>
        <v>102.85</v>
      </c>
      <c r="J21" s="24" t="s">
        <v>213</v>
      </c>
      <c r="K21" s="14" t="s">
        <v>214</v>
      </c>
      <c r="L21" s="26">
        <f t="shared" si="4"/>
        <v>255</v>
      </c>
      <c r="M21" s="26">
        <f t="shared" si="5"/>
        <v>308.54999999999995</v>
      </c>
      <c r="N21" s="8" t="s">
        <v>32</v>
      </c>
    </row>
    <row r="22" spans="1:14" ht="33" x14ac:dyDescent="0.3">
      <c r="A22" s="13" t="s">
        <v>15</v>
      </c>
      <c r="B22" s="9" t="s">
        <v>41</v>
      </c>
      <c r="C22" s="8" t="s">
        <v>46</v>
      </c>
      <c r="D22" s="8">
        <v>4115156</v>
      </c>
      <c r="E22" s="8">
        <v>2015</v>
      </c>
      <c r="F22" s="9" t="s">
        <v>130</v>
      </c>
      <c r="G22" s="8" t="s">
        <v>154</v>
      </c>
      <c r="H22" s="24" t="s">
        <v>213</v>
      </c>
      <c r="I22" s="24">
        <f t="shared" si="0"/>
        <v>102.85</v>
      </c>
      <c r="J22" s="24" t="s">
        <v>213</v>
      </c>
      <c r="K22" s="25">
        <f t="shared" ref="K22:M37" si="6">SUM(J22*1.21)</f>
        <v>102.85</v>
      </c>
      <c r="L22" s="26">
        <f t="shared" si="4"/>
        <v>255</v>
      </c>
      <c r="M22" s="26">
        <f t="shared" si="5"/>
        <v>308.54999999999995</v>
      </c>
      <c r="N22" s="8" t="s">
        <v>32</v>
      </c>
    </row>
    <row r="23" spans="1:14" ht="33" x14ac:dyDescent="0.3">
      <c r="A23" s="13" t="s">
        <v>16</v>
      </c>
      <c r="B23" s="11" t="s">
        <v>47</v>
      </c>
      <c r="C23" s="8" t="s">
        <v>48</v>
      </c>
      <c r="D23" s="8">
        <v>4118604</v>
      </c>
      <c r="E23" s="8">
        <v>2004</v>
      </c>
      <c r="F23" s="9" t="s">
        <v>130</v>
      </c>
      <c r="G23" s="8" t="s">
        <v>154</v>
      </c>
      <c r="H23" s="24" t="s">
        <v>213</v>
      </c>
      <c r="I23" s="24">
        <f t="shared" si="0"/>
        <v>102.85</v>
      </c>
      <c r="J23" s="24" t="s">
        <v>213</v>
      </c>
      <c r="K23" s="25">
        <f t="shared" si="6"/>
        <v>102.85</v>
      </c>
      <c r="L23" s="26">
        <f t="shared" si="4"/>
        <v>255</v>
      </c>
      <c r="M23" s="26">
        <f t="shared" si="5"/>
        <v>308.54999999999995</v>
      </c>
      <c r="N23" s="8" t="s">
        <v>5</v>
      </c>
    </row>
    <row r="24" spans="1:14" ht="33" x14ac:dyDescent="0.3">
      <c r="A24" s="13" t="s">
        <v>17</v>
      </c>
      <c r="B24" s="9" t="s">
        <v>135</v>
      </c>
      <c r="C24" s="8" t="s">
        <v>49</v>
      </c>
      <c r="D24" s="8">
        <v>5006566</v>
      </c>
      <c r="E24" s="8">
        <v>2011</v>
      </c>
      <c r="F24" s="9" t="s">
        <v>130</v>
      </c>
      <c r="G24" s="8" t="s">
        <v>154</v>
      </c>
      <c r="H24" s="24" t="s">
        <v>213</v>
      </c>
      <c r="I24" s="24">
        <f t="shared" si="0"/>
        <v>102.85</v>
      </c>
      <c r="J24" s="24" t="s">
        <v>213</v>
      </c>
      <c r="K24" s="25">
        <f t="shared" si="6"/>
        <v>102.85</v>
      </c>
      <c r="L24" s="26">
        <f t="shared" si="4"/>
        <v>255</v>
      </c>
      <c r="M24" s="26">
        <f t="shared" si="5"/>
        <v>308.54999999999995</v>
      </c>
      <c r="N24" s="8" t="s">
        <v>35</v>
      </c>
    </row>
    <row r="25" spans="1:14" ht="33" x14ac:dyDescent="0.3">
      <c r="A25" s="13" t="s">
        <v>18</v>
      </c>
      <c r="B25" s="9" t="s">
        <v>41</v>
      </c>
      <c r="C25" s="8" t="s">
        <v>50</v>
      </c>
      <c r="D25" s="8" t="s">
        <v>51</v>
      </c>
      <c r="E25" s="8">
        <v>2007</v>
      </c>
      <c r="F25" s="9" t="s">
        <v>130</v>
      </c>
      <c r="G25" s="8" t="s">
        <v>154</v>
      </c>
      <c r="H25" s="24" t="s">
        <v>215</v>
      </c>
      <c r="I25" s="24">
        <f t="shared" si="0"/>
        <v>72.599999999999994</v>
      </c>
      <c r="J25" s="24" t="s">
        <v>213</v>
      </c>
      <c r="K25" s="25">
        <f t="shared" si="6"/>
        <v>102.85</v>
      </c>
      <c r="L25" s="26">
        <f t="shared" si="4"/>
        <v>205</v>
      </c>
      <c r="M25" s="26">
        <f t="shared" si="5"/>
        <v>248.04999999999998</v>
      </c>
      <c r="N25" s="8" t="s">
        <v>35</v>
      </c>
    </row>
    <row r="26" spans="1:14" ht="33" x14ac:dyDescent="0.3">
      <c r="A26" s="13" t="s">
        <v>19</v>
      </c>
      <c r="B26" s="9" t="s">
        <v>41</v>
      </c>
      <c r="C26" s="8" t="s">
        <v>52</v>
      </c>
      <c r="D26" s="8" t="s">
        <v>53</v>
      </c>
      <c r="E26" s="8">
        <v>2006</v>
      </c>
      <c r="F26" s="9" t="s">
        <v>130</v>
      </c>
      <c r="G26" s="8" t="s">
        <v>154</v>
      </c>
      <c r="H26" s="24" t="s">
        <v>215</v>
      </c>
      <c r="I26" s="24">
        <f t="shared" si="0"/>
        <v>72.599999999999994</v>
      </c>
      <c r="J26" s="24" t="s">
        <v>213</v>
      </c>
      <c r="K26" s="25">
        <f t="shared" si="6"/>
        <v>102.85</v>
      </c>
      <c r="L26" s="26">
        <f t="shared" si="4"/>
        <v>205</v>
      </c>
      <c r="M26" s="26">
        <f t="shared" si="5"/>
        <v>248.04999999999998</v>
      </c>
      <c r="N26" s="8" t="s">
        <v>35</v>
      </c>
    </row>
    <row r="27" spans="1:14" ht="33" x14ac:dyDescent="0.3">
      <c r="A27" s="13" t="s">
        <v>20</v>
      </c>
      <c r="B27" s="9" t="s">
        <v>54</v>
      </c>
      <c r="C27" s="8" t="s">
        <v>55</v>
      </c>
      <c r="D27" s="8">
        <v>2860223</v>
      </c>
      <c r="E27" s="8">
        <v>2016</v>
      </c>
      <c r="F27" s="9" t="s">
        <v>130</v>
      </c>
      <c r="G27" s="8" t="s">
        <v>154</v>
      </c>
      <c r="H27" s="24" t="s">
        <v>213</v>
      </c>
      <c r="I27" s="24">
        <f t="shared" si="0"/>
        <v>102.85</v>
      </c>
      <c r="J27" s="24" t="s">
        <v>213</v>
      </c>
      <c r="K27" s="25">
        <f t="shared" si="6"/>
        <v>102.85</v>
      </c>
      <c r="L27" s="26">
        <f t="shared" si="4"/>
        <v>255</v>
      </c>
      <c r="M27" s="26">
        <f t="shared" si="5"/>
        <v>308.54999999999995</v>
      </c>
      <c r="N27" s="8" t="s">
        <v>35</v>
      </c>
    </row>
    <row r="28" spans="1:14" ht="33" x14ac:dyDescent="0.3">
      <c r="A28" s="13" t="s">
        <v>21</v>
      </c>
      <c r="B28" s="9" t="s">
        <v>56</v>
      </c>
      <c r="C28" s="8" t="s">
        <v>136</v>
      </c>
      <c r="D28" s="8">
        <v>2803787</v>
      </c>
      <c r="E28" s="8">
        <v>2015</v>
      </c>
      <c r="F28" s="9" t="s">
        <v>130</v>
      </c>
      <c r="G28" s="8" t="s">
        <v>154</v>
      </c>
      <c r="H28" s="24" t="s">
        <v>213</v>
      </c>
      <c r="I28" s="24">
        <f t="shared" si="0"/>
        <v>102.85</v>
      </c>
      <c r="J28" s="24" t="s">
        <v>213</v>
      </c>
      <c r="K28" s="25">
        <f t="shared" si="6"/>
        <v>102.85</v>
      </c>
      <c r="L28" s="26">
        <f t="shared" si="4"/>
        <v>255</v>
      </c>
      <c r="M28" s="26">
        <f t="shared" si="5"/>
        <v>308.54999999999995</v>
      </c>
      <c r="N28" s="8" t="s">
        <v>34</v>
      </c>
    </row>
    <row r="29" spans="1:14" ht="33" x14ac:dyDescent="0.3">
      <c r="A29" s="13" t="s">
        <v>22</v>
      </c>
      <c r="B29" s="9" t="s">
        <v>57</v>
      </c>
      <c r="C29" s="8" t="s">
        <v>58</v>
      </c>
      <c r="D29" s="8">
        <v>108005</v>
      </c>
      <c r="E29" s="8">
        <v>2006</v>
      </c>
      <c r="F29" s="9" t="s">
        <v>130</v>
      </c>
      <c r="G29" s="8" t="s">
        <v>154</v>
      </c>
      <c r="H29" s="24" t="s">
        <v>213</v>
      </c>
      <c r="I29" s="24">
        <f t="shared" si="0"/>
        <v>102.85</v>
      </c>
      <c r="J29" s="24" t="s">
        <v>213</v>
      </c>
      <c r="K29" s="25">
        <f t="shared" si="6"/>
        <v>102.85</v>
      </c>
      <c r="L29" s="26">
        <f t="shared" si="4"/>
        <v>255</v>
      </c>
      <c r="M29" s="26">
        <f t="shared" si="5"/>
        <v>308.54999999999995</v>
      </c>
      <c r="N29" s="8" t="s">
        <v>32</v>
      </c>
    </row>
    <row r="30" spans="1:14" ht="49.5" x14ac:dyDescent="0.3">
      <c r="A30" s="13" t="s">
        <v>23</v>
      </c>
      <c r="B30" s="11" t="s">
        <v>56</v>
      </c>
      <c r="C30" s="8" t="s">
        <v>137</v>
      </c>
      <c r="D30" s="8" t="s">
        <v>138</v>
      </c>
      <c r="E30" s="8">
        <v>2004</v>
      </c>
      <c r="F30" s="9" t="s">
        <v>130</v>
      </c>
      <c r="G30" s="8" t="s">
        <v>154</v>
      </c>
      <c r="H30" s="24" t="s">
        <v>213</v>
      </c>
      <c r="I30" s="24">
        <f t="shared" ref="I30:I31" si="7">SUM(H30*1.21)</f>
        <v>102.85</v>
      </c>
      <c r="J30" s="24" t="s">
        <v>213</v>
      </c>
      <c r="K30" s="25">
        <f t="shared" si="6"/>
        <v>102.85</v>
      </c>
      <c r="L30" s="26">
        <f t="shared" si="4"/>
        <v>255</v>
      </c>
      <c r="M30" s="26">
        <f t="shared" si="5"/>
        <v>308.54999999999995</v>
      </c>
      <c r="N30" s="8" t="s">
        <v>5</v>
      </c>
    </row>
    <row r="31" spans="1:14" ht="33" x14ac:dyDescent="0.3">
      <c r="A31" s="13" t="s">
        <v>24</v>
      </c>
      <c r="B31" s="9" t="s">
        <v>56</v>
      </c>
      <c r="C31" s="8" t="s">
        <v>59</v>
      </c>
      <c r="D31" s="8">
        <v>1116720</v>
      </c>
      <c r="E31" s="8">
        <v>2010</v>
      </c>
      <c r="F31" s="9" t="s">
        <v>130</v>
      </c>
      <c r="G31" s="8" t="s">
        <v>154</v>
      </c>
      <c r="H31" s="24" t="s">
        <v>213</v>
      </c>
      <c r="I31" s="24">
        <f t="shared" si="7"/>
        <v>102.85</v>
      </c>
      <c r="J31" s="24" t="s">
        <v>213</v>
      </c>
      <c r="K31" s="25">
        <f t="shared" si="6"/>
        <v>102.85</v>
      </c>
      <c r="L31" s="26">
        <f t="shared" si="4"/>
        <v>255</v>
      </c>
      <c r="M31" s="26">
        <f t="shared" si="5"/>
        <v>308.54999999999995</v>
      </c>
      <c r="N31" s="8" t="s">
        <v>33</v>
      </c>
    </row>
    <row r="32" spans="1:14" ht="33" x14ac:dyDescent="0.3">
      <c r="A32" s="13" t="s">
        <v>25</v>
      </c>
      <c r="B32" s="9" t="s">
        <v>56</v>
      </c>
      <c r="C32" s="8" t="s">
        <v>139</v>
      </c>
      <c r="D32" s="8">
        <v>831249</v>
      </c>
      <c r="E32" s="8">
        <v>1984</v>
      </c>
      <c r="F32" s="10" t="s">
        <v>4</v>
      </c>
      <c r="G32" s="10" t="s">
        <v>4</v>
      </c>
      <c r="H32" s="10" t="s">
        <v>4</v>
      </c>
      <c r="I32" s="10" t="s">
        <v>4</v>
      </c>
      <c r="J32" s="24" t="s">
        <v>213</v>
      </c>
      <c r="K32" s="25">
        <f t="shared" si="6"/>
        <v>102.85</v>
      </c>
      <c r="L32" s="24" t="s">
        <v>213</v>
      </c>
      <c r="M32" s="25">
        <f t="shared" si="6"/>
        <v>102.85</v>
      </c>
      <c r="N32" s="8" t="s">
        <v>35</v>
      </c>
    </row>
    <row r="33" spans="1:14" ht="33" x14ac:dyDescent="0.3">
      <c r="A33" s="13" t="s">
        <v>26</v>
      </c>
      <c r="B33" s="9" t="s">
        <v>56</v>
      </c>
      <c r="C33" s="8" t="s">
        <v>162</v>
      </c>
      <c r="D33" s="8">
        <v>808</v>
      </c>
      <c r="E33" s="8">
        <v>2005</v>
      </c>
      <c r="F33" s="9" t="s">
        <v>130</v>
      </c>
      <c r="G33" s="8" t="s">
        <v>154</v>
      </c>
      <c r="H33" s="24" t="s">
        <v>213</v>
      </c>
      <c r="I33" s="24">
        <f t="shared" ref="I33" si="8">SUM(H33*1.21)</f>
        <v>102.85</v>
      </c>
      <c r="J33" s="24" t="s">
        <v>213</v>
      </c>
      <c r="K33" s="25">
        <f t="shared" si="6"/>
        <v>102.85</v>
      </c>
      <c r="L33" s="26">
        <f t="shared" ref="L33" si="9">SUM(G33*H33)+J33</f>
        <v>255</v>
      </c>
      <c r="M33" s="26">
        <f t="shared" ref="M33" si="10">SUM(G33*I33)+K33</f>
        <v>308.54999999999995</v>
      </c>
      <c r="N33" s="8" t="s">
        <v>35</v>
      </c>
    </row>
    <row r="34" spans="1:14" ht="33" x14ac:dyDescent="0.3">
      <c r="A34" s="13" t="s">
        <v>27</v>
      </c>
      <c r="B34" s="9" t="s">
        <v>56</v>
      </c>
      <c r="C34" s="8" t="s">
        <v>60</v>
      </c>
      <c r="D34" s="8" t="s">
        <v>61</v>
      </c>
      <c r="E34" s="8">
        <v>1992</v>
      </c>
      <c r="F34" s="10" t="s">
        <v>4</v>
      </c>
      <c r="G34" s="10" t="s">
        <v>4</v>
      </c>
      <c r="H34" s="10" t="s">
        <v>4</v>
      </c>
      <c r="I34" s="10" t="s">
        <v>4</v>
      </c>
      <c r="J34" s="24" t="s">
        <v>213</v>
      </c>
      <c r="K34" s="25">
        <f t="shared" si="6"/>
        <v>102.85</v>
      </c>
      <c r="L34" s="24" t="s">
        <v>213</v>
      </c>
      <c r="M34" s="25">
        <f t="shared" si="6"/>
        <v>102.85</v>
      </c>
      <c r="N34" s="8" t="s">
        <v>34</v>
      </c>
    </row>
    <row r="35" spans="1:14" ht="33" x14ac:dyDescent="0.3">
      <c r="A35" s="13" t="s">
        <v>28</v>
      </c>
      <c r="B35" s="9" t="s">
        <v>62</v>
      </c>
      <c r="C35" s="8" t="s">
        <v>63</v>
      </c>
      <c r="D35" s="8" t="s">
        <v>64</v>
      </c>
      <c r="E35" s="8">
        <v>2015</v>
      </c>
      <c r="F35" s="9" t="s">
        <v>130</v>
      </c>
      <c r="G35" s="8" t="s">
        <v>154</v>
      </c>
      <c r="H35" s="24" t="s">
        <v>215</v>
      </c>
      <c r="I35" s="24">
        <f t="shared" ref="I35:I38" si="11">SUM(H35*1.21)</f>
        <v>72.599999999999994</v>
      </c>
      <c r="J35" s="24" t="s">
        <v>213</v>
      </c>
      <c r="K35" s="25">
        <f t="shared" si="6"/>
        <v>102.85</v>
      </c>
      <c r="L35" s="26">
        <f t="shared" ref="L35:L38" si="12">SUM(G35*H35)+J35</f>
        <v>205</v>
      </c>
      <c r="M35" s="26">
        <f t="shared" ref="M35:M38" si="13">SUM(G35*I35)+K35</f>
        <v>248.04999999999998</v>
      </c>
      <c r="N35" s="8" t="s">
        <v>35</v>
      </c>
    </row>
    <row r="36" spans="1:14" ht="33" x14ac:dyDescent="0.3">
      <c r="A36" s="13" t="s">
        <v>29</v>
      </c>
      <c r="B36" s="11" t="s">
        <v>62</v>
      </c>
      <c r="C36" s="8" t="s">
        <v>65</v>
      </c>
      <c r="D36" s="8">
        <v>396091</v>
      </c>
      <c r="E36" s="8">
        <v>2006</v>
      </c>
      <c r="F36" s="9" t="s">
        <v>130</v>
      </c>
      <c r="G36" s="8" t="s">
        <v>154</v>
      </c>
      <c r="H36" s="24" t="s">
        <v>215</v>
      </c>
      <c r="I36" s="24">
        <f t="shared" si="11"/>
        <v>72.599999999999994</v>
      </c>
      <c r="J36" s="24" t="s">
        <v>213</v>
      </c>
      <c r="K36" s="25">
        <f t="shared" si="6"/>
        <v>102.85</v>
      </c>
      <c r="L36" s="26">
        <f t="shared" si="12"/>
        <v>205</v>
      </c>
      <c r="M36" s="26">
        <f t="shared" si="13"/>
        <v>248.04999999999998</v>
      </c>
      <c r="N36" s="8" t="s">
        <v>5</v>
      </c>
    </row>
    <row r="37" spans="1:14" ht="33" x14ac:dyDescent="0.3">
      <c r="A37" s="13" t="s">
        <v>30</v>
      </c>
      <c r="B37" s="9" t="s">
        <v>62</v>
      </c>
      <c r="C37" s="8" t="s">
        <v>66</v>
      </c>
      <c r="D37" s="8">
        <v>2821653</v>
      </c>
      <c r="E37" s="8">
        <v>2017</v>
      </c>
      <c r="F37" s="9" t="s">
        <v>130</v>
      </c>
      <c r="G37" s="8" t="s">
        <v>154</v>
      </c>
      <c r="H37" s="24" t="s">
        <v>215</v>
      </c>
      <c r="I37" s="24">
        <f t="shared" si="11"/>
        <v>72.599999999999994</v>
      </c>
      <c r="J37" s="24" t="s">
        <v>213</v>
      </c>
      <c r="K37" s="25">
        <f t="shared" si="6"/>
        <v>102.85</v>
      </c>
      <c r="L37" s="26">
        <f t="shared" si="12"/>
        <v>205</v>
      </c>
      <c r="M37" s="26">
        <f t="shared" si="13"/>
        <v>248.04999999999998</v>
      </c>
      <c r="N37" s="8" t="s">
        <v>32</v>
      </c>
    </row>
    <row r="38" spans="1:14" ht="33" x14ac:dyDescent="0.3">
      <c r="A38" s="13" t="s">
        <v>31</v>
      </c>
      <c r="B38" s="9" t="s">
        <v>206</v>
      </c>
      <c r="C38" s="8" t="s">
        <v>67</v>
      </c>
      <c r="D38" s="8" t="s">
        <v>68</v>
      </c>
      <c r="E38" s="8">
        <v>2019</v>
      </c>
      <c r="F38" s="9" t="s">
        <v>130</v>
      </c>
      <c r="G38" s="8" t="s">
        <v>154</v>
      </c>
      <c r="H38" s="24" t="s">
        <v>215</v>
      </c>
      <c r="I38" s="24">
        <f t="shared" si="11"/>
        <v>72.599999999999994</v>
      </c>
      <c r="J38" s="24" t="s">
        <v>213</v>
      </c>
      <c r="K38" s="25">
        <f t="shared" ref="K38:M53" si="14">SUM(J38*1.21)</f>
        <v>102.85</v>
      </c>
      <c r="L38" s="26">
        <f t="shared" si="12"/>
        <v>205</v>
      </c>
      <c r="M38" s="26">
        <f t="shared" si="13"/>
        <v>248.04999999999998</v>
      </c>
      <c r="N38" s="8" t="s">
        <v>32</v>
      </c>
    </row>
    <row r="39" spans="1:14" ht="33" x14ac:dyDescent="0.3">
      <c r="A39" s="13" t="s">
        <v>170</v>
      </c>
      <c r="B39" s="9" t="s">
        <v>69</v>
      </c>
      <c r="C39" s="8" t="s">
        <v>70</v>
      </c>
      <c r="D39" s="8" t="s">
        <v>71</v>
      </c>
      <c r="E39" s="8">
        <v>2015</v>
      </c>
      <c r="F39" s="10" t="s">
        <v>4</v>
      </c>
      <c r="G39" s="10" t="s">
        <v>4</v>
      </c>
      <c r="H39" s="10" t="s">
        <v>4</v>
      </c>
      <c r="I39" s="10" t="s">
        <v>4</v>
      </c>
      <c r="J39" s="24" t="s">
        <v>213</v>
      </c>
      <c r="K39" s="25">
        <f t="shared" si="14"/>
        <v>102.85</v>
      </c>
      <c r="L39" s="24" t="s">
        <v>213</v>
      </c>
      <c r="M39" s="25">
        <f t="shared" si="14"/>
        <v>102.85</v>
      </c>
      <c r="N39" s="8" t="s">
        <v>32</v>
      </c>
    </row>
    <row r="40" spans="1:14" ht="33" x14ac:dyDescent="0.3">
      <c r="A40" s="13" t="s">
        <v>171</v>
      </c>
      <c r="B40" s="9" t="s">
        <v>72</v>
      </c>
      <c r="C40" s="8" t="s">
        <v>140</v>
      </c>
      <c r="D40" s="8" t="s">
        <v>73</v>
      </c>
      <c r="E40" s="8">
        <v>2011</v>
      </c>
      <c r="F40" s="10" t="s">
        <v>4</v>
      </c>
      <c r="G40" s="10" t="s">
        <v>4</v>
      </c>
      <c r="H40" s="10" t="s">
        <v>4</v>
      </c>
      <c r="I40" s="10" t="s">
        <v>4</v>
      </c>
      <c r="J40" s="24" t="s">
        <v>213</v>
      </c>
      <c r="K40" s="25">
        <f t="shared" si="14"/>
        <v>102.85</v>
      </c>
      <c r="L40" s="24" t="s">
        <v>213</v>
      </c>
      <c r="M40" s="25">
        <f t="shared" si="14"/>
        <v>102.85</v>
      </c>
      <c r="N40" s="8" t="s">
        <v>33</v>
      </c>
    </row>
    <row r="41" spans="1:14" ht="33" x14ac:dyDescent="0.3">
      <c r="A41" s="13" t="s">
        <v>172</v>
      </c>
      <c r="B41" s="11" t="s">
        <v>74</v>
      </c>
      <c r="C41" s="8" t="s">
        <v>75</v>
      </c>
      <c r="D41" s="8">
        <v>1572181</v>
      </c>
      <c r="E41" s="8">
        <v>2001</v>
      </c>
      <c r="F41" s="9" t="s">
        <v>130</v>
      </c>
      <c r="G41" s="8" t="s">
        <v>154</v>
      </c>
      <c r="H41" s="24" t="s">
        <v>213</v>
      </c>
      <c r="I41" s="24">
        <f t="shared" ref="I41:I52" si="15">SUM(H41*1.21)</f>
        <v>102.85</v>
      </c>
      <c r="J41" s="24" t="s">
        <v>213</v>
      </c>
      <c r="K41" s="25">
        <f t="shared" si="14"/>
        <v>102.85</v>
      </c>
      <c r="L41" s="26">
        <f t="shared" ref="L41:L52" si="16">SUM(G41*H41)+J41</f>
        <v>255</v>
      </c>
      <c r="M41" s="26">
        <f t="shared" ref="M41:M52" si="17">SUM(G41*I41)+K41</f>
        <v>308.54999999999995</v>
      </c>
      <c r="N41" s="8" t="s">
        <v>5</v>
      </c>
    </row>
    <row r="42" spans="1:14" ht="33" x14ac:dyDescent="0.3">
      <c r="A42" s="13" t="s">
        <v>173</v>
      </c>
      <c r="B42" s="9" t="s">
        <v>74</v>
      </c>
      <c r="C42" s="8" t="s">
        <v>76</v>
      </c>
      <c r="D42" s="8">
        <v>200642</v>
      </c>
      <c r="E42" s="8">
        <v>2006</v>
      </c>
      <c r="F42" s="9" t="s">
        <v>130</v>
      </c>
      <c r="G42" s="8" t="s">
        <v>154</v>
      </c>
      <c r="H42" s="24" t="s">
        <v>213</v>
      </c>
      <c r="I42" s="24">
        <f t="shared" si="15"/>
        <v>102.85</v>
      </c>
      <c r="J42" s="24" t="s">
        <v>213</v>
      </c>
      <c r="K42" s="25">
        <f t="shared" si="14"/>
        <v>102.85</v>
      </c>
      <c r="L42" s="26">
        <f t="shared" si="16"/>
        <v>255</v>
      </c>
      <c r="M42" s="26">
        <f t="shared" si="17"/>
        <v>308.54999999999995</v>
      </c>
      <c r="N42" s="8" t="s">
        <v>32</v>
      </c>
    </row>
    <row r="43" spans="1:14" ht="33" x14ac:dyDescent="0.3">
      <c r="A43" s="13" t="s">
        <v>174</v>
      </c>
      <c r="B43" s="9" t="s">
        <v>77</v>
      </c>
      <c r="C43" s="8" t="s">
        <v>76</v>
      </c>
      <c r="D43" s="8">
        <v>201627</v>
      </c>
      <c r="E43" s="8">
        <v>2011</v>
      </c>
      <c r="F43" s="9" t="s">
        <v>130</v>
      </c>
      <c r="G43" s="8" t="s">
        <v>154</v>
      </c>
      <c r="H43" s="24" t="s">
        <v>213</v>
      </c>
      <c r="I43" s="24">
        <f t="shared" si="15"/>
        <v>102.85</v>
      </c>
      <c r="J43" s="24" t="s">
        <v>213</v>
      </c>
      <c r="K43" s="25">
        <f t="shared" si="14"/>
        <v>102.85</v>
      </c>
      <c r="L43" s="26">
        <f t="shared" si="16"/>
        <v>255</v>
      </c>
      <c r="M43" s="26">
        <f t="shared" si="17"/>
        <v>308.54999999999995</v>
      </c>
      <c r="N43" s="8" t="s">
        <v>32</v>
      </c>
    </row>
    <row r="44" spans="1:14" ht="33" x14ac:dyDescent="0.3">
      <c r="A44" s="13" t="s">
        <v>175</v>
      </c>
      <c r="B44" s="11" t="s">
        <v>78</v>
      </c>
      <c r="C44" s="8" t="s">
        <v>79</v>
      </c>
      <c r="D44" s="8">
        <v>2215187</v>
      </c>
      <c r="E44" s="8">
        <v>2006</v>
      </c>
      <c r="F44" s="9" t="s">
        <v>130</v>
      </c>
      <c r="G44" s="8" t="s">
        <v>154</v>
      </c>
      <c r="H44" s="24" t="s">
        <v>213</v>
      </c>
      <c r="I44" s="24">
        <f t="shared" si="15"/>
        <v>102.85</v>
      </c>
      <c r="J44" s="24" t="s">
        <v>213</v>
      </c>
      <c r="K44" s="25">
        <f t="shared" si="14"/>
        <v>102.85</v>
      </c>
      <c r="L44" s="26">
        <f t="shared" si="16"/>
        <v>255</v>
      </c>
      <c r="M44" s="26">
        <f t="shared" si="17"/>
        <v>308.54999999999995</v>
      </c>
      <c r="N44" s="8" t="s">
        <v>5</v>
      </c>
    </row>
    <row r="45" spans="1:14" ht="33" x14ac:dyDescent="0.3">
      <c r="A45" s="13" t="s">
        <v>176</v>
      </c>
      <c r="B45" s="11" t="s">
        <v>80</v>
      </c>
      <c r="C45" s="8" t="s">
        <v>81</v>
      </c>
      <c r="D45" s="8" t="s">
        <v>82</v>
      </c>
      <c r="E45" s="8">
        <v>2006</v>
      </c>
      <c r="F45" s="9" t="s">
        <v>130</v>
      </c>
      <c r="G45" s="8" t="s">
        <v>154</v>
      </c>
      <c r="H45" s="24" t="s">
        <v>213</v>
      </c>
      <c r="I45" s="24">
        <f t="shared" si="15"/>
        <v>102.85</v>
      </c>
      <c r="J45" s="24" t="s">
        <v>213</v>
      </c>
      <c r="K45" s="25">
        <f t="shared" si="14"/>
        <v>102.85</v>
      </c>
      <c r="L45" s="26">
        <f t="shared" si="16"/>
        <v>255</v>
      </c>
      <c r="M45" s="26">
        <f t="shared" si="17"/>
        <v>308.54999999999995</v>
      </c>
      <c r="N45" s="8" t="s">
        <v>5</v>
      </c>
    </row>
    <row r="46" spans="1:14" ht="33" x14ac:dyDescent="0.3">
      <c r="A46" s="13" t="s">
        <v>177</v>
      </c>
      <c r="B46" s="9" t="s">
        <v>80</v>
      </c>
      <c r="C46" s="8" t="s">
        <v>83</v>
      </c>
      <c r="D46" s="8">
        <v>649</v>
      </c>
      <c r="E46" s="8">
        <v>2007</v>
      </c>
      <c r="F46" s="9" t="s">
        <v>130</v>
      </c>
      <c r="G46" s="8" t="s">
        <v>154</v>
      </c>
      <c r="H46" s="24" t="s">
        <v>213</v>
      </c>
      <c r="I46" s="24">
        <f t="shared" si="15"/>
        <v>102.85</v>
      </c>
      <c r="J46" s="24" t="s">
        <v>213</v>
      </c>
      <c r="K46" s="25">
        <f t="shared" si="14"/>
        <v>102.85</v>
      </c>
      <c r="L46" s="26">
        <f t="shared" si="16"/>
        <v>255</v>
      </c>
      <c r="M46" s="26">
        <f t="shared" si="17"/>
        <v>308.54999999999995</v>
      </c>
      <c r="N46" s="8" t="s">
        <v>35</v>
      </c>
    </row>
    <row r="47" spans="1:14" ht="33" x14ac:dyDescent="0.3">
      <c r="A47" s="13" t="s">
        <v>178</v>
      </c>
      <c r="B47" s="9" t="s">
        <v>80</v>
      </c>
      <c r="C47" s="8" t="s">
        <v>84</v>
      </c>
      <c r="D47" s="8" t="s">
        <v>85</v>
      </c>
      <c r="E47" s="8">
        <v>2010</v>
      </c>
      <c r="F47" s="9" t="s">
        <v>130</v>
      </c>
      <c r="G47" s="8" t="s">
        <v>154</v>
      </c>
      <c r="H47" s="24" t="s">
        <v>213</v>
      </c>
      <c r="I47" s="24">
        <f t="shared" si="15"/>
        <v>102.85</v>
      </c>
      <c r="J47" s="24" t="s">
        <v>213</v>
      </c>
      <c r="K47" s="25">
        <f t="shared" si="14"/>
        <v>102.85</v>
      </c>
      <c r="L47" s="26">
        <f t="shared" si="16"/>
        <v>255</v>
      </c>
      <c r="M47" s="26">
        <f t="shared" si="17"/>
        <v>308.54999999999995</v>
      </c>
      <c r="N47" s="8" t="s">
        <v>33</v>
      </c>
    </row>
    <row r="48" spans="1:14" ht="33" x14ac:dyDescent="0.3">
      <c r="A48" s="13" t="s">
        <v>179</v>
      </c>
      <c r="B48" s="9" t="s">
        <v>86</v>
      </c>
      <c r="C48" s="8" t="s">
        <v>87</v>
      </c>
      <c r="D48" s="8" t="s">
        <v>88</v>
      </c>
      <c r="E48" s="8">
        <v>2016</v>
      </c>
      <c r="F48" s="9" t="s">
        <v>130</v>
      </c>
      <c r="G48" s="8" t="s">
        <v>154</v>
      </c>
      <c r="H48" s="24" t="s">
        <v>213</v>
      </c>
      <c r="I48" s="24">
        <f t="shared" si="15"/>
        <v>102.85</v>
      </c>
      <c r="J48" s="24" t="s">
        <v>213</v>
      </c>
      <c r="K48" s="25">
        <f t="shared" si="14"/>
        <v>102.85</v>
      </c>
      <c r="L48" s="26">
        <f t="shared" si="16"/>
        <v>255</v>
      </c>
      <c r="M48" s="26">
        <f t="shared" si="17"/>
        <v>308.54999999999995</v>
      </c>
      <c r="N48" s="8" t="s">
        <v>32</v>
      </c>
    </row>
    <row r="49" spans="1:14" ht="33" x14ac:dyDescent="0.3">
      <c r="A49" s="13" t="s">
        <v>180</v>
      </c>
      <c r="B49" s="9" t="s">
        <v>89</v>
      </c>
      <c r="C49" s="8" t="s">
        <v>90</v>
      </c>
      <c r="D49" s="8" t="s">
        <v>91</v>
      </c>
      <c r="E49" s="8">
        <v>2001</v>
      </c>
      <c r="F49" s="9" t="s">
        <v>130</v>
      </c>
      <c r="G49" s="8" t="s">
        <v>154</v>
      </c>
      <c r="H49" s="24" t="s">
        <v>213</v>
      </c>
      <c r="I49" s="24">
        <f t="shared" si="15"/>
        <v>102.85</v>
      </c>
      <c r="J49" s="24" t="s">
        <v>213</v>
      </c>
      <c r="K49" s="25">
        <f t="shared" si="14"/>
        <v>102.85</v>
      </c>
      <c r="L49" s="26">
        <f t="shared" si="16"/>
        <v>255</v>
      </c>
      <c r="M49" s="26">
        <f t="shared" si="17"/>
        <v>308.54999999999995</v>
      </c>
      <c r="N49" s="8" t="s">
        <v>32</v>
      </c>
    </row>
    <row r="50" spans="1:14" ht="33" x14ac:dyDescent="0.3">
      <c r="A50" s="13" t="s">
        <v>181</v>
      </c>
      <c r="B50" s="9" t="s">
        <v>141</v>
      </c>
      <c r="C50" s="8" t="s">
        <v>92</v>
      </c>
      <c r="D50" s="8">
        <v>9712691</v>
      </c>
      <c r="E50" s="8">
        <v>2017</v>
      </c>
      <c r="F50" s="9" t="s">
        <v>131</v>
      </c>
      <c r="G50" s="8" t="s">
        <v>153</v>
      </c>
      <c r="H50" s="27" t="s">
        <v>216</v>
      </c>
      <c r="I50" s="24">
        <f t="shared" si="15"/>
        <v>127.05</v>
      </c>
      <c r="J50" s="27" t="s">
        <v>213</v>
      </c>
      <c r="K50" s="25">
        <f t="shared" si="14"/>
        <v>102.85</v>
      </c>
      <c r="L50" s="26">
        <f t="shared" si="16"/>
        <v>190</v>
      </c>
      <c r="M50" s="26">
        <f t="shared" si="17"/>
        <v>229.89999999999998</v>
      </c>
      <c r="N50" s="8" t="s">
        <v>32</v>
      </c>
    </row>
    <row r="51" spans="1:14" ht="49.5" x14ac:dyDescent="0.3">
      <c r="A51" s="13" t="s">
        <v>182</v>
      </c>
      <c r="B51" s="9" t="s">
        <v>207</v>
      </c>
      <c r="C51" s="8" t="s">
        <v>93</v>
      </c>
      <c r="D51" s="8" t="s">
        <v>142</v>
      </c>
      <c r="E51" s="8">
        <v>2019</v>
      </c>
      <c r="F51" s="9" t="s">
        <v>131</v>
      </c>
      <c r="G51" s="8" t="s">
        <v>153</v>
      </c>
      <c r="H51" s="12" t="s">
        <v>213</v>
      </c>
      <c r="I51" s="24">
        <f t="shared" si="15"/>
        <v>102.85</v>
      </c>
      <c r="J51" s="12" t="s">
        <v>213</v>
      </c>
      <c r="K51" s="25">
        <f t="shared" si="14"/>
        <v>102.85</v>
      </c>
      <c r="L51" s="26">
        <f t="shared" si="16"/>
        <v>170</v>
      </c>
      <c r="M51" s="26">
        <f t="shared" si="17"/>
        <v>205.7</v>
      </c>
      <c r="N51" s="8" t="s">
        <v>32</v>
      </c>
    </row>
    <row r="52" spans="1:14" ht="33" x14ac:dyDescent="0.3">
      <c r="A52" s="13" t="s">
        <v>183</v>
      </c>
      <c r="B52" s="9" t="s">
        <v>94</v>
      </c>
      <c r="C52" s="8" t="s">
        <v>95</v>
      </c>
      <c r="D52" s="8">
        <v>130072499</v>
      </c>
      <c r="E52" s="8">
        <v>2012</v>
      </c>
      <c r="F52" s="9" t="s">
        <v>130</v>
      </c>
      <c r="G52" s="8" t="s">
        <v>154</v>
      </c>
      <c r="H52" s="14" t="s">
        <v>213</v>
      </c>
      <c r="I52" s="24">
        <f t="shared" si="15"/>
        <v>102.85</v>
      </c>
      <c r="J52" s="14" t="s">
        <v>213</v>
      </c>
      <c r="K52" s="25">
        <f t="shared" si="14"/>
        <v>102.85</v>
      </c>
      <c r="L52" s="26">
        <f t="shared" si="16"/>
        <v>255</v>
      </c>
      <c r="M52" s="26">
        <f t="shared" si="17"/>
        <v>308.54999999999995</v>
      </c>
      <c r="N52" s="8" t="s">
        <v>35</v>
      </c>
    </row>
    <row r="53" spans="1:14" ht="33" x14ac:dyDescent="0.3">
      <c r="A53" s="13" t="s">
        <v>184</v>
      </c>
      <c r="B53" s="9" t="s">
        <v>96</v>
      </c>
      <c r="C53" s="8" t="s">
        <v>97</v>
      </c>
      <c r="D53" s="8" t="s">
        <v>98</v>
      </c>
      <c r="E53" s="8">
        <v>2015</v>
      </c>
      <c r="F53" s="10" t="s">
        <v>4</v>
      </c>
      <c r="G53" s="10" t="s">
        <v>4</v>
      </c>
      <c r="H53" s="10" t="s">
        <v>4</v>
      </c>
      <c r="I53" s="10" t="s">
        <v>4</v>
      </c>
      <c r="J53" s="14" t="s">
        <v>213</v>
      </c>
      <c r="K53" s="25">
        <f t="shared" si="14"/>
        <v>102.85</v>
      </c>
      <c r="L53" s="14" t="s">
        <v>213</v>
      </c>
      <c r="M53" s="25">
        <f t="shared" si="14"/>
        <v>102.85</v>
      </c>
      <c r="N53" s="8" t="s">
        <v>34</v>
      </c>
    </row>
    <row r="54" spans="1:14" ht="33" x14ac:dyDescent="0.3">
      <c r="A54" s="13" t="s">
        <v>185</v>
      </c>
      <c r="B54" s="9" t="s">
        <v>99</v>
      </c>
      <c r="C54" s="8" t="s">
        <v>100</v>
      </c>
      <c r="D54" s="8" t="s">
        <v>3</v>
      </c>
      <c r="E54" s="8">
        <v>2011</v>
      </c>
      <c r="F54" s="10" t="s">
        <v>4</v>
      </c>
      <c r="G54" s="10" t="s">
        <v>4</v>
      </c>
      <c r="H54" s="10" t="s">
        <v>4</v>
      </c>
      <c r="I54" s="10" t="s">
        <v>4</v>
      </c>
      <c r="J54" s="14" t="s">
        <v>217</v>
      </c>
      <c r="K54" s="25">
        <f t="shared" ref="K54:K62" si="18">SUM(J54*1.21)</f>
        <v>47.19</v>
      </c>
      <c r="L54" s="14" t="s">
        <v>217</v>
      </c>
      <c r="M54" s="25">
        <f t="shared" ref="M54:M62" si="19">SUM(L54*1.21)</f>
        <v>47.19</v>
      </c>
      <c r="N54" s="8" t="s">
        <v>33</v>
      </c>
    </row>
    <row r="55" spans="1:14" ht="33" x14ac:dyDescent="0.3">
      <c r="A55" s="13" t="s">
        <v>186</v>
      </c>
      <c r="B55" s="9" t="s">
        <v>99</v>
      </c>
      <c r="C55" s="8" t="s">
        <v>143</v>
      </c>
      <c r="D55" s="8" t="s">
        <v>3</v>
      </c>
      <c r="E55" s="8">
        <v>1997</v>
      </c>
      <c r="F55" s="10" t="s">
        <v>4</v>
      </c>
      <c r="G55" s="10" t="s">
        <v>4</v>
      </c>
      <c r="H55" s="10" t="s">
        <v>4</v>
      </c>
      <c r="I55" s="10" t="s">
        <v>4</v>
      </c>
      <c r="J55" s="14" t="s">
        <v>217</v>
      </c>
      <c r="K55" s="25">
        <f t="shared" si="18"/>
        <v>47.19</v>
      </c>
      <c r="L55" s="14" t="s">
        <v>217</v>
      </c>
      <c r="M55" s="25">
        <f t="shared" si="19"/>
        <v>47.19</v>
      </c>
      <c r="N55" s="8" t="s">
        <v>35</v>
      </c>
    </row>
    <row r="56" spans="1:14" ht="33" x14ac:dyDescent="0.3">
      <c r="A56" s="13" t="s">
        <v>187</v>
      </c>
      <c r="B56" s="9" t="s">
        <v>101</v>
      </c>
      <c r="C56" s="8" t="s">
        <v>102</v>
      </c>
      <c r="D56" s="8" t="s">
        <v>103</v>
      </c>
      <c r="E56" s="8">
        <v>2005</v>
      </c>
      <c r="F56" s="10" t="s">
        <v>4</v>
      </c>
      <c r="G56" s="10" t="s">
        <v>4</v>
      </c>
      <c r="H56" s="10" t="s">
        <v>4</v>
      </c>
      <c r="I56" s="10" t="s">
        <v>4</v>
      </c>
      <c r="J56" s="14" t="s">
        <v>217</v>
      </c>
      <c r="K56" s="25">
        <f t="shared" si="18"/>
        <v>47.19</v>
      </c>
      <c r="L56" s="14" t="s">
        <v>217</v>
      </c>
      <c r="M56" s="25">
        <f t="shared" si="19"/>
        <v>47.19</v>
      </c>
      <c r="N56" s="8" t="s">
        <v>34</v>
      </c>
    </row>
    <row r="57" spans="1:14" ht="33" x14ac:dyDescent="0.3">
      <c r="A57" s="13" t="s">
        <v>188</v>
      </c>
      <c r="B57" s="9" t="s">
        <v>101</v>
      </c>
      <c r="C57" s="8" t="s">
        <v>104</v>
      </c>
      <c r="D57" s="8" t="s">
        <v>3</v>
      </c>
      <c r="E57" s="8">
        <v>2001</v>
      </c>
      <c r="F57" s="10" t="s">
        <v>4</v>
      </c>
      <c r="G57" s="10" t="s">
        <v>4</v>
      </c>
      <c r="H57" s="10" t="s">
        <v>4</v>
      </c>
      <c r="I57" s="10" t="s">
        <v>4</v>
      </c>
      <c r="J57" s="14" t="s">
        <v>217</v>
      </c>
      <c r="K57" s="25">
        <f t="shared" si="18"/>
        <v>47.19</v>
      </c>
      <c r="L57" s="14" t="s">
        <v>217</v>
      </c>
      <c r="M57" s="25">
        <f t="shared" si="19"/>
        <v>47.19</v>
      </c>
      <c r="N57" s="8" t="s">
        <v>32</v>
      </c>
    </row>
    <row r="58" spans="1:14" ht="33" x14ac:dyDescent="0.3">
      <c r="A58" s="13" t="s">
        <v>189</v>
      </c>
      <c r="B58" s="9" t="s">
        <v>99</v>
      </c>
      <c r="C58" s="8" t="s">
        <v>105</v>
      </c>
      <c r="D58" s="8">
        <v>5815241</v>
      </c>
      <c r="E58" s="8">
        <v>1997</v>
      </c>
      <c r="F58" s="9" t="s">
        <v>131</v>
      </c>
      <c r="G58" s="8" t="s">
        <v>153</v>
      </c>
      <c r="H58" s="14" t="s">
        <v>217</v>
      </c>
      <c r="I58" s="24">
        <f t="shared" ref="I58" si="20">SUM(H58*1.21)</f>
        <v>47.19</v>
      </c>
      <c r="J58" s="14" t="s">
        <v>217</v>
      </c>
      <c r="K58" s="25">
        <f t="shared" si="18"/>
        <v>47.19</v>
      </c>
      <c r="L58" s="14" t="s">
        <v>217</v>
      </c>
      <c r="M58" s="25">
        <f t="shared" si="19"/>
        <v>47.19</v>
      </c>
      <c r="N58" s="8" t="s">
        <v>34</v>
      </c>
    </row>
    <row r="59" spans="1:14" ht="33" x14ac:dyDescent="0.3">
      <c r="A59" s="13" t="s">
        <v>190</v>
      </c>
      <c r="B59" s="9" t="s">
        <v>101</v>
      </c>
      <c r="C59" s="8" t="s">
        <v>104</v>
      </c>
      <c r="D59" s="8" t="s">
        <v>3</v>
      </c>
      <c r="E59" s="8">
        <v>2001</v>
      </c>
      <c r="F59" s="10" t="s">
        <v>4</v>
      </c>
      <c r="G59" s="10" t="s">
        <v>4</v>
      </c>
      <c r="H59" s="10" t="s">
        <v>4</v>
      </c>
      <c r="I59" s="10" t="s">
        <v>4</v>
      </c>
      <c r="J59" s="14" t="s">
        <v>217</v>
      </c>
      <c r="K59" s="25">
        <f t="shared" si="18"/>
        <v>47.19</v>
      </c>
      <c r="L59" s="14" t="s">
        <v>217</v>
      </c>
      <c r="M59" s="25">
        <f t="shared" si="19"/>
        <v>47.19</v>
      </c>
      <c r="N59" s="8" t="s">
        <v>32</v>
      </c>
    </row>
    <row r="60" spans="1:14" ht="33" x14ac:dyDescent="0.3">
      <c r="A60" s="13" t="s">
        <v>191</v>
      </c>
      <c r="B60" s="9" t="s">
        <v>99</v>
      </c>
      <c r="C60" s="8" t="s">
        <v>106</v>
      </c>
      <c r="D60" s="8" t="s">
        <v>3</v>
      </c>
      <c r="E60" s="8">
        <v>2012</v>
      </c>
      <c r="F60" s="10" t="s">
        <v>4</v>
      </c>
      <c r="G60" s="10" t="s">
        <v>4</v>
      </c>
      <c r="H60" s="10" t="s">
        <v>4</v>
      </c>
      <c r="I60" s="10" t="s">
        <v>4</v>
      </c>
      <c r="J60" s="14" t="s">
        <v>217</v>
      </c>
      <c r="K60" s="25">
        <f t="shared" si="18"/>
        <v>47.19</v>
      </c>
      <c r="L60" s="14" t="s">
        <v>217</v>
      </c>
      <c r="M60" s="25">
        <f t="shared" si="19"/>
        <v>47.19</v>
      </c>
      <c r="N60" s="8" t="s">
        <v>32</v>
      </c>
    </row>
    <row r="61" spans="1:14" ht="33" x14ac:dyDescent="0.3">
      <c r="A61" s="13" t="s">
        <v>192</v>
      </c>
      <c r="B61" s="9" t="s">
        <v>107</v>
      </c>
      <c r="C61" s="8" t="s">
        <v>108</v>
      </c>
      <c r="D61" s="8">
        <v>1221</v>
      </c>
      <c r="E61" s="8">
        <v>2006</v>
      </c>
      <c r="F61" s="10" t="s">
        <v>4</v>
      </c>
      <c r="G61" s="10" t="s">
        <v>4</v>
      </c>
      <c r="H61" s="10" t="s">
        <v>4</v>
      </c>
      <c r="I61" s="10" t="s">
        <v>4</v>
      </c>
      <c r="J61" s="14" t="s">
        <v>216</v>
      </c>
      <c r="K61" s="25">
        <f t="shared" si="18"/>
        <v>127.05</v>
      </c>
      <c r="L61" s="14" t="s">
        <v>216</v>
      </c>
      <c r="M61" s="25">
        <f t="shared" si="19"/>
        <v>127.05</v>
      </c>
      <c r="N61" s="8" t="s">
        <v>32</v>
      </c>
    </row>
    <row r="62" spans="1:14" ht="33" x14ac:dyDescent="0.3">
      <c r="A62" s="13" t="s">
        <v>193</v>
      </c>
      <c r="B62" s="9" t="s">
        <v>109</v>
      </c>
      <c r="C62" s="8" t="s">
        <v>110</v>
      </c>
      <c r="D62" s="8" t="s">
        <v>111</v>
      </c>
      <c r="E62" s="8">
        <v>2016</v>
      </c>
      <c r="F62" s="10" t="s">
        <v>4</v>
      </c>
      <c r="G62" s="10" t="s">
        <v>4</v>
      </c>
      <c r="H62" s="10" t="s">
        <v>4</v>
      </c>
      <c r="I62" s="10" t="s">
        <v>4</v>
      </c>
      <c r="J62" s="14" t="s">
        <v>213</v>
      </c>
      <c r="K62" s="25">
        <f t="shared" si="18"/>
        <v>102.85</v>
      </c>
      <c r="L62" s="14" t="s">
        <v>213</v>
      </c>
      <c r="M62" s="25">
        <f t="shared" si="19"/>
        <v>102.85</v>
      </c>
      <c r="N62" s="8" t="s">
        <v>32</v>
      </c>
    </row>
    <row r="63" spans="1:14" ht="33" x14ac:dyDescent="0.3">
      <c r="A63" s="13" t="s">
        <v>194</v>
      </c>
      <c r="B63" s="9" t="s">
        <v>112</v>
      </c>
      <c r="C63" s="8" t="s">
        <v>113</v>
      </c>
      <c r="D63" s="8" t="s">
        <v>3</v>
      </c>
      <c r="E63" s="8">
        <v>2011</v>
      </c>
      <c r="F63" s="10" t="s">
        <v>4</v>
      </c>
      <c r="G63" s="10" t="s">
        <v>4</v>
      </c>
      <c r="H63" s="10" t="s">
        <v>4</v>
      </c>
      <c r="I63" s="10" t="s">
        <v>4</v>
      </c>
      <c r="J63" s="14" t="s">
        <v>213</v>
      </c>
      <c r="K63" s="14" t="s">
        <v>214</v>
      </c>
      <c r="L63" s="14" t="s">
        <v>213</v>
      </c>
      <c r="M63" s="14" t="s">
        <v>214</v>
      </c>
      <c r="N63" s="8" t="s">
        <v>35</v>
      </c>
    </row>
    <row r="64" spans="1:14" ht="33" x14ac:dyDescent="0.3">
      <c r="A64" s="13" t="s">
        <v>195</v>
      </c>
      <c r="B64" s="9" t="s">
        <v>114</v>
      </c>
      <c r="C64" s="8" t="s">
        <v>115</v>
      </c>
      <c r="D64" s="8">
        <v>112679</v>
      </c>
      <c r="E64" s="8">
        <v>2016</v>
      </c>
      <c r="F64" s="10" t="s">
        <v>4</v>
      </c>
      <c r="G64" s="10" t="s">
        <v>4</v>
      </c>
      <c r="H64" s="10" t="s">
        <v>4</v>
      </c>
      <c r="I64" s="10" t="s">
        <v>4</v>
      </c>
      <c r="J64" s="14" t="s">
        <v>213</v>
      </c>
      <c r="K64" s="14" t="s">
        <v>214</v>
      </c>
      <c r="L64" s="14" t="s">
        <v>213</v>
      </c>
      <c r="M64" s="14" t="s">
        <v>214</v>
      </c>
      <c r="N64" s="8" t="s">
        <v>35</v>
      </c>
    </row>
    <row r="65" spans="1:14" ht="33" x14ac:dyDescent="0.3">
      <c r="A65" s="13" t="s">
        <v>196</v>
      </c>
      <c r="B65" s="9" t="s">
        <v>116</v>
      </c>
      <c r="C65" s="8" t="s">
        <v>117</v>
      </c>
      <c r="D65" s="8">
        <v>1104800299</v>
      </c>
      <c r="E65" s="8">
        <v>2011</v>
      </c>
      <c r="F65" s="10" t="s">
        <v>4</v>
      </c>
      <c r="G65" s="10" t="s">
        <v>4</v>
      </c>
      <c r="H65" s="10" t="s">
        <v>4</v>
      </c>
      <c r="I65" s="10" t="s">
        <v>4</v>
      </c>
      <c r="J65" s="14" t="s">
        <v>213</v>
      </c>
      <c r="K65" s="14" t="s">
        <v>214</v>
      </c>
      <c r="L65" s="14" t="s">
        <v>213</v>
      </c>
      <c r="M65" s="14" t="s">
        <v>214</v>
      </c>
      <c r="N65" s="8" t="s">
        <v>32</v>
      </c>
    </row>
    <row r="66" spans="1:14" ht="33" x14ac:dyDescent="0.3">
      <c r="A66" s="13" t="s">
        <v>197</v>
      </c>
      <c r="B66" s="9" t="s">
        <v>118</v>
      </c>
      <c r="C66" s="8" t="s">
        <v>144</v>
      </c>
      <c r="D66" s="8">
        <v>151883</v>
      </c>
      <c r="E66" s="8">
        <v>2011</v>
      </c>
      <c r="F66" s="10" t="s">
        <v>4</v>
      </c>
      <c r="G66" s="10" t="s">
        <v>4</v>
      </c>
      <c r="H66" s="10" t="s">
        <v>4</v>
      </c>
      <c r="I66" s="10" t="s">
        <v>4</v>
      </c>
      <c r="J66" s="14" t="s">
        <v>213</v>
      </c>
      <c r="K66" s="25">
        <f t="shared" ref="K66:M72" si="21">SUM(J66*1.21)</f>
        <v>102.85</v>
      </c>
      <c r="L66" s="14" t="s">
        <v>213</v>
      </c>
      <c r="M66" s="25">
        <f t="shared" ref="M66:M67" si="22">SUM(L66*1.21)</f>
        <v>102.85</v>
      </c>
      <c r="N66" s="8" t="s">
        <v>33</v>
      </c>
    </row>
    <row r="67" spans="1:14" ht="33" x14ac:dyDescent="0.3">
      <c r="A67" s="13" t="s">
        <v>198</v>
      </c>
      <c r="B67" s="9" t="s">
        <v>119</v>
      </c>
      <c r="C67" s="8" t="s">
        <v>120</v>
      </c>
      <c r="D67" s="8">
        <v>1453285</v>
      </c>
      <c r="E67" s="8">
        <v>2015</v>
      </c>
      <c r="F67" s="10" t="s">
        <v>4</v>
      </c>
      <c r="G67" s="10" t="s">
        <v>4</v>
      </c>
      <c r="H67" s="10" t="s">
        <v>4</v>
      </c>
      <c r="I67" s="10" t="s">
        <v>4</v>
      </c>
      <c r="J67" s="14" t="s">
        <v>213</v>
      </c>
      <c r="K67" s="25">
        <f t="shared" si="21"/>
        <v>102.85</v>
      </c>
      <c r="L67" s="14" t="s">
        <v>213</v>
      </c>
      <c r="M67" s="25">
        <f t="shared" si="22"/>
        <v>102.85</v>
      </c>
      <c r="N67" s="8" t="s">
        <v>35</v>
      </c>
    </row>
    <row r="68" spans="1:14" ht="33" x14ac:dyDescent="0.3">
      <c r="A68" s="13" t="s">
        <v>199</v>
      </c>
      <c r="B68" s="9" t="s">
        <v>121</v>
      </c>
      <c r="C68" s="8" t="s">
        <v>122</v>
      </c>
      <c r="D68" s="8" t="s">
        <v>123</v>
      </c>
      <c r="E68" s="8">
        <v>2008</v>
      </c>
      <c r="F68" s="9" t="s">
        <v>131</v>
      </c>
      <c r="G68" s="8" t="s">
        <v>153</v>
      </c>
      <c r="H68" s="14" t="s">
        <v>213</v>
      </c>
      <c r="I68" s="24">
        <f t="shared" ref="I68" si="23">SUM(H68*1.21)</f>
        <v>102.85</v>
      </c>
      <c r="J68" s="14" t="s">
        <v>213</v>
      </c>
      <c r="K68" s="25">
        <f t="shared" si="21"/>
        <v>102.85</v>
      </c>
      <c r="L68" s="26">
        <f t="shared" ref="L68" si="24">SUM(G68*H68)+J68</f>
        <v>170</v>
      </c>
      <c r="M68" s="26">
        <f t="shared" ref="M68" si="25">SUM(G68*I68)+K68</f>
        <v>205.7</v>
      </c>
      <c r="N68" s="8" t="s">
        <v>5</v>
      </c>
    </row>
    <row r="69" spans="1:14" ht="33" x14ac:dyDescent="0.3">
      <c r="A69" s="13" t="s">
        <v>200</v>
      </c>
      <c r="B69" s="9" t="s">
        <v>124</v>
      </c>
      <c r="C69" s="8" t="s">
        <v>125</v>
      </c>
      <c r="D69" s="8">
        <v>554290</v>
      </c>
      <c r="E69" s="8">
        <v>1999</v>
      </c>
      <c r="F69" s="10" t="s">
        <v>4</v>
      </c>
      <c r="G69" s="10" t="s">
        <v>4</v>
      </c>
      <c r="H69" s="10" t="s">
        <v>4</v>
      </c>
      <c r="I69" s="10" t="s">
        <v>4</v>
      </c>
      <c r="J69" s="14" t="s">
        <v>218</v>
      </c>
      <c r="K69" s="25">
        <f t="shared" si="21"/>
        <v>22.99</v>
      </c>
      <c r="L69" s="14" t="s">
        <v>218</v>
      </c>
      <c r="M69" s="25">
        <f t="shared" si="21"/>
        <v>22.99</v>
      </c>
      <c r="N69" s="8" t="s">
        <v>35</v>
      </c>
    </row>
    <row r="70" spans="1:14" ht="33" x14ac:dyDescent="0.3">
      <c r="A70" s="13" t="s">
        <v>201</v>
      </c>
      <c r="B70" s="9" t="s">
        <v>167</v>
      </c>
      <c r="C70" s="8" t="s">
        <v>3</v>
      </c>
      <c r="D70" s="8" t="s">
        <v>3</v>
      </c>
      <c r="E70" s="8" t="s">
        <v>3</v>
      </c>
      <c r="F70" s="10" t="s">
        <v>4</v>
      </c>
      <c r="G70" s="10" t="s">
        <v>4</v>
      </c>
      <c r="H70" s="10" t="s">
        <v>4</v>
      </c>
      <c r="I70" s="10" t="s">
        <v>4</v>
      </c>
      <c r="J70" s="14" t="s">
        <v>213</v>
      </c>
      <c r="K70" s="25">
        <f t="shared" si="21"/>
        <v>102.85</v>
      </c>
      <c r="L70" s="14" t="s">
        <v>213</v>
      </c>
      <c r="M70" s="25">
        <f t="shared" si="21"/>
        <v>102.85</v>
      </c>
      <c r="N70" s="8" t="s">
        <v>36</v>
      </c>
    </row>
    <row r="71" spans="1:14" ht="33" x14ac:dyDescent="0.3">
      <c r="A71" s="13" t="s">
        <v>202</v>
      </c>
      <c r="B71" s="9" t="s">
        <v>168</v>
      </c>
      <c r="C71" s="8" t="s">
        <v>126</v>
      </c>
      <c r="D71" s="8" t="s">
        <v>3</v>
      </c>
      <c r="E71" s="8" t="s">
        <v>3</v>
      </c>
      <c r="F71" s="10" t="s">
        <v>4</v>
      </c>
      <c r="G71" s="10" t="s">
        <v>4</v>
      </c>
      <c r="H71" s="10" t="s">
        <v>4</v>
      </c>
      <c r="I71" s="10" t="s">
        <v>4</v>
      </c>
      <c r="J71" s="14" t="s">
        <v>217</v>
      </c>
      <c r="K71" s="25">
        <f t="shared" si="21"/>
        <v>47.19</v>
      </c>
      <c r="L71" s="14" t="s">
        <v>217</v>
      </c>
      <c r="M71" s="25">
        <f t="shared" si="21"/>
        <v>47.19</v>
      </c>
      <c r="N71" s="8" t="s">
        <v>36</v>
      </c>
    </row>
    <row r="72" spans="1:14" ht="33" x14ac:dyDescent="0.3">
      <c r="A72" s="13" t="s">
        <v>203</v>
      </c>
      <c r="B72" s="9" t="s">
        <v>208</v>
      </c>
      <c r="C72" s="8" t="s">
        <v>127</v>
      </c>
      <c r="D72" s="8" t="s">
        <v>4</v>
      </c>
      <c r="E72" s="8" t="s">
        <v>4</v>
      </c>
      <c r="F72" s="10" t="s">
        <v>4</v>
      </c>
      <c r="G72" s="10" t="s">
        <v>4</v>
      </c>
      <c r="H72" s="10" t="s">
        <v>4</v>
      </c>
      <c r="I72" s="10" t="s">
        <v>4</v>
      </c>
      <c r="J72" s="14" t="s">
        <v>213</v>
      </c>
      <c r="K72" s="25">
        <f t="shared" si="21"/>
        <v>102.85</v>
      </c>
      <c r="L72" s="14" t="s">
        <v>213</v>
      </c>
      <c r="M72" s="25">
        <f t="shared" si="21"/>
        <v>102.85</v>
      </c>
      <c r="N72" s="8" t="s">
        <v>128</v>
      </c>
    </row>
    <row r="73" spans="1:14" s="2" customFormat="1" x14ac:dyDescent="0.3">
      <c r="A73" s="10"/>
      <c r="B73" s="16" t="s">
        <v>204</v>
      </c>
      <c r="C73" s="16"/>
      <c r="D73" s="16"/>
      <c r="E73" s="16"/>
      <c r="F73" s="16"/>
      <c r="G73" s="16"/>
      <c r="H73" s="16"/>
      <c r="I73" s="16"/>
      <c r="J73" s="16"/>
      <c r="K73" s="16"/>
      <c r="L73" s="28">
        <f>SUM(L14+L15+L16+L17+L18+L19+L20+L21+L22+L23+L24+L25+L26+L27+L28+L29+L30+L31+L32+L33+L34+L35+L36+L37+L38+L39+L40+L41+L42+L43+L44+L45+L46+L47+L48+L49+L50+L51+L52+L53+L54+L55+L56+L57+L58+L59+L60+L61+L62+L63+L64+L65+L66+L67+L68+L69+L70+L71+L72)</f>
        <v>10756</v>
      </c>
      <c r="M73" s="28">
        <f>SUM(M14+M15+M16+M17+M18+M19+M20+M21+M22+M23+M24+M25+M26+M27+M28+M29+M30+M31+M32+M33+M34+M35+M36+M37+M38+M39+M40+M41+M42+M43+M44+M45+M46+M47+M48+M49+M50+M51+M52+M53+M54+M55+M56+M57+M58+M59+M60+M61+M62+M63+M64+M65+M66+M67+M68+M69+M70+M71+M72)</f>
        <v>13014.760000000006</v>
      </c>
      <c r="N73" s="10"/>
    </row>
    <row r="76" spans="1:14" x14ac:dyDescent="0.3">
      <c r="B76" s="21" t="s">
        <v>211</v>
      </c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</row>
    <row r="77" spans="1:14" x14ac:dyDescent="0.3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</row>
  </sheetData>
  <sheetProtection selectLockedCells="1" selectUnlockedCells="1"/>
  <mergeCells count="20">
    <mergeCell ref="L5:L11"/>
    <mergeCell ref="B76:N77"/>
    <mergeCell ref="J5:J11"/>
    <mergeCell ref="J1:N1"/>
    <mergeCell ref="G5:G11"/>
    <mergeCell ref="A2:N2"/>
    <mergeCell ref="K5:K11"/>
    <mergeCell ref="I5:I11"/>
    <mergeCell ref="A5:A11"/>
    <mergeCell ref="B5:B11"/>
    <mergeCell ref="C5:C11"/>
    <mergeCell ref="D5:D11"/>
    <mergeCell ref="N5:N11"/>
    <mergeCell ref="E5:E11"/>
    <mergeCell ref="F5:F11"/>
    <mergeCell ref="H5:H11"/>
    <mergeCell ref="B3:K3"/>
    <mergeCell ref="B73:K73"/>
    <mergeCell ref="B13:N13"/>
    <mergeCell ref="M5:M11"/>
  </mergeCells>
  <phoneticPr fontId="1" type="noConversion"/>
  <pageMargins left="0.27559055118110237" right="0.27559055118110237" top="0.74803149606299213" bottom="0.74803149606299213" header="0.51181102362204722" footer="0.51181102362204722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151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 priedas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</dc:creator>
  <cp:lastModifiedBy>Admin</cp:lastModifiedBy>
  <cp:revision>35</cp:revision>
  <cp:lastPrinted>2020-05-11T09:08:05Z</cp:lastPrinted>
  <dcterms:created xsi:type="dcterms:W3CDTF">2006-09-15T22:00:00Z</dcterms:created>
  <dcterms:modified xsi:type="dcterms:W3CDTF">2020-09-01T05:40:02Z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